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D:\■02 生涯学習振興\□07-1 社会教育現状調査（社会教育のすがた）\R8\01 調査依頼（教育事務所・県立学校）\01 R8調査票\市町用調査票\"/>
    </mc:Choice>
  </mc:AlternateContent>
  <xr:revisionPtr revIDLastSave="0" documentId="13_ncr:1_{72E1C921-FB25-4AB0-B21E-9609F63FC64A}" xr6:coauthVersionLast="47" xr6:coauthVersionMax="47" xr10:uidLastSave="{00000000-0000-0000-0000-000000000000}"/>
  <bookViews>
    <workbookView xWindow="-120" yWindow="-120" windowWidth="29040" windowHeight="15720" tabRatio="838" firstSheet="1" activeTab="1" xr2:uid="{00000000-000D-0000-FFFF-FFFF00000000}"/>
  </bookViews>
  <sheets>
    <sheet name="初期設定" sheetId="26" state="hidden" r:id="rId1"/>
    <sheet name="票１－１" sheetId="18" r:id="rId2"/>
    <sheet name="票１－１別紙" sheetId="20" r:id="rId3"/>
    <sheet name="票１－２" sheetId="25" r:id="rId4"/>
    <sheet name="票１－３" sheetId="23" r:id="rId5"/>
    <sheet name="票１－4" sheetId="24" r:id="rId6"/>
    <sheet name="票３－１①" sheetId="4" r:id="rId7"/>
    <sheet name="票３－１②" sheetId="6" r:id="rId8"/>
    <sheet name="票３－１③" sheetId="7" r:id="rId9"/>
    <sheet name="票３－１④" sheetId="8" r:id="rId10"/>
    <sheet name="票３－２①" sheetId="9" r:id="rId11"/>
    <sheet name="票３－２②" sheetId="10" r:id="rId12"/>
    <sheet name="票４" sheetId="11" r:id="rId13"/>
    <sheet name="票５" sheetId="12" r:id="rId14"/>
    <sheet name="票６" sheetId="13" r:id="rId15"/>
    <sheet name="票７" sheetId="14" r:id="rId16"/>
    <sheet name="票８－１" sheetId="15" r:id="rId17"/>
  </sheets>
  <definedNames>
    <definedName name="_xlnm.Print_Area" localSheetId="1">'票１－１'!$A$2:$AA$36</definedName>
    <definedName name="_xlnm.Print_Area" localSheetId="2">'票１－１別紙'!$A$2:$E$35</definedName>
    <definedName name="_xlnm.Print_Area" localSheetId="3">'票１－２'!$A$2:$AA$38</definedName>
    <definedName name="_xlnm.Print_Area" localSheetId="4">'票１－３'!$A$2:$W$27</definedName>
    <definedName name="_xlnm.Print_Area" localSheetId="5">'票１－4'!$A$2:$X$9</definedName>
    <definedName name="_xlnm.Print_Area" localSheetId="6">'票３－１①'!$A$2:$AA$29</definedName>
    <definedName name="_xlnm.Print_Area" localSheetId="7">'票３－１②'!$A$2:$AA$27</definedName>
    <definedName name="_xlnm.Print_Area" localSheetId="8">'票３－１③'!$A$2:$AA$37</definedName>
    <definedName name="_xlnm.Print_Area" localSheetId="9">'票３－１④'!$A$2:$Z$23</definedName>
    <definedName name="_xlnm.Print_Area" localSheetId="10">'票３－２①'!$A$2:$AA$40</definedName>
    <definedName name="_xlnm.Print_Area" localSheetId="11">'票３－２②'!$A$2:$AA$32</definedName>
    <definedName name="_xlnm.Print_Area" localSheetId="12">票４!$A$2:$X$34</definedName>
    <definedName name="_xlnm.Print_Area" localSheetId="13">票５!$A$2:$AG$47</definedName>
    <definedName name="_xlnm.Print_Area" localSheetId="14">票６!$A$2:$AA$37</definedName>
    <definedName name="_xlnm.Print_Area" localSheetId="15">票７!$A$2:$AA$25</definedName>
    <definedName name="_xlnm.Print_Area" localSheetId="16">'票８－１'!$A$2:$AC$52</definedName>
    <definedName name="元号">初期設定!$B$2</definedName>
    <definedName name="現年">初期設定!$F$2</definedName>
    <definedName name="昨年">初期設定!$F$4</definedName>
    <definedName name="和暦">初期設定!$C$2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6" l="1"/>
  <c r="W21" i="15" s="1"/>
  <c r="F2" i="26"/>
  <c r="S5" i="23" s="1"/>
  <c r="B4" i="26"/>
  <c r="AA27" i="15"/>
  <c r="Y27" i="15"/>
  <c r="W27" i="15"/>
  <c r="U27" i="15"/>
  <c r="U4" i="18"/>
  <c r="A1" i="25"/>
  <c r="A1" i="23"/>
  <c r="A1" i="24"/>
  <c r="A1" i="4"/>
  <c r="A1" i="6"/>
  <c r="A1" i="7"/>
  <c r="A1" i="8"/>
  <c r="A1" i="9"/>
  <c r="A1" i="10"/>
  <c r="A1" i="11"/>
  <c r="A1" i="12"/>
  <c r="A1" i="13"/>
  <c r="A1" i="14"/>
  <c r="A1" i="15"/>
  <c r="X4" i="13"/>
  <c r="O3" i="6" l="1"/>
  <c r="N3" i="14"/>
  <c r="F29" i="15"/>
  <c r="N3" i="9"/>
  <c r="A25" i="25"/>
  <c r="E14" i="15"/>
  <c r="N3" i="10"/>
  <c r="A33" i="25"/>
  <c r="M3" i="11"/>
  <c r="G38" i="12"/>
  <c r="O3" i="7"/>
  <c r="H21" i="15"/>
  <c r="E39" i="15"/>
  <c r="P3" i="12"/>
  <c r="I35" i="13"/>
  <c r="O3" i="8"/>
  <c r="A19" i="25"/>
  <c r="K17" i="23"/>
  <c r="O3" i="4"/>
  <c r="M3" i="13"/>
  <c r="S5" i="24"/>
  <c r="A5" i="12"/>
  <c r="A16" i="12"/>
  <c r="A13" i="25"/>
  <c r="A24" i="12"/>
  <c r="A5" i="25"/>
  <c r="A30" i="12"/>
  <c r="I5" i="15"/>
  <c r="S8" i="18"/>
  <c r="A37" i="12"/>
  <c r="J7" i="6"/>
  <c r="W25" i="12" l="1"/>
  <c r="N30" i="7" l="1"/>
  <c r="N29" i="7"/>
  <c r="K30" i="7"/>
  <c r="K29" i="7"/>
  <c r="S25" i="6"/>
  <c r="AC25" i="6" s="1"/>
  <c r="R29" i="7" l="1"/>
  <c r="X3" i="14"/>
  <c r="X4" i="14"/>
  <c r="AA4" i="12"/>
  <c r="U4" i="11"/>
  <c r="X4" i="10"/>
  <c r="X3" i="7"/>
  <c r="T3" i="23"/>
  <c r="X4" i="25"/>
  <c r="R10" i="23" l="1"/>
  <c r="U8" i="15" l="1"/>
  <c r="Y2" i="25" l="1"/>
  <c r="X3" i="25"/>
  <c r="X2" i="25"/>
  <c r="Z3" i="15" l="1"/>
  <c r="X3" i="13"/>
  <c r="AA3" i="12"/>
  <c r="U3" i="11"/>
  <c r="X3" i="10"/>
  <c r="X3" i="9"/>
  <c r="W3" i="8"/>
  <c r="X3" i="6"/>
  <c r="U3" i="24"/>
  <c r="X3" i="4"/>
  <c r="Z2" i="15" l="1"/>
  <c r="AA2" i="15"/>
  <c r="Z4" i="15"/>
  <c r="Y2" i="14" l="1"/>
  <c r="X2" i="14"/>
  <c r="Y2" i="13"/>
  <c r="X2" i="13"/>
  <c r="AC2" i="12"/>
  <c r="V2" i="11"/>
  <c r="AA2" i="12"/>
  <c r="U2" i="11"/>
  <c r="Y2" i="10"/>
  <c r="X2" i="10"/>
  <c r="X4" i="9"/>
  <c r="Y2" i="9"/>
  <c r="X2" i="9"/>
  <c r="W4" i="8"/>
  <c r="X2" i="8"/>
  <c r="W2" i="8"/>
  <c r="X4" i="7"/>
  <c r="Y2" i="7"/>
  <c r="X2" i="7"/>
  <c r="X4" i="6"/>
  <c r="Y2" i="6"/>
  <c r="X2" i="6"/>
  <c r="X4" i="4"/>
  <c r="Y2" i="4"/>
  <c r="X2" i="4"/>
  <c r="U4" i="24"/>
  <c r="V2" i="24"/>
  <c r="U2" i="24"/>
  <c r="T4" i="23"/>
  <c r="T2" i="23"/>
  <c r="U2" i="23"/>
  <c r="E3" i="20"/>
  <c r="S9" i="24" l="1"/>
  <c r="N30" i="23"/>
  <c r="M30" i="23"/>
  <c r="L30" i="23"/>
  <c r="I30" i="23"/>
  <c r="H30" i="23"/>
  <c r="G30" i="23"/>
  <c r="F30" i="23"/>
  <c r="E30" i="23"/>
  <c r="D30" i="23"/>
  <c r="C30" i="23"/>
  <c r="B30" i="23"/>
  <c r="A30" i="23"/>
  <c r="R12" i="23"/>
  <c r="K30" i="23"/>
  <c r="R9" i="23"/>
  <c r="J30" i="23" s="1"/>
  <c r="X29" i="9" l="1"/>
  <c r="J30" i="9"/>
  <c r="J23" i="9"/>
  <c r="U7" i="15" l="1"/>
  <c r="F28" i="8" l="1"/>
  <c r="Q26" i="7"/>
  <c r="Y32" i="15" l="1"/>
  <c r="Y33" i="15"/>
  <c r="Y34" i="15"/>
  <c r="Y35" i="15"/>
  <c r="Y36" i="15"/>
  <c r="U17" i="15"/>
  <c r="U18" i="15"/>
  <c r="U16" i="15"/>
  <c r="U10" i="15"/>
  <c r="U11" i="15"/>
  <c r="U9" i="15"/>
  <c r="Y7" i="15" s="1"/>
  <c r="Z47" i="15"/>
  <c r="Z44" i="15"/>
  <c r="Z45" i="15"/>
  <c r="Z46" i="15"/>
  <c r="Z42" i="15"/>
  <c r="T43" i="15"/>
  <c r="Y31" i="15"/>
  <c r="R37" i="15"/>
  <c r="M19" i="15"/>
  <c r="M12" i="15"/>
  <c r="H29" i="14" l="1"/>
  <c r="G29" i="14"/>
  <c r="F29" i="14"/>
  <c r="E29" i="14"/>
  <c r="D29" i="14"/>
  <c r="C29" i="14"/>
  <c r="B29" i="14"/>
  <c r="J52" i="12" l="1"/>
  <c r="S52" i="12" l="1"/>
  <c r="Q52" i="12"/>
  <c r="O52" i="12"/>
  <c r="N52" i="12"/>
  <c r="M52" i="12"/>
  <c r="L52" i="12"/>
  <c r="K52" i="12"/>
  <c r="H52" i="12"/>
  <c r="F52" i="12"/>
  <c r="E52" i="12"/>
  <c r="C52" i="12"/>
  <c r="M39" i="11" l="1"/>
  <c r="K39" i="11"/>
  <c r="J39" i="11"/>
  <c r="I39" i="11"/>
  <c r="H39" i="11"/>
  <c r="G39" i="11"/>
  <c r="F39" i="11"/>
  <c r="E39" i="11"/>
  <c r="C39" i="11"/>
  <c r="D39" i="11"/>
  <c r="B39" i="11"/>
  <c r="L39" i="11" l="1"/>
  <c r="I52" i="12" l="1"/>
  <c r="X19" i="6"/>
  <c r="X20" i="7" l="1"/>
  <c r="AG14" i="13" l="1"/>
  <c r="AF14" i="13"/>
  <c r="AE14" i="13"/>
  <c r="AD14" i="13"/>
  <c r="AC14" i="13"/>
  <c r="AG13" i="13"/>
  <c r="AF13" i="13"/>
  <c r="AE13" i="13"/>
  <c r="AD13" i="13"/>
  <c r="AC13" i="13"/>
  <c r="AG12" i="13"/>
  <c r="AF12" i="13"/>
  <c r="AE12" i="13"/>
  <c r="AD12" i="13"/>
  <c r="AC12" i="13"/>
  <c r="AG11" i="13"/>
  <c r="AF11" i="13"/>
  <c r="AE11" i="13"/>
  <c r="AD11" i="13"/>
  <c r="AC11" i="13"/>
  <c r="AG10" i="13"/>
  <c r="AF10" i="13"/>
  <c r="AE10" i="13"/>
  <c r="AD10" i="13"/>
  <c r="AC10" i="13"/>
  <c r="AG9" i="13"/>
  <c r="AF9" i="13"/>
  <c r="AE9" i="13"/>
  <c r="AD9" i="13"/>
  <c r="AC9" i="13"/>
  <c r="AG8" i="13"/>
  <c r="AF8" i="13"/>
  <c r="AE8" i="13"/>
  <c r="AD8" i="13"/>
  <c r="AC8" i="13"/>
  <c r="AG7" i="13"/>
  <c r="AF7" i="13"/>
  <c r="AE7" i="13"/>
  <c r="AD7" i="13"/>
  <c r="AC7" i="13"/>
  <c r="AG15" i="13" l="1"/>
  <c r="AC15" i="13"/>
  <c r="AD15" i="13"/>
  <c r="AE15" i="13"/>
  <c r="AF15" i="13"/>
  <c r="B52" i="12"/>
  <c r="A52" i="12"/>
  <c r="D36" i="10" l="1"/>
  <c r="C36" i="10"/>
  <c r="B36" i="10"/>
  <c r="A36" i="10"/>
  <c r="G44" i="9" l="1"/>
  <c r="E44" i="9"/>
  <c r="D44" i="9"/>
  <c r="B44" i="9"/>
  <c r="H44" i="9"/>
  <c r="A44" i="9"/>
  <c r="E28" i="8" l="1"/>
  <c r="D28" i="8"/>
  <c r="B28" i="8"/>
  <c r="A28" i="8"/>
  <c r="B35" i="6" l="1"/>
  <c r="A35" i="6"/>
  <c r="B34" i="4" l="1"/>
  <c r="A34" i="4"/>
  <c r="B39" i="18" l="1"/>
  <c r="A39" i="18"/>
  <c r="P39" i="18" l="1"/>
  <c r="O39" i="18"/>
  <c r="N39" i="18"/>
  <c r="M39" i="18"/>
  <c r="L39" i="18"/>
  <c r="K39" i="18"/>
  <c r="J39" i="18"/>
  <c r="I39" i="18"/>
  <c r="H39" i="18"/>
  <c r="G39" i="18"/>
  <c r="F39" i="18"/>
  <c r="E39" i="18"/>
  <c r="D39" i="18"/>
  <c r="C39" i="18"/>
  <c r="W43" i="15" l="1"/>
  <c r="R43" i="15"/>
  <c r="P43" i="15"/>
  <c r="X15" i="9"/>
  <c r="X8" i="9"/>
  <c r="J15" i="9"/>
  <c r="J8" i="9"/>
  <c r="Z43" i="15" l="1"/>
  <c r="AD43" i="15" s="1"/>
  <c r="D52" i="12"/>
  <c r="E35" i="6"/>
  <c r="C35" i="6"/>
  <c r="D35" i="6"/>
  <c r="J14" i="6"/>
  <c r="AB2" i="4"/>
  <c r="J14" i="7"/>
  <c r="V37" i="15"/>
  <c r="O37" i="15"/>
  <c r="L37" i="15"/>
  <c r="O27" i="15"/>
  <c r="M27" i="15"/>
  <c r="K27" i="15"/>
  <c r="I27" i="15"/>
  <c r="G27" i="15"/>
  <c r="E19" i="15"/>
  <c r="I19" i="15"/>
  <c r="Q19" i="15"/>
  <c r="Q12" i="15"/>
  <c r="I12" i="15"/>
  <c r="E12" i="15"/>
  <c r="P52" i="12"/>
  <c r="G52" i="12"/>
  <c r="H12" i="18"/>
  <c r="H13" i="18"/>
  <c r="I17" i="18"/>
  <c r="F27" i="18" s="1"/>
  <c r="H20" i="18"/>
  <c r="H21" i="18"/>
  <c r="F22" i="18"/>
  <c r="D22" i="18"/>
  <c r="F14" i="18"/>
  <c r="H11" i="18"/>
  <c r="R32" i="10"/>
  <c r="E36" i="10" s="1"/>
  <c r="R31" i="10"/>
  <c r="J25" i="10"/>
  <c r="J15" i="10"/>
  <c r="AC31" i="10" s="1"/>
  <c r="J8" i="10"/>
  <c r="R40" i="9"/>
  <c r="X20" i="9" s="1"/>
  <c r="AC40" i="9" s="1"/>
  <c r="R39" i="9"/>
  <c r="AC39" i="9" s="1"/>
  <c r="R38" i="9"/>
  <c r="AC38" i="9" s="1"/>
  <c r="R37" i="9"/>
  <c r="AC37" i="9" s="1"/>
  <c r="Q27" i="7"/>
  <c r="Q25" i="7"/>
  <c r="Q28" i="7"/>
  <c r="J7" i="7"/>
  <c r="W19" i="4"/>
  <c r="D34" i="4"/>
  <c r="E34" i="4"/>
  <c r="J14" i="4"/>
  <c r="J7" i="4"/>
  <c r="H10" i="18"/>
  <c r="D27" i="18" s="1"/>
  <c r="D14" i="18"/>
  <c r="AC32" i="10" l="1"/>
  <c r="AC29" i="7"/>
  <c r="U19" i="15"/>
  <c r="X7" i="7"/>
  <c r="R30" i="7"/>
  <c r="R52" i="12"/>
  <c r="H22" i="18"/>
  <c r="U12" i="15"/>
  <c r="S28" i="4"/>
  <c r="S27" i="4"/>
  <c r="AC27" i="4" s="1"/>
  <c r="C34" i="4"/>
  <c r="S26" i="6"/>
  <c r="Y37" i="15"/>
  <c r="H27" i="18"/>
  <c r="H14" i="18"/>
  <c r="AC30" i="7" l="1"/>
  <c r="X7" i="4"/>
  <c r="F34" i="4"/>
  <c r="X7" i="6"/>
  <c r="F3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7" authorId="0" shapeId="0" xr:uid="{00000000-0006-0000-0000-000001000000}">
      <text>
        <r>
          <rPr>
            <b/>
            <sz val="9"/>
            <color indexed="81"/>
            <rFont val="MS P ゴシック"/>
            <family val="3"/>
            <charset val="128"/>
          </rPr>
          <t xml:space="preserve">　メールアドレスは、社会教育主管課の代表アドレスを記入する。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36" authorId="0" shapeId="0" xr:uid="{00000000-0006-0000-0D00-000001000000}">
      <text>
        <r>
          <rPr>
            <sz val="9"/>
            <color indexed="81"/>
            <rFont val="MS P ゴシック"/>
            <family val="3"/>
            <charset val="128"/>
          </rPr>
          <t>【注意】
単位は</t>
        </r>
        <r>
          <rPr>
            <b/>
            <sz val="9"/>
            <color indexed="81"/>
            <rFont val="MS P ゴシック"/>
            <family val="3"/>
            <charset val="128"/>
          </rPr>
          <t>千円</t>
        </r>
        <r>
          <rPr>
            <sz val="9"/>
            <color indexed="81"/>
            <rFont val="MS P ゴシック"/>
            <family val="3"/>
            <charset val="128"/>
          </rPr>
          <t>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田村　充</author>
  </authors>
  <commentList>
    <comment ref="P41" authorId="0" shapeId="0" xr:uid="{00000000-0006-0000-0F00-000001000000}">
      <text>
        <r>
          <rPr>
            <sz val="9"/>
            <color indexed="81"/>
            <rFont val="MS P ゴシック"/>
            <family val="3"/>
            <charset val="128"/>
          </rPr>
          <t>【注意】
単位は</t>
        </r>
        <r>
          <rPr>
            <b/>
            <sz val="9"/>
            <color indexed="81"/>
            <rFont val="MS P ゴシック"/>
            <family val="3"/>
            <charset val="128"/>
          </rPr>
          <t>円</t>
        </r>
        <r>
          <rPr>
            <sz val="9"/>
            <color indexed="81"/>
            <rFont val="MS P ゴシック"/>
            <family val="3"/>
            <charset val="128"/>
          </rPr>
          <t>です。</t>
        </r>
      </text>
    </comment>
    <comment ref="R41" authorId="0" shapeId="0" xr:uid="{00000000-0006-0000-0F00-000002000000}">
      <text>
        <r>
          <rPr>
            <sz val="9"/>
            <color indexed="81"/>
            <rFont val="MS P ゴシック"/>
            <family val="3"/>
            <charset val="128"/>
          </rPr>
          <t>【注意】
単位は</t>
        </r>
        <r>
          <rPr>
            <b/>
            <sz val="9"/>
            <color indexed="81"/>
            <rFont val="MS P ゴシック"/>
            <family val="3"/>
            <charset val="128"/>
          </rPr>
          <t>円</t>
        </r>
        <r>
          <rPr>
            <sz val="9"/>
            <color indexed="81"/>
            <rFont val="MS P ゴシック"/>
            <family val="3"/>
            <charset val="128"/>
          </rPr>
          <t>です。</t>
        </r>
      </text>
    </comment>
    <comment ref="T41" authorId="0" shapeId="0" xr:uid="{00000000-0006-0000-0F00-000003000000}">
      <text>
        <r>
          <rPr>
            <sz val="9"/>
            <color indexed="81"/>
            <rFont val="MS P ゴシック"/>
            <family val="3"/>
            <charset val="128"/>
          </rPr>
          <t>【注意】
単位は</t>
        </r>
        <r>
          <rPr>
            <b/>
            <sz val="9"/>
            <color indexed="81"/>
            <rFont val="MS P ゴシック"/>
            <family val="3"/>
            <charset val="128"/>
          </rPr>
          <t>円</t>
        </r>
        <r>
          <rPr>
            <sz val="9"/>
            <color indexed="81"/>
            <rFont val="MS P ゴシック"/>
            <family val="3"/>
            <charset val="128"/>
          </rPr>
          <t>です。</t>
        </r>
      </text>
    </comment>
    <comment ref="W41" authorId="0" shapeId="0" xr:uid="{00000000-0006-0000-0F00-000004000000}">
      <text>
        <r>
          <rPr>
            <sz val="9"/>
            <color indexed="81"/>
            <rFont val="MS P ゴシック"/>
            <family val="3"/>
            <charset val="128"/>
          </rPr>
          <t>【注意】
単位は</t>
        </r>
        <r>
          <rPr>
            <b/>
            <sz val="9"/>
            <color indexed="81"/>
            <rFont val="MS P ゴシック"/>
            <family val="3"/>
            <charset val="128"/>
          </rPr>
          <t>円</t>
        </r>
        <r>
          <rPr>
            <sz val="9"/>
            <color indexed="81"/>
            <rFont val="MS P ゴシック"/>
            <family val="3"/>
            <charset val="128"/>
          </rPr>
          <t>です。</t>
        </r>
      </text>
    </comment>
    <comment ref="Z41" authorId="0" shapeId="0" xr:uid="{00000000-0006-0000-0F00-000005000000}">
      <text>
        <r>
          <rPr>
            <sz val="9"/>
            <color indexed="81"/>
            <rFont val="MS P ゴシック"/>
            <family val="3"/>
            <charset val="128"/>
          </rPr>
          <t>【注意】
単位は</t>
        </r>
        <r>
          <rPr>
            <b/>
            <sz val="9"/>
            <color indexed="81"/>
            <rFont val="MS P ゴシック"/>
            <family val="3"/>
            <charset val="128"/>
          </rPr>
          <t>円</t>
        </r>
        <r>
          <rPr>
            <sz val="9"/>
            <color indexed="81"/>
            <rFont val="MS P ゴシック"/>
            <family val="3"/>
            <charset val="128"/>
          </rPr>
          <t>です。</t>
        </r>
      </text>
    </comment>
    <comment ref="AD43" authorId="1" shapeId="0" xr:uid="{B2D9F296-5D56-4BDC-9DCB-D8378A9D96A6}">
      <text>
        <r>
          <rPr>
            <b/>
            <sz val="9"/>
            <color indexed="81"/>
            <rFont val="MS P ゴシック"/>
            <family val="3"/>
            <charset val="128"/>
          </rPr>
          <t>「(2)総収入」と「(3)総支出」が一致すると、「true」になります。</t>
        </r>
      </text>
    </comment>
  </commentList>
</comments>
</file>

<file path=xl/sharedStrings.xml><?xml version="1.0" encoding="utf-8"?>
<sst xmlns="http://schemas.openxmlformats.org/spreadsheetml/2006/main" count="1166" uniqueCount="619">
  <si>
    <t>件　　　　数</t>
    <rPh sb="0" eb="6">
      <t>ケンスウ</t>
    </rPh>
    <phoneticPr fontId="3"/>
  </si>
  <si>
    <t>家庭教育に関する学級・講座</t>
    <rPh sb="0" eb="2">
      <t>カテイ</t>
    </rPh>
    <rPh sb="2" eb="4">
      <t>キョウイク</t>
    </rPh>
    <rPh sb="5" eb="6">
      <t>カン</t>
    </rPh>
    <rPh sb="8" eb="10">
      <t>ガッキュウ</t>
    </rPh>
    <rPh sb="11" eb="13">
      <t>コウザ</t>
    </rPh>
    <phoneticPr fontId="3"/>
  </si>
  <si>
    <t>内　　　訳</t>
    <rPh sb="0" eb="5">
      <t>ウチワケ</t>
    </rPh>
    <phoneticPr fontId="3"/>
  </si>
  <si>
    <t>(4)答申、建議、
　 意見具申等</t>
    <rPh sb="3" eb="5">
      <t>トウシン</t>
    </rPh>
    <rPh sb="6" eb="8">
      <t>ケンギ</t>
    </rPh>
    <rPh sb="12" eb="14">
      <t>イケン</t>
    </rPh>
    <rPh sb="14" eb="16">
      <t>グシン</t>
    </rPh>
    <rPh sb="16" eb="17">
      <t>トウ</t>
    </rPh>
    <phoneticPr fontId="3"/>
  </si>
  <si>
    <t>(a)</t>
    <phoneticPr fontId="3"/>
  </si>
  <si>
    <t>(b)</t>
    <phoneticPr fontId="3"/>
  </si>
  <si>
    <t>２　開　設　場　所</t>
    <rPh sb="2" eb="3">
      <t>カイ</t>
    </rPh>
    <rPh sb="4" eb="5">
      <t>シツラ</t>
    </rPh>
    <rPh sb="6" eb="7">
      <t>バ</t>
    </rPh>
    <rPh sb="8" eb="9">
      <t>トコロ</t>
    </rPh>
    <phoneticPr fontId="3"/>
  </si>
  <si>
    <t>調　　　査　　　項　　　目</t>
    <rPh sb="0" eb="5">
      <t>チョウサ</t>
    </rPh>
    <rPh sb="8" eb="13">
      <t>コウモク</t>
    </rPh>
    <phoneticPr fontId="3"/>
  </si>
  <si>
    <t>計</t>
    <rPh sb="0" eb="1">
      <t>ケイ</t>
    </rPh>
    <phoneticPr fontId="3"/>
  </si>
  <si>
    <t>５　学　習　内　容　別</t>
    <rPh sb="2" eb="3">
      <t>ガク</t>
    </rPh>
    <rPh sb="4" eb="5">
      <t>ナラ</t>
    </rPh>
    <rPh sb="6" eb="7">
      <t>ウチ</t>
    </rPh>
    <rPh sb="8" eb="9">
      <t>カタチ</t>
    </rPh>
    <rPh sb="10" eb="11">
      <t>ベツ</t>
    </rPh>
    <phoneticPr fontId="3"/>
  </si>
  <si>
    <t>延</t>
    <rPh sb="0" eb="1">
      <t>ノ</t>
    </rPh>
    <phoneticPr fontId="3"/>
  </si>
  <si>
    <t>時間</t>
    <rPh sb="0" eb="2">
      <t>ジカン</t>
    </rPh>
    <phoneticPr fontId="3"/>
  </si>
  <si>
    <t>時　間</t>
    <rPh sb="0" eb="1">
      <t>トキ</t>
    </rPh>
    <rPh sb="2" eb="3">
      <t>アイダ</t>
    </rPh>
    <phoneticPr fontId="3"/>
  </si>
  <si>
    <t>(2)体育・レクリエーション</t>
    <rPh sb="3" eb="5">
      <t>タイイク</t>
    </rPh>
    <phoneticPr fontId="3"/>
  </si>
  <si>
    <t>(3)家庭教育の振興・家庭生活の向上</t>
    <rPh sb="3" eb="5">
      <t>カテイ</t>
    </rPh>
    <rPh sb="5" eb="7">
      <t>キョウイク</t>
    </rPh>
    <rPh sb="8" eb="10">
      <t>シンコウ</t>
    </rPh>
    <rPh sb="11" eb="13">
      <t>カテイ</t>
    </rPh>
    <rPh sb="13" eb="15">
      <t>セイカツ</t>
    </rPh>
    <rPh sb="16" eb="18">
      <t>コウジョウ</t>
    </rPh>
    <phoneticPr fontId="3"/>
  </si>
  <si>
    <t>(4)職業に関する知識・技術の向上</t>
    <rPh sb="3" eb="5">
      <t>ショクギョウ</t>
    </rPh>
    <rPh sb="6" eb="7">
      <t>カン</t>
    </rPh>
    <rPh sb="9" eb="11">
      <t>チシキ</t>
    </rPh>
    <rPh sb="12" eb="14">
      <t>ギジュツ</t>
    </rPh>
    <rPh sb="15" eb="17">
      <t>コウジョウ</t>
    </rPh>
    <phoneticPr fontId="3"/>
  </si>
  <si>
    <t>(5)市民意識・社会連帯意識のかん養</t>
    <rPh sb="3" eb="5">
      <t>シミン</t>
    </rPh>
    <rPh sb="5" eb="7">
      <t>イシキ</t>
    </rPh>
    <rPh sb="8" eb="10">
      <t>シャカイ</t>
    </rPh>
    <rPh sb="10" eb="12">
      <t>レンタイ</t>
    </rPh>
    <rPh sb="12" eb="14">
      <t>イシキ</t>
    </rPh>
    <rPh sb="17" eb="18">
      <t>マモル</t>
    </rPh>
    <phoneticPr fontId="3"/>
  </si>
  <si>
    <t>その他の団体の自主学級</t>
    <rPh sb="0" eb="3">
      <t>ソノタ</t>
    </rPh>
    <rPh sb="4" eb="6">
      <t>ダンタイ</t>
    </rPh>
    <rPh sb="7" eb="9">
      <t>ジシュ</t>
    </rPh>
    <rPh sb="9" eb="11">
      <t>ガッキュウ</t>
    </rPh>
    <phoneticPr fontId="3"/>
  </si>
  <si>
    <t>記入者名</t>
    <rPh sb="0" eb="3">
      <t>キニュウシャ</t>
    </rPh>
    <rPh sb="3" eb="4">
      <t>メイ</t>
    </rPh>
    <phoneticPr fontId="3"/>
  </si>
  <si>
    <t>(a)</t>
    <phoneticPr fontId="3"/>
  </si>
  <si>
    <t>内　　　訳</t>
    <rPh sb="0" eb="5">
      <t>ウチワケ</t>
    </rPh>
    <phoneticPr fontId="3"/>
  </si>
  <si>
    <t>（事業数及び受講者数）</t>
    <rPh sb="1" eb="4">
      <t>ジギョウスウ</t>
    </rPh>
    <rPh sb="4" eb="5">
      <t>オヨ</t>
    </rPh>
    <rPh sb="6" eb="9">
      <t>ジュコウシャ</t>
    </rPh>
    <rPh sb="9" eb="10">
      <t>スウ</t>
    </rPh>
    <phoneticPr fontId="3"/>
  </si>
  <si>
    <t>区　　分</t>
    <rPh sb="0" eb="4">
      <t>クブン</t>
    </rPh>
    <phoneticPr fontId="3"/>
  </si>
  <si>
    <t>調査項目</t>
    <rPh sb="0" eb="2">
      <t>チョウサ</t>
    </rPh>
    <rPh sb="2" eb="4">
      <t>コウモク</t>
    </rPh>
    <phoneticPr fontId="3"/>
  </si>
  <si>
    <t>講　　座　　数</t>
    <rPh sb="0" eb="4">
      <t>コウザ</t>
    </rPh>
    <rPh sb="6" eb="7">
      <t>スウ</t>
    </rPh>
    <phoneticPr fontId="3"/>
  </si>
  <si>
    <t>受講者数</t>
    <rPh sb="0" eb="3">
      <t>ジュコウシャ</t>
    </rPh>
    <rPh sb="3" eb="4">
      <t>スウ</t>
    </rPh>
    <phoneticPr fontId="3"/>
  </si>
  <si>
    <t>票３－１(1)</t>
    <rPh sb="0" eb="1">
      <t>ヒョウ</t>
    </rPh>
    <phoneticPr fontId="3"/>
  </si>
  <si>
    <t>票３－１(2)</t>
    <rPh sb="0" eb="1">
      <t>ヒョウ</t>
    </rPh>
    <phoneticPr fontId="3"/>
  </si>
  <si>
    <t>(a)</t>
    <phoneticPr fontId="3"/>
  </si>
  <si>
    <t>票３－１(3)</t>
    <rPh sb="0" eb="1">
      <t>ヒョウ</t>
    </rPh>
    <phoneticPr fontId="3"/>
  </si>
  <si>
    <t>成人を対象とする学級・講座</t>
    <rPh sb="0" eb="2">
      <t>セイジン</t>
    </rPh>
    <rPh sb="3" eb="5">
      <t>タイショウ</t>
    </rPh>
    <rPh sb="8" eb="10">
      <t>ガッキュウ</t>
    </rPh>
    <rPh sb="11" eb="13">
      <t>コウザ</t>
    </rPh>
    <phoneticPr fontId="3"/>
  </si>
  <si>
    <t>成人大学等</t>
    <rPh sb="0" eb="2">
      <t>セイジン</t>
    </rPh>
    <rPh sb="2" eb="4">
      <t>ダイガク</t>
    </rPh>
    <rPh sb="4" eb="5">
      <t>トウ</t>
    </rPh>
    <phoneticPr fontId="3"/>
  </si>
  <si>
    <t>その他</t>
    <rPh sb="2" eb="3">
      <t>タ</t>
    </rPh>
    <phoneticPr fontId="3"/>
  </si>
  <si>
    <t>※　上記の「成人大学等」及び「その他の講座」について、その名称を記入する。</t>
    <rPh sb="2" eb="4">
      <t>ジョウキ</t>
    </rPh>
    <rPh sb="6" eb="8">
      <t>セイジン</t>
    </rPh>
    <rPh sb="8" eb="10">
      <t>ダイガク</t>
    </rPh>
    <rPh sb="10" eb="11">
      <t>トウ</t>
    </rPh>
    <rPh sb="12" eb="13">
      <t>オヨ</t>
    </rPh>
    <rPh sb="17" eb="18">
      <t>タ</t>
    </rPh>
    <rPh sb="19" eb="21">
      <t>コウザ</t>
    </rPh>
    <rPh sb="29" eb="31">
      <t>メイショウ</t>
    </rPh>
    <rPh sb="32" eb="34">
      <t>キニュウ</t>
    </rPh>
    <phoneticPr fontId="3"/>
  </si>
  <si>
    <t>　（例）夏期大学講座、国際交流セミナー、健康セミナー　等</t>
    <rPh sb="2" eb="3">
      <t>レイ</t>
    </rPh>
    <rPh sb="4" eb="6">
      <t>カキ</t>
    </rPh>
    <rPh sb="6" eb="8">
      <t>ダイガク</t>
    </rPh>
    <rPh sb="8" eb="10">
      <t>コウザ</t>
    </rPh>
    <rPh sb="11" eb="13">
      <t>コクサイ</t>
    </rPh>
    <rPh sb="13" eb="15">
      <t>コウリュウ</t>
    </rPh>
    <rPh sb="20" eb="22">
      <t>ケンコウ</t>
    </rPh>
    <rPh sb="27" eb="28">
      <t>トウ</t>
    </rPh>
    <phoneticPr fontId="3"/>
  </si>
  <si>
    <t>１　高齢者教室の開設（財源による内訳）</t>
    <rPh sb="2" eb="5">
      <t>コウレイシャ</t>
    </rPh>
    <rPh sb="5" eb="7">
      <t>キョウシツ</t>
    </rPh>
    <rPh sb="8" eb="10">
      <t>カイセツ</t>
    </rPh>
    <rPh sb="11" eb="13">
      <t>ザイゲン</t>
    </rPh>
    <rPh sb="16" eb="18">
      <t>ウチワケ</t>
    </rPh>
    <phoneticPr fontId="3"/>
  </si>
  <si>
    <t>団体・有志等による開設</t>
    <rPh sb="0" eb="2">
      <t>ダンタイ</t>
    </rPh>
    <rPh sb="3" eb="6">
      <t>ユウシナド</t>
    </rPh>
    <rPh sb="9" eb="11">
      <t>カイセツ</t>
    </rPh>
    <phoneticPr fontId="3"/>
  </si>
  <si>
    <t>教養・趣味に関すること（政治・歴史・手芸等）</t>
    <rPh sb="0" eb="2">
      <t>キョウヨウ</t>
    </rPh>
    <rPh sb="3" eb="5">
      <t>シュミ</t>
    </rPh>
    <rPh sb="6" eb="7">
      <t>カン</t>
    </rPh>
    <rPh sb="12" eb="14">
      <t>セイジ</t>
    </rPh>
    <rPh sb="15" eb="17">
      <t>レキシ</t>
    </rPh>
    <rPh sb="18" eb="20">
      <t>シュゲイ</t>
    </rPh>
    <rPh sb="20" eb="21">
      <t>トウ</t>
    </rPh>
    <phoneticPr fontId="3"/>
  </si>
  <si>
    <t>家族に関すること（役割・相続・生き方・宗教等）</t>
    <rPh sb="0" eb="2">
      <t>カゾク</t>
    </rPh>
    <rPh sb="3" eb="4">
      <t>カン</t>
    </rPh>
    <rPh sb="9" eb="11">
      <t>ヤクワリ</t>
    </rPh>
    <rPh sb="12" eb="14">
      <t>ソウゾク</t>
    </rPh>
    <rPh sb="15" eb="16">
      <t>イ</t>
    </rPh>
    <rPh sb="17" eb="18">
      <t>カタ</t>
    </rPh>
    <rPh sb="19" eb="21">
      <t>シュウキョウ</t>
    </rPh>
    <rPh sb="21" eb="22">
      <t>トウ</t>
    </rPh>
    <phoneticPr fontId="3"/>
  </si>
  <si>
    <t>（家庭教育学級・女性学級を除く）</t>
    <rPh sb="1" eb="3">
      <t>カテイ</t>
    </rPh>
    <rPh sb="3" eb="5">
      <t>キョウイク</t>
    </rPh>
    <rPh sb="5" eb="7">
      <t>ガッキュウ</t>
    </rPh>
    <rPh sb="8" eb="10">
      <t>ジョセイ</t>
    </rPh>
    <rPh sb="10" eb="12">
      <t>ガッキュウ</t>
    </rPh>
    <rPh sb="13" eb="14">
      <t>ノゾ</t>
    </rPh>
    <phoneticPr fontId="3"/>
  </si>
  <si>
    <t>健康に関すること（食生活・病気・レク等）</t>
    <rPh sb="0" eb="2">
      <t>ケンコウ</t>
    </rPh>
    <rPh sb="3" eb="4">
      <t>カン</t>
    </rPh>
    <rPh sb="9" eb="12">
      <t>ショクセイカツ</t>
    </rPh>
    <rPh sb="13" eb="15">
      <t>ビョウキ</t>
    </rPh>
    <rPh sb="18" eb="19">
      <t>トウ</t>
    </rPh>
    <phoneticPr fontId="3"/>
  </si>
  <si>
    <t>市民生活に関すること（人権教育・交通安全・訪問販売等）</t>
    <rPh sb="0" eb="2">
      <t>シミン</t>
    </rPh>
    <rPh sb="2" eb="4">
      <t>セイカツ</t>
    </rPh>
    <rPh sb="5" eb="6">
      <t>カン</t>
    </rPh>
    <rPh sb="11" eb="13">
      <t>ジンケン</t>
    </rPh>
    <rPh sb="13" eb="15">
      <t>キョウイク</t>
    </rPh>
    <rPh sb="16" eb="18">
      <t>コウツウ</t>
    </rPh>
    <rPh sb="18" eb="20">
      <t>アンゼン</t>
    </rPh>
    <rPh sb="21" eb="23">
      <t>ホウモン</t>
    </rPh>
    <rPh sb="23" eb="26">
      <t>ハンバイトウ</t>
    </rPh>
    <phoneticPr fontId="3"/>
  </si>
  <si>
    <t>伝統文化の継承に関すること</t>
    <rPh sb="0" eb="2">
      <t>デントウ</t>
    </rPh>
    <rPh sb="2" eb="4">
      <t>ブンカ</t>
    </rPh>
    <rPh sb="5" eb="7">
      <t>ケイショウ</t>
    </rPh>
    <rPh sb="8" eb="9">
      <t>カン</t>
    </rPh>
    <phoneticPr fontId="3"/>
  </si>
  <si>
    <t>社会参加に関すること（ボランティア・交流会等）</t>
    <rPh sb="0" eb="2">
      <t>シャカイ</t>
    </rPh>
    <rPh sb="2" eb="4">
      <t>サンカ</t>
    </rPh>
    <rPh sb="5" eb="6">
      <t>カン</t>
    </rPh>
    <rPh sb="18" eb="21">
      <t>コウリュウカイ</t>
    </rPh>
    <rPh sb="21" eb="22">
      <t>トウ</t>
    </rPh>
    <phoneticPr fontId="3"/>
  </si>
  <si>
    <t>その他（現地実習・視察・研修等）</t>
    <rPh sb="2" eb="3">
      <t>タ</t>
    </rPh>
    <rPh sb="4" eb="6">
      <t>ゲンチ</t>
    </rPh>
    <rPh sb="6" eb="8">
      <t>ジッシュウ</t>
    </rPh>
    <rPh sb="9" eb="11">
      <t>シサツ</t>
    </rPh>
    <rPh sb="12" eb="15">
      <t>ケンシュウトウ</t>
    </rPh>
    <phoneticPr fontId="3"/>
  </si>
  <si>
    <t>千円</t>
    <rPh sb="0" eb="2">
      <t>センエン</t>
    </rPh>
    <phoneticPr fontId="3"/>
  </si>
  <si>
    <t>票３－２(1)</t>
    <rPh sb="0" eb="1">
      <t>ヒョウ</t>
    </rPh>
    <phoneticPr fontId="3"/>
  </si>
  <si>
    <t>少年教室</t>
    <rPh sb="0" eb="2">
      <t>ショウネン</t>
    </rPh>
    <rPh sb="2" eb="4">
      <t>キョウシツ</t>
    </rPh>
    <phoneticPr fontId="3"/>
  </si>
  <si>
    <t>青年学級・青年教室等</t>
    <rPh sb="0" eb="2">
      <t>セイネン</t>
    </rPh>
    <rPh sb="2" eb="4">
      <t>ガッキュウ</t>
    </rPh>
    <rPh sb="5" eb="7">
      <t>セイネン</t>
    </rPh>
    <rPh sb="7" eb="9">
      <t>キョウシツ</t>
    </rPh>
    <rPh sb="9" eb="10">
      <t>ナド</t>
    </rPh>
    <phoneticPr fontId="3"/>
  </si>
  <si>
    <t>(1)主に平日夜間</t>
    <rPh sb="3" eb="4">
      <t>シュ</t>
    </rPh>
    <rPh sb="5" eb="7">
      <t>ヘイジツ</t>
    </rPh>
    <rPh sb="7" eb="9">
      <t>ヤカン</t>
    </rPh>
    <phoneticPr fontId="3"/>
  </si>
  <si>
    <t>青年学級・　　　　　青年教室等</t>
    <rPh sb="0" eb="2">
      <t>セイネン</t>
    </rPh>
    <rPh sb="2" eb="4">
      <t>ガッキュウ</t>
    </rPh>
    <rPh sb="10" eb="12">
      <t>セイネン</t>
    </rPh>
    <rPh sb="12" eb="14">
      <t>キョウシツ</t>
    </rPh>
    <rPh sb="14" eb="15">
      <t>ナド</t>
    </rPh>
    <phoneticPr fontId="3"/>
  </si>
  <si>
    <t>（開設当初の数）</t>
    <rPh sb="1" eb="3">
      <t>カイセツ</t>
    </rPh>
    <rPh sb="3" eb="5">
      <t>トウショ</t>
    </rPh>
    <rPh sb="6" eb="7">
      <t>カズ</t>
    </rPh>
    <phoneticPr fontId="3"/>
  </si>
  <si>
    <t>小学生</t>
    <rPh sb="0" eb="3">
      <t>ショウガクセイ</t>
    </rPh>
    <phoneticPr fontId="3"/>
  </si>
  <si>
    <t>中学生</t>
    <rPh sb="0" eb="3">
      <t>チュウガクセイ</t>
    </rPh>
    <phoneticPr fontId="3"/>
  </si>
  <si>
    <t>人</t>
    <rPh sb="0" eb="1">
      <t>ニン</t>
    </rPh>
    <phoneticPr fontId="3"/>
  </si>
  <si>
    <t>(3)家庭生活に関する学習等</t>
    <rPh sb="3" eb="5">
      <t>カテイ</t>
    </rPh>
    <rPh sb="5" eb="7">
      <t>セイカツ</t>
    </rPh>
    <rPh sb="8" eb="9">
      <t>カン</t>
    </rPh>
    <rPh sb="11" eb="13">
      <t>ガクシュウ</t>
    </rPh>
    <rPh sb="13" eb="14">
      <t>トウ</t>
    </rPh>
    <phoneticPr fontId="3"/>
  </si>
  <si>
    <t>(4)地域社会に関する学習等</t>
    <rPh sb="3" eb="5">
      <t>チイキ</t>
    </rPh>
    <rPh sb="5" eb="7">
      <t>シャカイ</t>
    </rPh>
    <rPh sb="8" eb="9">
      <t>カン</t>
    </rPh>
    <rPh sb="11" eb="13">
      <t>ガクシュウ</t>
    </rPh>
    <rPh sb="13" eb="14">
      <t>トウ</t>
    </rPh>
    <phoneticPr fontId="3"/>
  </si>
  <si>
    <t>(6)その他</t>
    <rPh sb="5" eb="6">
      <t>タ</t>
    </rPh>
    <phoneticPr fontId="3"/>
  </si>
  <si>
    <t>(5)国際理解に関する学習等</t>
    <rPh sb="3" eb="5">
      <t>コクサイ</t>
    </rPh>
    <rPh sb="5" eb="7">
      <t>リカイ</t>
    </rPh>
    <rPh sb="8" eb="9">
      <t>カン</t>
    </rPh>
    <rPh sb="11" eb="13">
      <t>ガクシュウ</t>
    </rPh>
    <rPh sb="13" eb="14">
      <t>トウ</t>
    </rPh>
    <phoneticPr fontId="3"/>
  </si>
  <si>
    <t>(2)主に土・日等昼間</t>
    <rPh sb="3" eb="4">
      <t>シュ</t>
    </rPh>
    <rPh sb="5" eb="6">
      <t>ツチ</t>
    </rPh>
    <rPh sb="7" eb="8">
      <t>ヒ</t>
    </rPh>
    <rPh sb="8" eb="9">
      <t>トウ</t>
    </rPh>
    <rPh sb="9" eb="11">
      <t>ヒルマ</t>
    </rPh>
    <phoneticPr fontId="3"/>
  </si>
  <si>
    <t>(3)主に土・日等夜間</t>
    <rPh sb="3" eb="4">
      <t>シュ</t>
    </rPh>
    <rPh sb="5" eb="6">
      <t>ツチ</t>
    </rPh>
    <rPh sb="7" eb="8">
      <t>ニチ</t>
    </rPh>
    <rPh sb="8" eb="9">
      <t>トウ</t>
    </rPh>
    <rPh sb="9" eb="11">
      <t>ヤカン</t>
    </rPh>
    <phoneticPr fontId="3"/>
  </si>
  <si>
    <t>(7)その他</t>
    <rPh sb="5" eb="6">
      <t>タ</t>
    </rPh>
    <phoneticPr fontId="3"/>
  </si>
  <si>
    <t>票３－２(2)</t>
    <rPh sb="0" eb="1">
      <t>ヒョウ</t>
    </rPh>
    <phoneticPr fontId="3"/>
  </si>
  <si>
    <t>青少年地域活動</t>
    <rPh sb="0" eb="3">
      <t>セイショウネン</t>
    </rPh>
    <rPh sb="3" eb="5">
      <t>チイキ</t>
    </rPh>
    <rPh sb="5" eb="7">
      <t>カツドウ</t>
    </rPh>
    <phoneticPr fontId="3"/>
  </si>
  <si>
    <t>男女共同参画に関する学級・講座等</t>
    <rPh sb="0" eb="2">
      <t>ダンジョ</t>
    </rPh>
    <rPh sb="2" eb="4">
      <t>キョウドウ</t>
    </rPh>
    <rPh sb="4" eb="6">
      <t>サンカク</t>
    </rPh>
    <rPh sb="7" eb="8">
      <t>カン</t>
    </rPh>
    <rPh sb="10" eb="12">
      <t>ガッキュウ</t>
    </rPh>
    <rPh sb="13" eb="15">
      <t>コウザ</t>
    </rPh>
    <rPh sb="15" eb="16">
      <t>トウ</t>
    </rPh>
    <phoneticPr fontId="3"/>
  </si>
  <si>
    <t>Ａ４　６頁　5,000部</t>
    <rPh sb="4" eb="5">
      <t>ページ</t>
    </rPh>
    <rPh sb="11" eb="12">
      <t>ブ</t>
    </rPh>
    <phoneticPr fontId="3"/>
  </si>
  <si>
    <t>回</t>
    <rPh sb="0" eb="1">
      <t>カイ</t>
    </rPh>
    <phoneticPr fontId="3"/>
  </si>
  <si>
    <t>円</t>
    <rPh sb="0" eb="1">
      <t>エン</t>
    </rPh>
    <phoneticPr fontId="3"/>
  </si>
  <si>
    <t>（ふるさと運動・仲間づくり・奉仕活動）</t>
    <rPh sb="5" eb="7">
      <t>ウンドウ</t>
    </rPh>
    <rPh sb="8" eb="10">
      <t>ナカマ</t>
    </rPh>
    <rPh sb="14" eb="16">
      <t>ホウシ</t>
    </rPh>
    <rPh sb="16" eb="18">
      <t>カツドウ</t>
    </rPh>
    <phoneticPr fontId="3"/>
  </si>
  <si>
    <t>小・中学生</t>
    <rPh sb="0" eb="1">
      <t>ショウ</t>
    </rPh>
    <rPh sb="2" eb="5">
      <t>チュウガクセイ</t>
    </rPh>
    <phoneticPr fontId="3"/>
  </si>
  <si>
    <t>勤労青年</t>
    <rPh sb="0" eb="2">
      <t>キンロウ</t>
    </rPh>
    <rPh sb="2" eb="4">
      <t>セイネン</t>
    </rPh>
    <phoneticPr fontId="3"/>
  </si>
  <si>
    <t>５　　学　　習　　内　　容　　別</t>
    <rPh sb="3" eb="4">
      <t>ガク</t>
    </rPh>
    <rPh sb="6" eb="7">
      <t>ナラ</t>
    </rPh>
    <rPh sb="9" eb="10">
      <t>ウチ</t>
    </rPh>
    <rPh sb="12" eb="13">
      <t>カタチ</t>
    </rPh>
    <rPh sb="15" eb="16">
      <t>ベツ</t>
    </rPh>
    <phoneticPr fontId="3"/>
  </si>
  <si>
    <t>地域の豊かな生活環境の醸成を図る事業</t>
    <rPh sb="0" eb="2">
      <t>チイキ</t>
    </rPh>
    <rPh sb="3" eb="4">
      <t>ユタ</t>
    </rPh>
    <rPh sb="6" eb="8">
      <t>セイカツ</t>
    </rPh>
    <rPh sb="8" eb="10">
      <t>カンキョウ</t>
    </rPh>
    <rPh sb="11" eb="13">
      <t>ジョウセイ</t>
    </rPh>
    <rPh sb="14" eb="15">
      <t>ハカ</t>
    </rPh>
    <rPh sb="16" eb="18">
      <t>ジギョウ</t>
    </rPh>
    <phoneticPr fontId="3"/>
  </si>
  <si>
    <t>わらべ歌、民話、伝統の学習</t>
    <rPh sb="3" eb="4">
      <t>ウタ</t>
    </rPh>
    <rPh sb="5" eb="7">
      <t>ミンワ</t>
    </rPh>
    <rPh sb="8" eb="10">
      <t>デントウ</t>
    </rPh>
    <rPh sb="11" eb="13">
      <t>ガクシュウ</t>
    </rPh>
    <phoneticPr fontId="3"/>
  </si>
  <si>
    <t>郷土芸能、工芸文化の継承・発表</t>
    <rPh sb="0" eb="2">
      <t>キョウド</t>
    </rPh>
    <rPh sb="2" eb="4">
      <t>ゲイノウ</t>
    </rPh>
    <rPh sb="5" eb="7">
      <t>コウゲイ</t>
    </rPh>
    <rPh sb="7" eb="9">
      <t>ブンカ</t>
    </rPh>
    <rPh sb="10" eb="12">
      <t>ケイショウ</t>
    </rPh>
    <rPh sb="13" eb="15">
      <t>ハッピョウ</t>
    </rPh>
    <phoneticPr fontId="3"/>
  </si>
  <si>
    <t>郷土の自然・歴史の学習</t>
    <rPh sb="0" eb="2">
      <t>キョウド</t>
    </rPh>
    <rPh sb="3" eb="5">
      <t>シゼン</t>
    </rPh>
    <rPh sb="6" eb="8">
      <t>レキシ</t>
    </rPh>
    <rPh sb="9" eb="11">
      <t>ガクシュウ</t>
    </rPh>
    <phoneticPr fontId="3"/>
  </si>
  <si>
    <t>勤労を感謝し収穫を祝う集い</t>
    <rPh sb="0" eb="2">
      <t>キンロウ</t>
    </rPh>
    <rPh sb="3" eb="5">
      <t>カンシャ</t>
    </rPh>
    <rPh sb="6" eb="8">
      <t>シュウカク</t>
    </rPh>
    <rPh sb="9" eb="10">
      <t>イワ</t>
    </rPh>
    <rPh sb="11" eb="12">
      <t>ツド</t>
    </rPh>
    <phoneticPr fontId="3"/>
  </si>
  <si>
    <t>花木を植える運動等自然愛護活動</t>
    <rPh sb="0" eb="2">
      <t>ハナキ</t>
    </rPh>
    <rPh sb="3" eb="4">
      <t>ウ</t>
    </rPh>
    <rPh sb="6" eb="9">
      <t>ウンドウナド</t>
    </rPh>
    <rPh sb="9" eb="11">
      <t>シゼン</t>
    </rPh>
    <rPh sb="11" eb="13">
      <t>アイゴ</t>
    </rPh>
    <rPh sb="13" eb="15">
      <t>カツドウ</t>
    </rPh>
    <phoneticPr fontId="3"/>
  </si>
  <si>
    <t>公園・河川等の清掃美化活動</t>
    <rPh sb="0" eb="2">
      <t>コウエン</t>
    </rPh>
    <rPh sb="3" eb="5">
      <t>カセン</t>
    </rPh>
    <rPh sb="5" eb="6">
      <t>トウ</t>
    </rPh>
    <rPh sb="7" eb="9">
      <t>セイソウ</t>
    </rPh>
    <rPh sb="9" eb="11">
      <t>ビカ</t>
    </rPh>
    <rPh sb="11" eb="13">
      <t>カツドウ</t>
    </rPh>
    <phoneticPr fontId="3"/>
  </si>
  <si>
    <t>親切運動等地域連帯感を高める運動</t>
    <rPh sb="0" eb="2">
      <t>シンセツ</t>
    </rPh>
    <rPh sb="2" eb="4">
      <t>ウンドウ</t>
    </rPh>
    <rPh sb="4" eb="5">
      <t>トウ</t>
    </rPh>
    <rPh sb="5" eb="7">
      <t>チイキ</t>
    </rPh>
    <rPh sb="7" eb="9">
      <t>レンタイ</t>
    </rPh>
    <rPh sb="9" eb="10">
      <t>カン</t>
    </rPh>
    <rPh sb="11" eb="12">
      <t>タカ</t>
    </rPh>
    <rPh sb="14" eb="16">
      <t>ウンドウ</t>
    </rPh>
    <phoneticPr fontId="3"/>
  </si>
  <si>
    <t>野外活動</t>
    <rPh sb="0" eb="2">
      <t>ヤガイ</t>
    </rPh>
    <rPh sb="2" eb="4">
      <t>カツドウ</t>
    </rPh>
    <phoneticPr fontId="3"/>
  </si>
  <si>
    <t>演劇、討論会、研究発表会</t>
    <rPh sb="0" eb="2">
      <t>エンゲキ</t>
    </rPh>
    <rPh sb="3" eb="5">
      <t>トウロン</t>
    </rPh>
    <rPh sb="5" eb="6">
      <t>カイ</t>
    </rPh>
    <rPh sb="7" eb="9">
      <t>ケンキュウ</t>
    </rPh>
    <rPh sb="9" eb="11">
      <t>ハッピョウ</t>
    </rPh>
    <rPh sb="11" eb="12">
      <t>カイ</t>
    </rPh>
    <phoneticPr fontId="3"/>
  </si>
  <si>
    <t>青少年の奉仕精神のかん養</t>
    <rPh sb="0" eb="3">
      <t>セイショウネン</t>
    </rPh>
    <rPh sb="4" eb="6">
      <t>ホウシ</t>
    </rPh>
    <rPh sb="6" eb="8">
      <t>セイシン</t>
    </rPh>
    <rPh sb="11" eb="12">
      <t>マモル</t>
    </rPh>
    <phoneticPr fontId="3"/>
  </si>
  <si>
    <t>仲間づくり</t>
    <rPh sb="0" eb="2">
      <t>ナカマ</t>
    </rPh>
    <phoneticPr fontId="3"/>
  </si>
  <si>
    <t>奉仕活動</t>
    <rPh sb="0" eb="2">
      <t>ホウシ</t>
    </rPh>
    <rPh sb="2" eb="4">
      <t>カツドウ</t>
    </rPh>
    <phoneticPr fontId="3"/>
  </si>
  <si>
    <t>その他の団体</t>
    <rPh sb="2" eb="3">
      <t>タ</t>
    </rPh>
    <rPh sb="4" eb="6">
      <t>ダンタイ</t>
    </rPh>
    <phoneticPr fontId="3"/>
  </si>
  <si>
    <t>票４</t>
    <rPh sb="0" eb="1">
      <t>ヒョウ</t>
    </rPh>
    <phoneticPr fontId="3"/>
  </si>
  <si>
    <t>記入者名</t>
    <rPh sb="0" eb="3">
      <t>キニュウシャ</t>
    </rPh>
    <rPh sb="3" eb="4">
      <t>メイ</t>
    </rPh>
    <phoneticPr fontId="3"/>
  </si>
  <si>
    <t>事　　　業　　　名</t>
    <rPh sb="0" eb="1">
      <t>コト</t>
    </rPh>
    <rPh sb="4" eb="5">
      <t>ギョウ</t>
    </rPh>
    <rPh sb="8" eb="9">
      <t>メイ</t>
    </rPh>
    <phoneticPr fontId="3"/>
  </si>
  <si>
    <t>対　　象　　者</t>
    <rPh sb="0" eb="1">
      <t>タイ</t>
    </rPh>
    <rPh sb="3" eb="4">
      <t>ゾウ</t>
    </rPh>
    <rPh sb="6" eb="7">
      <t>モノ</t>
    </rPh>
    <phoneticPr fontId="3"/>
  </si>
  <si>
    <t>行　　先</t>
    <rPh sb="0" eb="1">
      <t>ギョウ</t>
    </rPh>
    <rPh sb="3" eb="4">
      <t>サキ</t>
    </rPh>
    <phoneticPr fontId="3"/>
  </si>
  <si>
    <t>期　　　　　間</t>
    <rPh sb="0" eb="1">
      <t>キ</t>
    </rPh>
    <rPh sb="6" eb="7">
      <t>アイダ</t>
    </rPh>
    <phoneticPr fontId="3"/>
  </si>
  <si>
    <t>参加者数</t>
    <rPh sb="0" eb="3">
      <t>サンカシャ</t>
    </rPh>
    <rPh sb="3" eb="4">
      <t>スウ</t>
    </rPh>
    <phoneticPr fontId="3"/>
  </si>
  <si>
    <t>月　　日～　　月　　日</t>
    <rPh sb="0" eb="1">
      <t>ツキ</t>
    </rPh>
    <rPh sb="3" eb="4">
      <t>ニチ</t>
    </rPh>
    <rPh sb="7" eb="8">
      <t>ツキ</t>
    </rPh>
    <rPh sb="10" eb="11">
      <t>ニチ</t>
    </rPh>
    <phoneticPr fontId="3"/>
  </si>
  <si>
    <t>（　　　　　泊　　　　　日）</t>
    <rPh sb="6" eb="7">
      <t>ハク</t>
    </rPh>
    <rPh sb="12" eb="13">
      <t>ニチ</t>
    </rPh>
    <phoneticPr fontId="3"/>
  </si>
  <si>
    <t>月　　日～　　月　　日</t>
    <rPh sb="0" eb="1">
      <t>ツキ</t>
    </rPh>
    <rPh sb="3" eb="4">
      <t>ニチ</t>
    </rPh>
    <rPh sb="7" eb="8">
      <t>ツキ</t>
    </rPh>
    <rPh sb="10" eb="11">
      <t>ニチ</t>
    </rPh>
    <phoneticPr fontId="3"/>
  </si>
  <si>
    <t>事　　　業　　　名</t>
    <rPh sb="0" eb="1">
      <t>コト</t>
    </rPh>
    <rPh sb="4" eb="5">
      <t>ギョウ</t>
    </rPh>
    <rPh sb="8" eb="9">
      <t>メイ</t>
    </rPh>
    <phoneticPr fontId="3"/>
  </si>
  <si>
    <t>期　　　　　間</t>
    <rPh sb="0" eb="1">
      <t>キ</t>
    </rPh>
    <rPh sb="6" eb="7">
      <t>アイダ</t>
    </rPh>
    <phoneticPr fontId="3"/>
  </si>
  <si>
    <t>月～　　　　月</t>
    <rPh sb="0" eb="1">
      <t>ツキ</t>
    </rPh>
    <rPh sb="6" eb="7">
      <t>ツキ</t>
    </rPh>
    <phoneticPr fontId="3"/>
  </si>
  <si>
    <t>事　　　業　　　名</t>
    <rPh sb="0" eb="1">
      <t>コト</t>
    </rPh>
    <rPh sb="4" eb="5">
      <t>ギョウ</t>
    </rPh>
    <rPh sb="8" eb="9">
      <t>メイ</t>
    </rPh>
    <phoneticPr fontId="3"/>
  </si>
  <si>
    <t>(b)</t>
    <phoneticPr fontId="3"/>
  </si>
  <si>
    <t>(a)</t>
    <phoneticPr fontId="3"/>
  </si>
  <si>
    <t>記入者名</t>
    <rPh sb="0" eb="3">
      <t>キニュウシャ</t>
    </rPh>
    <rPh sb="3" eb="4">
      <t>メイ</t>
    </rPh>
    <phoneticPr fontId="3"/>
  </si>
  <si>
    <t>構　　成　　人　　数</t>
    <rPh sb="0" eb="1">
      <t>カマエ</t>
    </rPh>
    <rPh sb="3" eb="4">
      <t>シゲル</t>
    </rPh>
    <rPh sb="6" eb="7">
      <t>ヒト</t>
    </rPh>
    <rPh sb="9" eb="10">
      <t>カズ</t>
    </rPh>
    <phoneticPr fontId="3"/>
  </si>
  <si>
    <t>項　　　　　　　目</t>
    <rPh sb="0" eb="1">
      <t>コウ</t>
    </rPh>
    <rPh sb="8" eb="9">
      <t>メ</t>
    </rPh>
    <phoneticPr fontId="3"/>
  </si>
  <si>
    <t>(1)</t>
    <phoneticPr fontId="3"/>
  </si>
  <si>
    <t>(2)</t>
    <phoneticPr fontId="3"/>
  </si>
  <si>
    <t>単位地域婦人会（女性団体）数</t>
    <phoneticPr fontId="3"/>
  </si>
  <si>
    <t>会員数</t>
    <rPh sb="0" eb="3">
      <t>カイインスウ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</si>
  <si>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</si>
  <si>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</si>
  <si>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</si>
  <si>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</si>
  <si>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</si>
  <si>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</si>
  <si>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</si>
  <si>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</si>
  <si>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</si>
  <si>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</si>
  <si>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支部長・役員に対する研修会</t>
    <rPh sb="0" eb="3">
      <t>シブチョウ</t>
    </rPh>
    <rPh sb="4" eb="6">
      <t>ヤクイン</t>
    </rPh>
    <rPh sb="7" eb="8">
      <t>タイ</t>
    </rPh>
    <rPh sb="10" eb="13">
      <t>ケンシュウカイ</t>
    </rPh>
    <phoneticPr fontId="3"/>
  </si>
  <si>
    <t>会員に対する　　研修会</t>
    <rPh sb="0" eb="2">
      <t>カイイン</t>
    </rPh>
    <rPh sb="3" eb="4">
      <t>タイ</t>
    </rPh>
    <rPh sb="8" eb="11">
      <t>ケンシュウカイ</t>
    </rPh>
    <phoneticPr fontId="3"/>
  </si>
  <si>
    <t>体育・レクリエーション活動</t>
    <rPh sb="0" eb="2">
      <t>タイイク</t>
    </rPh>
    <rPh sb="11" eb="13">
      <t>カツドウ</t>
    </rPh>
    <phoneticPr fontId="3"/>
  </si>
  <si>
    <t>地域の奉仕活動</t>
    <rPh sb="0" eb="2">
      <t>チイキ</t>
    </rPh>
    <rPh sb="3" eb="5">
      <t>ホウシ</t>
    </rPh>
    <rPh sb="5" eb="7">
      <t>カツドウ</t>
    </rPh>
    <phoneticPr fontId="3"/>
  </si>
  <si>
    <t>他県への見学・交歓研修</t>
    <rPh sb="0" eb="2">
      <t>タケン</t>
    </rPh>
    <rPh sb="4" eb="6">
      <t>ケンガク</t>
    </rPh>
    <rPh sb="7" eb="9">
      <t>コウカン</t>
    </rPh>
    <rPh sb="9" eb="11">
      <t>ケンシュウ</t>
    </rPh>
    <phoneticPr fontId="3"/>
  </si>
  <si>
    <t>婦人会が主催する学級開設</t>
    <rPh sb="0" eb="3">
      <t>フジンカイ</t>
    </rPh>
    <rPh sb="4" eb="6">
      <t>シュサイ</t>
    </rPh>
    <rPh sb="8" eb="10">
      <t>ガッキュウ</t>
    </rPh>
    <rPh sb="10" eb="12">
      <t>カイセツ</t>
    </rPh>
    <phoneticPr fontId="3"/>
  </si>
  <si>
    <t>講演会・研修会等</t>
    <rPh sb="0" eb="3">
      <t>コウエンカイ</t>
    </rPh>
    <rPh sb="4" eb="8">
      <t>ケンシュウカイトウ</t>
    </rPh>
    <phoneticPr fontId="3"/>
  </si>
  <si>
    <t>広報活動</t>
    <rPh sb="0" eb="2">
      <t>コウホウ</t>
    </rPh>
    <rPh sb="2" eb="4">
      <t>カツドウ</t>
    </rPh>
    <phoneticPr fontId="3"/>
  </si>
  <si>
    <t>新生活運動に関すること</t>
    <rPh sb="0" eb="3">
      <t>シンセイカツ</t>
    </rPh>
    <rPh sb="3" eb="5">
      <t>ウンドウ</t>
    </rPh>
    <rPh sb="6" eb="7">
      <t>カン</t>
    </rPh>
    <phoneticPr fontId="3"/>
  </si>
  <si>
    <t>その他</t>
    <rPh sb="2" eb="3">
      <t>タ</t>
    </rPh>
    <phoneticPr fontId="3"/>
  </si>
  <si>
    <t>計</t>
    <rPh sb="0" eb="1">
      <t>ケイ</t>
    </rPh>
    <phoneticPr fontId="3"/>
  </si>
  <si>
    <t>記入者名</t>
  </si>
  <si>
    <t>票　５</t>
    <rPh sb="0" eb="1">
      <t>ヒョウ</t>
    </rPh>
    <phoneticPr fontId="3"/>
  </si>
  <si>
    <t>票　６</t>
    <rPh sb="0" eb="1">
      <t>ヒョウ</t>
    </rPh>
    <phoneticPr fontId="3"/>
  </si>
  <si>
    <t>1　学級・講座における実施状況</t>
    <rPh sb="2" eb="4">
      <t>ガッキュウ</t>
    </rPh>
    <rPh sb="5" eb="7">
      <t>コウザ</t>
    </rPh>
    <rPh sb="11" eb="13">
      <t>ジッシ</t>
    </rPh>
    <rPh sb="13" eb="15">
      <t>ジョウキョウ</t>
    </rPh>
    <phoneticPr fontId="3"/>
  </si>
  <si>
    <t>学習内容</t>
    <rPh sb="0" eb="2">
      <t>ガクシュウ</t>
    </rPh>
    <rPh sb="2" eb="4">
      <t>ナイヨウ</t>
    </rPh>
    <phoneticPr fontId="3"/>
  </si>
  <si>
    <t>２　研修会・講演会等実施状況</t>
    <rPh sb="2" eb="5">
      <t>ケンシュウカイ</t>
    </rPh>
    <rPh sb="6" eb="9">
      <t>コウエンカイ</t>
    </rPh>
    <rPh sb="9" eb="10">
      <t>トウ</t>
    </rPh>
    <rPh sb="10" eb="12">
      <t>ジッシ</t>
    </rPh>
    <rPh sb="12" eb="14">
      <t>ジョウキョウ</t>
    </rPh>
    <phoneticPr fontId="3"/>
  </si>
  <si>
    <t>研　　修　　会　　等　　名</t>
    <rPh sb="0" eb="7">
      <t>ケンシュウカイ</t>
    </rPh>
    <rPh sb="9" eb="10">
      <t>トウ</t>
    </rPh>
    <rPh sb="12" eb="13">
      <t>メイ</t>
    </rPh>
    <phoneticPr fontId="3"/>
  </si>
  <si>
    <t>３　啓発資料等の発行状況</t>
    <rPh sb="2" eb="4">
      <t>ケイハツ</t>
    </rPh>
    <rPh sb="4" eb="6">
      <t>シリョウ</t>
    </rPh>
    <rPh sb="6" eb="7">
      <t>トウ</t>
    </rPh>
    <rPh sb="8" eb="10">
      <t>ハッコウ</t>
    </rPh>
    <rPh sb="10" eb="12">
      <t>ジョウキョウ</t>
    </rPh>
    <phoneticPr fontId="3"/>
  </si>
  <si>
    <t>様式・部数</t>
    <rPh sb="0" eb="2">
      <t>ヨウシキ</t>
    </rPh>
    <rPh sb="3" eb="5">
      <t>ブスウ</t>
    </rPh>
    <phoneticPr fontId="3"/>
  </si>
  <si>
    <t>発行形態</t>
    <rPh sb="0" eb="2">
      <t>ハッコウ</t>
    </rPh>
    <rPh sb="2" eb="4">
      <t>ケイタイ</t>
    </rPh>
    <phoneticPr fontId="3"/>
  </si>
  <si>
    <t>配布対象</t>
    <rPh sb="0" eb="2">
      <t>ハイフ</t>
    </rPh>
    <rPh sb="2" eb="4">
      <t>タイショウ</t>
    </rPh>
    <phoneticPr fontId="3"/>
  </si>
  <si>
    <t>定期年３回</t>
    <rPh sb="0" eb="2">
      <t>テイキ</t>
    </rPh>
    <rPh sb="2" eb="3">
      <t>ネン</t>
    </rPh>
    <rPh sb="4" eb="5">
      <t>カイ</t>
    </rPh>
    <phoneticPr fontId="3"/>
  </si>
  <si>
    <t>全町民</t>
    <rPh sb="0" eb="3">
      <t>ゼンチョウミン</t>
    </rPh>
    <phoneticPr fontId="3"/>
  </si>
  <si>
    <t>（記入例）　　　明日のために</t>
    <rPh sb="1" eb="3">
      <t>キニュウ</t>
    </rPh>
    <rPh sb="3" eb="4">
      <t>レイ</t>
    </rPh>
    <rPh sb="8" eb="10">
      <t>アシタ</t>
    </rPh>
    <phoneticPr fontId="3"/>
  </si>
  <si>
    <t>票　７</t>
    <phoneticPr fontId="3"/>
  </si>
  <si>
    <t>学　級　・　講　座　名</t>
    <rPh sb="0" eb="3">
      <t>ガッキュウ</t>
    </rPh>
    <rPh sb="6" eb="11">
      <t>コウザメイ</t>
    </rPh>
    <phoneticPr fontId="3"/>
  </si>
  <si>
    <t>利　用　番　組　名</t>
    <rPh sb="0" eb="3">
      <t>リヨウ</t>
    </rPh>
    <rPh sb="4" eb="7">
      <t>バングミ</t>
    </rPh>
    <rPh sb="8" eb="9">
      <t>メイ</t>
    </rPh>
    <phoneticPr fontId="3"/>
  </si>
  <si>
    <t>講座名</t>
    <rPh sb="0" eb="2">
      <t>コウザ</t>
    </rPh>
    <rPh sb="2" eb="3">
      <t>メイ</t>
    </rPh>
    <phoneticPr fontId="3"/>
  </si>
  <si>
    <t>参加者</t>
    <rPh sb="0" eb="3">
      <t>サンカシャ</t>
    </rPh>
    <phoneticPr fontId="3"/>
  </si>
  <si>
    <t>対象</t>
    <rPh sb="0" eb="2">
      <t>タイショウ</t>
    </rPh>
    <phoneticPr fontId="3"/>
  </si>
  <si>
    <t>実施場所</t>
    <rPh sb="0" eb="2">
      <t>ジッシ</t>
    </rPh>
    <rPh sb="2" eb="4">
      <t>バショ</t>
    </rPh>
    <phoneticPr fontId="3"/>
  </si>
  <si>
    <t>借用して使用</t>
    <rPh sb="0" eb="2">
      <t>シャクヨウ</t>
    </rPh>
    <rPh sb="4" eb="6">
      <t>シヨウ</t>
    </rPh>
    <phoneticPr fontId="3"/>
  </si>
  <si>
    <t>借用先</t>
    <rPh sb="0" eb="2">
      <t>シャクヨウ</t>
    </rPh>
    <rPh sb="2" eb="3">
      <t>サキ</t>
    </rPh>
    <phoneticPr fontId="3"/>
  </si>
  <si>
    <t>機　器　の　使　用　状　況</t>
    <rPh sb="0" eb="3">
      <t>キキ</t>
    </rPh>
    <rPh sb="6" eb="9">
      <t>シヨウ</t>
    </rPh>
    <rPh sb="10" eb="13">
      <t>ジョウキョウ</t>
    </rPh>
    <phoneticPr fontId="3"/>
  </si>
  <si>
    <t>票８－１</t>
    <rPh sb="0" eb="1">
      <t>ヒョウ</t>
    </rPh>
    <phoneticPr fontId="3"/>
  </si>
  <si>
    <t>小学校計</t>
    <rPh sb="0" eb="3">
      <t>ショウガッコウ</t>
    </rPh>
    <rPh sb="3" eb="4">
      <t>ケイ</t>
    </rPh>
    <phoneticPr fontId="3"/>
  </si>
  <si>
    <t>中学校計</t>
    <rPh sb="0" eb="3">
      <t>チュウガッコウ</t>
    </rPh>
    <rPh sb="3" eb="4">
      <t>ケイ</t>
    </rPh>
    <phoneticPr fontId="3"/>
  </si>
  <si>
    <t>小・中合同校計</t>
    <rPh sb="0" eb="1">
      <t>ショウ</t>
    </rPh>
    <rPh sb="2" eb="3">
      <t>チュウ</t>
    </rPh>
    <rPh sb="3" eb="5">
      <t>ゴウドウ</t>
    </rPh>
    <rPh sb="5" eb="6">
      <t>コウ</t>
    </rPh>
    <rPh sb="6" eb="7">
      <t>ケイ</t>
    </rPh>
    <phoneticPr fontId="3"/>
  </si>
  <si>
    <t>合計</t>
    <rPh sb="0" eb="2">
      <t>ゴウケイ</t>
    </rPh>
    <phoneticPr fontId="3"/>
  </si>
  <si>
    <t>(1)</t>
    <phoneticPr fontId="3"/>
  </si>
  <si>
    <t>(2)</t>
    <phoneticPr fontId="3"/>
  </si>
  <si>
    <t>(3)</t>
    <phoneticPr fontId="3"/>
  </si>
  <si>
    <t>役員等の委員会</t>
    <rPh sb="0" eb="2">
      <t>ヤクイン</t>
    </rPh>
    <rPh sb="2" eb="3">
      <t>トウ</t>
    </rPh>
    <rPh sb="4" eb="7">
      <t>イインカイ</t>
    </rPh>
    <phoneticPr fontId="3"/>
  </si>
  <si>
    <t>なし</t>
    <phoneticPr fontId="3"/>
  </si>
  <si>
    <t>１回</t>
    <rPh sb="1" eb="2">
      <t>カイ</t>
    </rPh>
    <phoneticPr fontId="3"/>
  </si>
  <si>
    <t>２回</t>
  </si>
  <si>
    <t>３回</t>
  </si>
  <si>
    <t>４回以上</t>
    <rPh sb="1" eb="2">
      <t>カイ</t>
    </rPh>
    <rPh sb="2" eb="4">
      <t>イジョウ</t>
    </rPh>
    <phoneticPr fontId="3"/>
  </si>
  <si>
    <t>小学校</t>
    <rPh sb="0" eb="3">
      <t>ショウガッコウ</t>
    </rPh>
    <phoneticPr fontId="3"/>
  </si>
  <si>
    <t>中学校</t>
    <rPh sb="0" eb="3">
      <t>チュウガッコウ</t>
    </rPh>
    <phoneticPr fontId="3"/>
  </si>
  <si>
    <t>小中合同校</t>
    <rPh sb="0" eb="2">
      <t>ショウチュウ</t>
    </rPh>
    <rPh sb="2" eb="4">
      <t>ゴウドウ</t>
    </rPh>
    <rPh sb="4" eb="5">
      <t>コウ</t>
    </rPh>
    <phoneticPr fontId="3"/>
  </si>
  <si>
    <t>小学校　　計</t>
    <rPh sb="0" eb="3">
      <t>ショウガッコウ</t>
    </rPh>
    <rPh sb="5" eb="6">
      <t>ケイ</t>
    </rPh>
    <phoneticPr fontId="3"/>
  </si>
  <si>
    <t>中学校　　計</t>
    <rPh sb="0" eb="3">
      <t>チュウガッコウ</t>
    </rPh>
    <rPh sb="5" eb="6">
      <t>ケイ</t>
    </rPh>
    <phoneticPr fontId="3"/>
  </si>
  <si>
    <t>小・中合同校　計</t>
    <rPh sb="0" eb="1">
      <t>ショウ</t>
    </rPh>
    <rPh sb="2" eb="3">
      <t>チュウ</t>
    </rPh>
    <rPh sb="3" eb="5">
      <t>ゴウドウ</t>
    </rPh>
    <rPh sb="5" eb="6">
      <t>コウ</t>
    </rPh>
    <rPh sb="7" eb="8">
      <t>ケイ</t>
    </rPh>
    <phoneticPr fontId="3"/>
  </si>
  <si>
    <t>合　　　　　計</t>
    <rPh sb="0" eb="7">
      <t>ゴウケイ</t>
    </rPh>
    <phoneticPr fontId="3"/>
  </si>
  <si>
    <t>(1)</t>
    <phoneticPr fontId="3"/>
  </si>
  <si>
    <t>(2)</t>
    <phoneticPr fontId="3"/>
  </si>
  <si>
    <t>(3)</t>
    <phoneticPr fontId="3"/>
  </si>
  <si>
    <t>全体研修（講演など単位PTA主催のもの）</t>
    <rPh sb="0" eb="2">
      <t>ゼンタイ</t>
    </rPh>
    <rPh sb="2" eb="4">
      <t>ケンシュウ</t>
    </rPh>
    <rPh sb="5" eb="7">
      <t>コウエン</t>
    </rPh>
    <rPh sb="9" eb="11">
      <t>タンイ</t>
    </rPh>
    <rPh sb="14" eb="16">
      <t>シュサイ</t>
    </rPh>
    <phoneticPr fontId="3"/>
  </si>
  <si>
    <t>役員研修（委員会の研修等で、打ち合わせ等は含まない）</t>
    <rPh sb="0" eb="2">
      <t>ヤクイン</t>
    </rPh>
    <rPh sb="2" eb="4">
      <t>ケンシュウ</t>
    </rPh>
    <rPh sb="5" eb="8">
      <t>イインカイ</t>
    </rPh>
    <rPh sb="9" eb="11">
      <t>ケンシュウ</t>
    </rPh>
    <rPh sb="11" eb="12">
      <t>トウ</t>
    </rPh>
    <rPh sb="14" eb="17">
      <t>ウチア</t>
    </rPh>
    <rPh sb="19" eb="20">
      <t>トウ</t>
    </rPh>
    <rPh sb="21" eb="22">
      <t>フク</t>
    </rPh>
    <phoneticPr fontId="3"/>
  </si>
  <si>
    <t>地区研修（地区・支部の学習会・懇談会など）</t>
    <rPh sb="0" eb="2">
      <t>チク</t>
    </rPh>
    <rPh sb="2" eb="4">
      <t>ケンシュウ</t>
    </rPh>
    <rPh sb="5" eb="7">
      <t>チク</t>
    </rPh>
    <rPh sb="8" eb="10">
      <t>シブ</t>
    </rPh>
    <rPh sb="11" eb="13">
      <t>ガクシュウ</t>
    </rPh>
    <rPh sb="13" eb="14">
      <t>カイ</t>
    </rPh>
    <rPh sb="15" eb="18">
      <t>コンダンカイ</t>
    </rPh>
    <phoneticPr fontId="3"/>
  </si>
  <si>
    <t>(4)</t>
    <phoneticPr fontId="3"/>
  </si>
  <si>
    <t>学年ＰＴＡ研修（委員の打ち合わせ等は含まない）</t>
    <rPh sb="0" eb="2">
      <t>ガクネン</t>
    </rPh>
    <rPh sb="5" eb="7">
      <t>ケンシュウ</t>
    </rPh>
    <rPh sb="8" eb="10">
      <t>イイン</t>
    </rPh>
    <rPh sb="11" eb="14">
      <t>ウチア</t>
    </rPh>
    <rPh sb="16" eb="17">
      <t>トウ</t>
    </rPh>
    <rPh sb="18" eb="19">
      <t>フク</t>
    </rPh>
    <phoneticPr fontId="3"/>
  </si>
  <si>
    <t>視察などの校外研修</t>
    <rPh sb="0" eb="2">
      <t>シサツ</t>
    </rPh>
    <rPh sb="5" eb="7">
      <t>コウガイ</t>
    </rPh>
    <rPh sb="7" eb="9">
      <t>ケンシュウ</t>
    </rPh>
    <phoneticPr fontId="3"/>
  </si>
  <si>
    <t>県及び地区単位の研修</t>
    <rPh sb="0" eb="1">
      <t>ケン</t>
    </rPh>
    <rPh sb="1" eb="2">
      <t>オヨ</t>
    </rPh>
    <rPh sb="3" eb="5">
      <t>チク</t>
    </rPh>
    <rPh sb="5" eb="7">
      <t>タンイ</t>
    </rPh>
    <rPh sb="8" eb="10">
      <t>ケンシュウ</t>
    </rPh>
    <phoneticPr fontId="3"/>
  </si>
  <si>
    <t>小学校</t>
    <rPh sb="0" eb="3">
      <t>ショウガッコウ</t>
    </rPh>
    <phoneticPr fontId="3"/>
  </si>
  <si>
    <t>中学校</t>
    <rPh sb="0" eb="3">
      <t>チュウガッコウ</t>
    </rPh>
    <phoneticPr fontId="3"/>
  </si>
  <si>
    <t>小・中合同校</t>
    <rPh sb="0" eb="1">
      <t>ショウ</t>
    </rPh>
    <rPh sb="2" eb="3">
      <t>チュウ</t>
    </rPh>
    <rPh sb="3" eb="5">
      <t>ゴウドウ</t>
    </rPh>
    <rPh sb="5" eb="6">
      <t>コウ</t>
    </rPh>
    <phoneticPr fontId="3"/>
  </si>
  <si>
    <t>(2)総収入（前年度繰越金を含む）</t>
    <rPh sb="3" eb="6">
      <t>ソウシュウニュウ</t>
    </rPh>
    <rPh sb="7" eb="10">
      <t>ゼンネンド</t>
    </rPh>
    <rPh sb="10" eb="13">
      <t>クリコシキン</t>
    </rPh>
    <rPh sb="14" eb="15">
      <t>フク</t>
    </rPh>
    <phoneticPr fontId="3"/>
  </si>
  <si>
    <t>支出内訳</t>
    <rPh sb="0" eb="2">
      <t>シシュツ</t>
    </rPh>
    <rPh sb="2" eb="4">
      <t>ウチワケ</t>
    </rPh>
    <phoneticPr fontId="3"/>
  </si>
  <si>
    <t>①</t>
    <phoneticPr fontId="3"/>
  </si>
  <si>
    <t>②</t>
    <phoneticPr fontId="3"/>
  </si>
  <si>
    <t>③</t>
    <phoneticPr fontId="3"/>
  </si>
  <si>
    <t>④</t>
    <phoneticPr fontId="3"/>
  </si>
  <si>
    <t>運営費（会議費、旅費、賃金、事務費、通信費、負担金等）</t>
    <rPh sb="0" eb="3">
      <t>ウンエイヒ</t>
    </rPh>
    <rPh sb="4" eb="7">
      <t>カイギヒ</t>
    </rPh>
    <rPh sb="8" eb="10">
      <t>リョヒ</t>
    </rPh>
    <rPh sb="11" eb="13">
      <t>チンギン</t>
    </rPh>
    <rPh sb="14" eb="17">
      <t>ジムヒ</t>
    </rPh>
    <rPh sb="18" eb="21">
      <t>ツウシンヒ</t>
    </rPh>
    <rPh sb="22" eb="25">
      <t>フタンキン</t>
    </rPh>
    <rPh sb="25" eb="26">
      <t>トウ</t>
    </rPh>
    <phoneticPr fontId="3"/>
  </si>
  <si>
    <t>活動費（研修費、広報費、活動諸費等）</t>
    <rPh sb="0" eb="3">
      <t>カツドウヒ</t>
    </rPh>
    <rPh sb="4" eb="6">
      <t>ケンシュウ</t>
    </rPh>
    <rPh sb="6" eb="7">
      <t>ヒ</t>
    </rPh>
    <rPh sb="8" eb="10">
      <t>コウホウ</t>
    </rPh>
    <rPh sb="10" eb="11">
      <t>ヒ</t>
    </rPh>
    <rPh sb="12" eb="14">
      <t>カツドウ</t>
    </rPh>
    <rPh sb="14" eb="16">
      <t>ショヒ</t>
    </rPh>
    <rPh sb="16" eb="17">
      <t>トウ</t>
    </rPh>
    <phoneticPr fontId="3"/>
  </si>
  <si>
    <t>教育振興費（生徒会、学校行事等経費、環境整備費、教科研究費、教員研修費等）</t>
    <rPh sb="0" eb="2">
      <t>キョウイク</t>
    </rPh>
    <rPh sb="2" eb="4">
      <t>シンコウ</t>
    </rPh>
    <rPh sb="4" eb="5">
      <t>ヒ</t>
    </rPh>
    <rPh sb="6" eb="9">
      <t>セイトカイ</t>
    </rPh>
    <rPh sb="10" eb="12">
      <t>ガッコウ</t>
    </rPh>
    <rPh sb="12" eb="14">
      <t>ギョウジ</t>
    </rPh>
    <rPh sb="14" eb="15">
      <t>トウ</t>
    </rPh>
    <rPh sb="15" eb="17">
      <t>ケイヒ</t>
    </rPh>
    <rPh sb="18" eb="20">
      <t>カンキョウ</t>
    </rPh>
    <rPh sb="20" eb="22">
      <t>セイビ</t>
    </rPh>
    <rPh sb="22" eb="23">
      <t>ヒ</t>
    </rPh>
    <rPh sb="24" eb="26">
      <t>キョウカ</t>
    </rPh>
    <rPh sb="26" eb="28">
      <t>ケンキュウ</t>
    </rPh>
    <rPh sb="28" eb="29">
      <t>ヒ</t>
    </rPh>
    <rPh sb="30" eb="32">
      <t>キョウイン</t>
    </rPh>
    <rPh sb="32" eb="34">
      <t>ケンシュウ</t>
    </rPh>
    <rPh sb="34" eb="35">
      <t>ヒ</t>
    </rPh>
    <rPh sb="35" eb="36">
      <t>トウ</t>
    </rPh>
    <phoneticPr fontId="3"/>
  </si>
  <si>
    <t>その他（次年度繰越金を含める）</t>
    <rPh sb="0" eb="3">
      <t>ソノタ</t>
    </rPh>
    <rPh sb="4" eb="7">
      <t>ジネンド</t>
    </rPh>
    <rPh sb="7" eb="10">
      <t>クリコシキン</t>
    </rPh>
    <rPh sb="11" eb="12">
      <t>フク</t>
    </rPh>
    <phoneticPr fontId="3"/>
  </si>
  <si>
    <t>校　内</t>
    <rPh sb="0" eb="3">
      <t>コウナイ</t>
    </rPh>
    <phoneticPr fontId="3"/>
  </si>
  <si>
    <t>校　外</t>
    <rPh sb="0" eb="3">
      <t>コウガイ</t>
    </rPh>
    <phoneticPr fontId="3"/>
  </si>
  <si>
    <t>学　　　　　　習　　　　　　内　　　　　　容</t>
    <rPh sb="0" eb="8">
      <t>ガクシュウ</t>
    </rPh>
    <rPh sb="14" eb="22">
      <t>ナイヨウ</t>
    </rPh>
    <phoneticPr fontId="3"/>
  </si>
  <si>
    <t>受　講　者　数</t>
    <rPh sb="0" eb="5">
      <t>ジュコウシャ</t>
    </rPh>
    <rPh sb="6" eb="7">
      <t>スウ</t>
    </rPh>
    <phoneticPr fontId="3"/>
  </si>
  <si>
    <t>地域の伝統の継承・発展を図る事業</t>
    <rPh sb="0" eb="2">
      <t>チイキ</t>
    </rPh>
    <rPh sb="3" eb="5">
      <t>デントウ</t>
    </rPh>
    <rPh sb="6" eb="8">
      <t>ケイショウ</t>
    </rPh>
    <rPh sb="9" eb="11">
      <t>ハッテン</t>
    </rPh>
    <rPh sb="12" eb="13">
      <t>ハカ</t>
    </rPh>
    <rPh sb="14" eb="16">
      <t>ジギョウ</t>
    </rPh>
    <phoneticPr fontId="3"/>
  </si>
  <si>
    <t>青少年地域活動</t>
    <rPh sb="0" eb="3">
      <t>セイショウネン</t>
    </rPh>
    <rPh sb="3" eb="5">
      <t>チイキ</t>
    </rPh>
    <rPh sb="5" eb="7">
      <t>カツドウ</t>
    </rPh>
    <phoneticPr fontId="3"/>
  </si>
  <si>
    <t>総時間数</t>
    <rPh sb="0" eb="1">
      <t>ソウ</t>
    </rPh>
    <rPh sb="1" eb="2">
      <t>トキ</t>
    </rPh>
    <rPh sb="2" eb="3">
      <t>アイダ</t>
    </rPh>
    <rPh sb="3" eb="4">
      <t>カズ</t>
    </rPh>
    <phoneticPr fontId="3"/>
  </si>
  <si>
    <t>計</t>
  </si>
  <si>
    <t>連合体加盟　　　　単位青年団数</t>
    <rPh sb="0" eb="3">
      <t>レンゴウタイ</t>
    </rPh>
    <rPh sb="3" eb="5">
      <t>カメイ</t>
    </rPh>
    <rPh sb="9" eb="11">
      <t>タンイ</t>
    </rPh>
    <rPh sb="11" eb="14">
      <t>セイネンダン</t>
    </rPh>
    <rPh sb="14" eb="15">
      <t>スウ</t>
    </rPh>
    <phoneticPr fontId="3"/>
  </si>
  <si>
    <t>　加入者総数　　　　　　　　　　　　　　　人</t>
    <rPh sb="1" eb="4">
      <t>カニュウシャ</t>
    </rPh>
    <rPh sb="4" eb="6">
      <t>ソウスウ</t>
    </rPh>
    <rPh sb="21" eb="22">
      <t>ヒト</t>
    </rPh>
    <phoneticPr fontId="3"/>
  </si>
  <si>
    <t>票１－１</t>
    <rPh sb="0" eb="1">
      <t>ヒョウ</t>
    </rPh>
    <phoneticPr fontId="3"/>
  </si>
  <si>
    <t>所在地</t>
    <rPh sb="0" eb="3">
      <t>ショザイチ</t>
    </rPh>
    <phoneticPr fontId="3"/>
  </si>
  <si>
    <t>課　　　名</t>
    <rPh sb="0" eb="1">
      <t>カ</t>
    </rPh>
    <rPh sb="4" eb="5">
      <t>メイ</t>
    </rPh>
    <phoneticPr fontId="3"/>
  </si>
  <si>
    <t>区分</t>
    <rPh sb="0" eb="2">
      <t>クブン</t>
    </rPh>
    <phoneticPr fontId="3"/>
  </si>
  <si>
    <t>課長</t>
    <rPh sb="0" eb="2">
      <t>カチョウ</t>
    </rPh>
    <phoneticPr fontId="3"/>
  </si>
  <si>
    <t>社会教育主事</t>
    <rPh sb="0" eb="2">
      <t>シャカイ</t>
    </rPh>
    <rPh sb="2" eb="4">
      <t>キョウイク</t>
    </rPh>
    <rPh sb="4" eb="6">
      <t>シュジ</t>
    </rPh>
    <phoneticPr fontId="3"/>
  </si>
  <si>
    <t>行政職員</t>
    <rPh sb="0" eb="2">
      <t>ギョウセイ</t>
    </rPh>
    <rPh sb="2" eb="4">
      <t>ショクイン</t>
    </rPh>
    <phoneticPr fontId="3"/>
  </si>
  <si>
    <t>小計１</t>
    <rPh sb="0" eb="2">
      <t>ショウケイ</t>
    </rPh>
    <phoneticPr fontId="3"/>
  </si>
  <si>
    <t>専任</t>
    <rPh sb="0" eb="2">
      <t>センニン</t>
    </rPh>
    <phoneticPr fontId="3"/>
  </si>
  <si>
    <t>兼任</t>
    <rPh sb="0" eb="2">
      <t>ケンニン</t>
    </rPh>
    <phoneticPr fontId="3"/>
  </si>
  <si>
    <t>非常勤職員</t>
    <rPh sb="0" eb="3">
      <t>ヒジョウキン</t>
    </rPh>
    <rPh sb="3" eb="5">
      <t>ショクイン</t>
    </rPh>
    <phoneticPr fontId="3"/>
  </si>
  <si>
    <t>社会教育指導員</t>
    <rPh sb="0" eb="2">
      <t>シャカイ</t>
    </rPh>
    <rPh sb="2" eb="4">
      <t>キョウイク</t>
    </rPh>
    <rPh sb="4" eb="7">
      <t>シドウイン</t>
    </rPh>
    <phoneticPr fontId="3"/>
  </si>
  <si>
    <t>常勤</t>
    <rPh sb="0" eb="2">
      <t>ジョウキン</t>
    </rPh>
    <phoneticPr fontId="3"/>
  </si>
  <si>
    <t>非常勤</t>
    <rPh sb="0" eb="3">
      <t>ヒジョウキン</t>
    </rPh>
    <phoneticPr fontId="3"/>
  </si>
  <si>
    <t>文化担当</t>
    <rPh sb="0" eb="2">
      <t>ブンカ</t>
    </rPh>
    <rPh sb="2" eb="4">
      <t>タントウ</t>
    </rPh>
    <phoneticPr fontId="3"/>
  </si>
  <si>
    <t>体育担当</t>
    <rPh sb="0" eb="2">
      <t>タイイク</t>
    </rPh>
    <rPh sb="2" eb="4">
      <t>タントウ</t>
    </rPh>
    <phoneticPr fontId="3"/>
  </si>
  <si>
    <t>小計３</t>
    <rPh sb="0" eb="1">
      <t>ショウ</t>
    </rPh>
    <rPh sb="1" eb="2">
      <t>ケイ</t>
    </rPh>
    <phoneticPr fontId="3"/>
  </si>
  <si>
    <t>文化行政</t>
    <rPh sb="0" eb="2">
      <t>ブンカ</t>
    </rPh>
    <rPh sb="2" eb="4">
      <t>ギョウセイ</t>
    </rPh>
    <phoneticPr fontId="3"/>
  </si>
  <si>
    <t>体育行政</t>
    <rPh sb="0" eb="2">
      <t>タイイク</t>
    </rPh>
    <rPh sb="2" eb="4">
      <t>ギョウセイ</t>
    </rPh>
    <phoneticPr fontId="3"/>
  </si>
  <si>
    <t>職員総数</t>
    <rPh sb="0" eb="2">
      <t>ショクイン</t>
    </rPh>
    <rPh sb="2" eb="4">
      <t>ソウスウ</t>
    </rPh>
    <phoneticPr fontId="3"/>
  </si>
  <si>
    <t>区　分</t>
    <rPh sb="0" eb="1">
      <t>ク</t>
    </rPh>
    <rPh sb="2" eb="3">
      <t>ブン</t>
    </rPh>
    <phoneticPr fontId="3"/>
  </si>
  <si>
    <t>名称</t>
    <rPh sb="0" eb="2">
      <t>メイショウ</t>
    </rPh>
    <phoneticPr fontId="3"/>
  </si>
  <si>
    <t>高齢者教育学級・講座等</t>
    <rPh sb="0" eb="2">
      <t>コウレイ</t>
    </rPh>
    <rPh sb="2" eb="3">
      <t>シャ</t>
    </rPh>
    <rPh sb="3" eb="5">
      <t>キョウイク</t>
    </rPh>
    <rPh sb="5" eb="7">
      <t>ガッキュウ</t>
    </rPh>
    <rPh sb="8" eb="10">
      <t>コウザ</t>
    </rPh>
    <rPh sb="10" eb="11">
      <t>ナド</t>
    </rPh>
    <phoneticPr fontId="3"/>
  </si>
  <si>
    <t>連合体未加盟　　　　単位青年団数</t>
    <rPh sb="0" eb="3">
      <t>レンゴウタイ</t>
    </rPh>
    <rPh sb="3" eb="4">
      <t>ミ</t>
    </rPh>
    <rPh sb="4" eb="6">
      <t>カメイ</t>
    </rPh>
    <rPh sb="10" eb="12">
      <t>タンイ</t>
    </rPh>
    <rPh sb="12" eb="15">
      <t>セイネンダン</t>
    </rPh>
    <rPh sb="15" eb="16">
      <t>スウ</t>
    </rPh>
    <phoneticPr fontId="3"/>
  </si>
  <si>
    <t>電話番号</t>
    <rPh sb="0" eb="2">
      <t>デンワ</t>
    </rPh>
    <rPh sb="2" eb="4">
      <t>バンゴウ</t>
    </rPh>
    <phoneticPr fontId="3"/>
  </si>
  <si>
    <t>(7)人権教育</t>
    <rPh sb="3" eb="5">
      <t>ジンケン</t>
    </rPh>
    <rPh sb="5" eb="7">
      <t>キョウイク</t>
    </rPh>
    <phoneticPr fontId="3"/>
  </si>
  <si>
    <t>２　パソコン講座等開催状況</t>
    <rPh sb="6" eb="8">
      <t>コウザ</t>
    </rPh>
    <rPh sb="8" eb="9">
      <t>トウ</t>
    </rPh>
    <rPh sb="9" eb="11">
      <t>カイサイ</t>
    </rPh>
    <rPh sb="11" eb="13">
      <t>ジョウキョウ</t>
    </rPh>
    <phoneticPr fontId="3"/>
  </si>
  <si>
    <t>(8)交通安全教育等</t>
    <rPh sb="3" eb="5">
      <t>コウツウ</t>
    </rPh>
    <rPh sb="5" eb="7">
      <t>アンゼン</t>
    </rPh>
    <rPh sb="7" eb="9">
      <t>キョウイク</t>
    </rPh>
    <rPh sb="9" eb="10">
      <t>トウ</t>
    </rPh>
    <phoneticPr fontId="3"/>
  </si>
  <si>
    <t>(9)その他</t>
    <rPh sb="5" eb="6">
      <t>タ</t>
    </rPh>
    <phoneticPr fontId="3"/>
  </si>
  <si>
    <t>　（票３－２(1)の少年教室、青年学級・青年教室等を除く。）</t>
    <rPh sb="2" eb="3">
      <t>ヒョウ</t>
    </rPh>
    <rPh sb="10" eb="12">
      <t>ショウネン</t>
    </rPh>
    <rPh sb="12" eb="14">
      <t>キョウシツ</t>
    </rPh>
    <rPh sb="15" eb="17">
      <t>セイネン</t>
    </rPh>
    <rPh sb="17" eb="19">
      <t>ガッキュウ</t>
    </rPh>
    <rPh sb="20" eb="22">
      <t>セイネン</t>
    </rPh>
    <rPh sb="22" eb="24">
      <t>キョウシツ</t>
    </rPh>
    <rPh sb="24" eb="25">
      <t>トウ</t>
    </rPh>
    <rPh sb="26" eb="27">
      <t>ノゾ</t>
    </rPh>
    <phoneticPr fontId="3"/>
  </si>
  <si>
    <t xml:space="preserve"> 青少年地域活動（ふるさと運動・仲間作り・奉仕活動）に該当する事業を除く。</t>
    <rPh sb="1" eb="4">
      <t>セイショウネン</t>
    </rPh>
    <rPh sb="4" eb="6">
      <t>チイキ</t>
    </rPh>
    <rPh sb="6" eb="8">
      <t>カツドウ</t>
    </rPh>
    <rPh sb="13" eb="15">
      <t>ウンドウ</t>
    </rPh>
    <rPh sb="16" eb="18">
      <t>ナカマ</t>
    </rPh>
    <rPh sb="18" eb="19">
      <t>ヅク</t>
    </rPh>
    <rPh sb="21" eb="23">
      <t>ホウシ</t>
    </rPh>
    <rPh sb="23" eb="25">
      <t>カツドウ</t>
    </rPh>
    <rPh sb="27" eb="29">
      <t>ガイトウ</t>
    </rPh>
    <rPh sb="31" eb="33">
      <t>ジギョウ</t>
    </rPh>
    <rPh sb="34" eb="35">
      <t>ノゾ</t>
    </rPh>
    <phoneticPr fontId="3"/>
  </si>
  <si>
    <t>委員定数※</t>
    <rPh sb="0" eb="2">
      <t>イイン</t>
    </rPh>
    <rPh sb="2" eb="4">
      <t>テイスウ</t>
    </rPh>
    <phoneticPr fontId="3"/>
  </si>
  <si>
    <t>(ａ)　　　　　　事業</t>
    <rPh sb="9" eb="11">
      <t>ジギョウ</t>
    </rPh>
    <phoneticPr fontId="3"/>
  </si>
  <si>
    <t>(ａ)　　　　　　事業</t>
    <rPh sb="9" eb="11">
      <t>ジギョウ</t>
    </rPh>
    <phoneticPr fontId="3"/>
  </si>
  <si>
    <t>(b)　　　　　　　　人</t>
    <rPh sb="11" eb="12">
      <t>ニン</t>
    </rPh>
    <phoneticPr fontId="3"/>
  </si>
  <si>
    <t>電話番号</t>
    <rPh sb="0" eb="2">
      <t>デンワ</t>
    </rPh>
    <rPh sb="2" eb="4">
      <t>バンゴウ</t>
    </rPh>
    <phoneticPr fontId="3"/>
  </si>
  <si>
    <t>〒</t>
    <phoneticPr fontId="3"/>
  </si>
  <si>
    <t>社会教育指導員
等非常勤職員</t>
    <rPh sb="0" eb="2">
      <t>シャカイ</t>
    </rPh>
    <rPh sb="2" eb="4">
      <t>キョウイク</t>
    </rPh>
    <rPh sb="4" eb="7">
      <t>シドウイン</t>
    </rPh>
    <rPh sb="8" eb="9">
      <t>トウ</t>
    </rPh>
    <rPh sb="9" eb="12">
      <t>ヒジョウキン</t>
    </rPh>
    <rPh sb="12" eb="14">
      <t>ショクイン</t>
    </rPh>
    <phoneticPr fontId="3"/>
  </si>
  <si>
    <t>２　非常勤職員数（人）</t>
    <rPh sb="2" eb="5">
      <t>ヒジョウキン</t>
    </rPh>
    <rPh sb="5" eb="8">
      <t>ショクインスウ</t>
    </rPh>
    <rPh sb="9" eb="10">
      <t>ニン</t>
    </rPh>
    <phoneticPr fontId="3"/>
  </si>
  <si>
    <t>１　常勤職員数（人）</t>
    <rPh sb="2" eb="4">
      <t>ジョウキン</t>
    </rPh>
    <rPh sb="4" eb="7">
      <t>ショクインスウ</t>
    </rPh>
    <rPh sb="8" eb="9">
      <t>ニン</t>
    </rPh>
    <phoneticPr fontId="3"/>
  </si>
  <si>
    <t>３　文化・体育担当職員数（人）</t>
    <rPh sb="2" eb="4">
      <t>ブンカ</t>
    </rPh>
    <rPh sb="5" eb="7">
      <t>タイイク</t>
    </rPh>
    <rPh sb="7" eb="9">
      <t>タントウ</t>
    </rPh>
    <rPh sb="9" eb="12">
      <t>ショクインスウ</t>
    </rPh>
    <rPh sb="13" eb="14">
      <t>ニン</t>
    </rPh>
    <phoneticPr fontId="3"/>
  </si>
  <si>
    <t>４　職員総数（人）</t>
    <rPh sb="2" eb="4">
      <t>ショクイン</t>
    </rPh>
    <rPh sb="4" eb="6">
      <t>ソウスウ</t>
    </rPh>
    <rPh sb="7" eb="8">
      <t>ニン</t>
    </rPh>
    <phoneticPr fontId="3"/>
  </si>
  <si>
    <t>５　独立した文化・体育行政の組織の有無</t>
    <rPh sb="2" eb="4">
      <t>ドクリツ</t>
    </rPh>
    <rPh sb="6" eb="8">
      <t>ブンカ</t>
    </rPh>
    <rPh sb="9" eb="11">
      <t>タイイク</t>
    </rPh>
    <rPh sb="11" eb="13">
      <t>ギョウセイ</t>
    </rPh>
    <rPh sb="14" eb="16">
      <t>ソシキ</t>
    </rPh>
    <rPh sb="17" eb="19">
      <t>ウム</t>
    </rPh>
    <phoneticPr fontId="3"/>
  </si>
  <si>
    <t>以内</t>
  </si>
  <si>
    <t>(3)研究・調査等
　 （研修も含む）</t>
    <rPh sb="3" eb="5">
      <t>ケンキュウ</t>
    </rPh>
    <rPh sb="6" eb="8">
      <t>チョウサ</t>
    </rPh>
    <rPh sb="8" eb="9">
      <t>トウ</t>
    </rPh>
    <rPh sb="13" eb="15">
      <t>ケンシュウ</t>
    </rPh>
    <rPh sb="16" eb="17">
      <t>フク</t>
    </rPh>
    <phoneticPr fontId="3"/>
  </si>
  <si>
    <t>現委員のうち
公民館運営審
議会委員と兼
務している数</t>
    <rPh sb="0" eb="1">
      <t>ゲン</t>
    </rPh>
    <rPh sb="1" eb="3">
      <t>イイン</t>
    </rPh>
    <rPh sb="7" eb="10">
      <t>コウミンカン</t>
    </rPh>
    <rPh sb="10" eb="12">
      <t>ウンエイ</t>
    </rPh>
    <rPh sb="12" eb="13">
      <t>シン</t>
    </rPh>
    <rPh sb="14" eb="16">
      <t>ギカイ</t>
    </rPh>
    <rPh sb="16" eb="18">
      <t>イイン</t>
    </rPh>
    <rPh sb="19" eb="20">
      <t>ケン</t>
    </rPh>
    <rPh sb="21" eb="22">
      <t>ツトム</t>
    </rPh>
    <rPh sb="26" eb="27">
      <t>カズ</t>
    </rPh>
    <phoneticPr fontId="3"/>
  </si>
  <si>
    <t>ＰＴＡの主催する学級</t>
    <rPh sb="4" eb="6">
      <t>シュサイ</t>
    </rPh>
    <rPh sb="8" eb="10">
      <t>ガッキュウ</t>
    </rPh>
    <phoneticPr fontId="3"/>
  </si>
  <si>
    <t xml:space="preserve"> １　　開　　　設　　　数</t>
    <rPh sb="4" eb="5">
      <t>カイ</t>
    </rPh>
    <rPh sb="8" eb="9">
      <t>セツ</t>
    </rPh>
    <rPh sb="12" eb="13">
      <t>スウ</t>
    </rPh>
    <phoneticPr fontId="3"/>
  </si>
  <si>
    <t>女性団体の主催する学級</t>
    <rPh sb="0" eb="2">
      <t>ジョセイ</t>
    </rPh>
    <rPh sb="2" eb="4">
      <t>ダンタイ</t>
    </rPh>
    <rPh sb="5" eb="7">
      <t>シュサイ</t>
    </rPh>
    <rPh sb="9" eb="11">
      <t>ガッキュウ</t>
    </rPh>
    <phoneticPr fontId="3"/>
  </si>
  <si>
    <t>(b)　　  　　　　人</t>
    <rPh sb="11" eb="12">
      <t>ヒト</t>
    </rPh>
    <phoneticPr fontId="3"/>
  </si>
  <si>
    <t>(ａ)　 　 　　　事業</t>
    <rPh sb="10" eb="12">
      <t>ジギョウ</t>
    </rPh>
    <phoneticPr fontId="3"/>
  </si>
  <si>
    <t>(ｃ)　　 　 　　事業</t>
    <rPh sb="10" eb="12">
      <t>ジギョウ</t>
    </rPh>
    <phoneticPr fontId="3"/>
  </si>
  <si>
    <t>(ｄ)　　 　　　　　人</t>
    <rPh sb="11" eb="12">
      <t>ヒト</t>
    </rPh>
    <phoneticPr fontId="3"/>
  </si>
  <si>
    <t>(ａ)　　　　  　事業</t>
    <rPh sb="10" eb="12">
      <t>ジギョウ</t>
    </rPh>
    <phoneticPr fontId="3"/>
  </si>
  <si>
    <t>(b)　　　　 　　　人</t>
    <rPh sb="11" eb="12">
      <t>ヒト</t>
    </rPh>
    <phoneticPr fontId="3"/>
  </si>
  <si>
    <t>(ｃ)　  　　　事業</t>
    <rPh sb="9" eb="11">
      <t>ジギョウ</t>
    </rPh>
    <phoneticPr fontId="3"/>
  </si>
  <si>
    <t>No.</t>
  </si>
  <si>
    <t>ふ　り　が　な</t>
  </si>
  <si>
    <t>発令年月日</t>
    <phoneticPr fontId="3"/>
  </si>
  <si>
    <t>票１－１　社会教育主事名簿</t>
    <phoneticPr fontId="3"/>
  </si>
  <si>
    <t>別紙</t>
    <rPh sb="0" eb="2">
      <t>ベッシ</t>
    </rPh>
    <phoneticPr fontId="3"/>
  </si>
  <si>
    <t>委員定数</t>
    <rPh sb="0" eb="2">
      <t>イイン</t>
    </rPh>
    <rPh sb="2" eb="4">
      <t>テイスウ</t>
    </rPh>
    <phoneticPr fontId="3"/>
  </si>
  <si>
    <t>合計</t>
    <rPh sb="0" eb="2">
      <t>ゴウケイ</t>
    </rPh>
    <phoneticPr fontId="3"/>
  </si>
  <si>
    <t>(1)　公民館</t>
    <rPh sb="4" eb="7">
      <t>コウミンカン</t>
    </rPh>
    <phoneticPr fontId="3"/>
  </si>
  <si>
    <t>(3)　その他の社会教育施設</t>
    <rPh sb="4" eb="7">
      <t>ソノタ</t>
    </rPh>
    <rPh sb="8" eb="10">
      <t>シャカイ</t>
    </rPh>
    <rPh sb="10" eb="12">
      <t>キョウイク</t>
    </rPh>
    <rPh sb="12" eb="14">
      <t>シセツ</t>
    </rPh>
    <phoneticPr fontId="3"/>
  </si>
  <si>
    <t>①主に平日日中</t>
    <rPh sb="1" eb="2">
      <t>オモ</t>
    </rPh>
    <rPh sb="3" eb="5">
      <t>ヘイジツ</t>
    </rPh>
    <rPh sb="5" eb="7">
      <t>ニッチュウ</t>
    </rPh>
    <phoneticPr fontId="3"/>
  </si>
  <si>
    <t>(1)主に平日17時以降</t>
    <rPh sb="3" eb="4">
      <t>シュ</t>
    </rPh>
    <rPh sb="5" eb="7">
      <t>ヘイジツ</t>
    </rPh>
    <rPh sb="9" eb="12">
      <t>ジイコウ</t>
    </rPh>
    <phoneticPr fontId="3"/>
  </si>
  <si>
    <t>票１－２</t>
    <rPh sb="0" eb="1">
      <t>ヒョウ</t>
    </rPh>
    <phoneticPr fontId="3"/>
  </si>
  <si>
    <t>記入者名</t>
    <rPh sb="0" eb="3">
      <t>キニュウシャ</t>
    </rPh>
    <rPh sb="3" eb="4">
      <t>メイ</t>
    </rPh>
    <phoneticPr fontId="3"/>
  </si>
  <si>
    <t>社会教育委員関係調査票</t>
    <rPh sb="0" eb="2">
      <t>シャカイ</t>
    </rPh>
    <rPh sb="2" eb="4">
      <t>キョウイク</t>
    </rPh>
    <rPh sb="4" eb="6">
      <t>イイン</t>
    </rPh>
    <rPh sb="6" eb="8">
      <t>カンケイ</t>
    </rPh>
    <rPh sb="8" eb="10">
      <t>チョウサ</t>
    </rPh>
    <rPh sb="10" eb="11">
      <t>ヒョウ</t>
    </rPh>
    <phoneticPr fontId="3"/>
  </si>
  <si>
    <t>１　社会教育委員</t>
    <rPh sb="2" eb="4">
      <t>シャカイ</t>
    </rPh>
    <rPh sb="4" eb="6">
      <t>キョウイク</t>
    </rPh>
    <rPh sb="6" eb="8">
      <t>イイン</t>
    </rPh>
    <phoneticPr fontId="3"/>
  </si>
  <si>
    <t>計</t>
    <rPh sb="0" eb="1">
      <t>ケイ</t>
    </rPh>
    <phoneticPr fontId="3"/>
  </si>
  <si>
    <t>人</t>
    <rPh sb="0" eb="1">
      <t>ヒト</t>
    </rPh>
    <phoneticPr fontId="3"/>
  </si>
  <si>
    <t>社会教育法第１５条第２項による現委員数</t>
    <rPh sb="0" eb="2">
      <t>シャカイ</t>
    </rPh>
    <rPh sb="2" eb="4">
      <t>キョウイク</t>
    </rPh>
    <rPh sb="4" eb="5">
      <t>ホウ</t>
    </rPh>
    <rPh sb="5" eb="6">
      <t>ダイ</t>
    </rPh>
    <rPh sb="8" eb="9">
      <t>ジョウ</t>
    </rPh>
    <rPh sb="9" eb="10">
      <t>ダイ</t>
    </rPh>
    <rPh sb="11" eb="12">
      <t>コウ</t>
    </rPh>
    <rPh sb="15" eb="16">
      <t>ゲン</t>
    </rPh>
    <rPh sb="16" eb="19">
      <t>イインスウ</t>
    </rPh>
    <phoneticPr fontId="3"/>
  </si>
  <si>
    <t>(2)会議の協議事項</t>
    <rPh sb="3" eb="5">
      <t>カイギ</t>
    </rPh>
    <rPh sb="6" eb="8">
      <t>キョウギ</t>
    </rPh>
    <rPh sb="8" eb="10">
      <t>ジコウ</t>
    </rPh>
    <phoneticPr fontId="3"/>
  </si>
  <si>
    <t>(1)会議の開催回数</t>
    <rPh sb="3" eb="5">
      <t>カイギ</t>
    </rPh>
    <rPh sb="6" eb="8">
      <t>カイサイ</t>
    </rPh>
    <rPh sb="8" eb="10">
      <t>カイスウ</t>
    </rPh>
    <phoneticPr fontId="3"/>
  </si>
  <si>
    <t>県民カレッジ　　　登録講座</t>
    <rPh sb="0" eb="2">
      <t>ケンミン</t>
    </rPh>
    <rPh sb="9" eb="11">
      <t>トウロク</t>
    </rPh>
    <rPh sb="11" eb="13">
      <t>コウザ</t>
    </rPh>
    <phoneticPr fontId="3"/>
  </si>
  <si>
    <t>(9)防災・減災</t>
    <rPh sb="3" eb="5">
      <t>ボウサイ</t>
    </rPh>
    <rPh sb="6" eb="7">
      <t>ゲン</t>
    </rPh>
    <rPh sb="7" eb="8">
      <t>サイ</t>
    </rPh>
    <phoneticPr fontId="3"/>
  </si>
  <si>
    <t>(10)その他</t>
    <rPh sb="6" eb="7">
      <t>タ</t>
    </rPh>
    <phoneticPr fontId="3"/>
  </si>
  <si>
    <t>票３－１(4)</t>
    <rPh sb="0" eb="1">
      <t>ヒョウ</t>
    </rPh>
    <phoneticPr fontId="3"/>
  </si>
  <si>
    <t>年（</t>
    <rPh sb="0" eb="1">
      <t>ネン</t>
    </rPh>
    <phoneticPr fontId="3"/>
  </si>
  <si>
    <t>）回</t>
    <rPh sb="1" eb="2">
      <t>カイ</t>
    </rPh>
    <phoneticPr fontId="3"/>
  </si>
  <si>
    <t>社会教育の
関係者</t>
    <rPh sb="0" eb="2">
      <t>シャカイ</t>
    </rPh>
    <rPh sb="2" eb="4">
      <t>キョウイク</t>
    </rPh>
    <rPh sb="6" eb="9">
      <t>カンケイシャ</t>
    </rPh>
    <phoneticPr fontId="3"/>
  </si>
  <si>
    <t>)件</t>
    <rPh sb="1" eb="2">
      <t>ケン</t>
    </rPh>
    <phoneticPr fontId="3"/>
  </si>
  <si>
    <t>有無を選択</t>
    <rPh sb="0" eb="2">
      <t>ウム</t>
    </rPh>
    <rPh sb="3" eb="5">
      <t>センタク</t>
    </rPh>
    <phoneticPr fontId="3"/>
  </si>
  <si>
    <t>「有」の場合のみ名称を記入</t>
    <rPh sb="1" eb="2">
      <t>ア</t>
    </rPh>
    <rPh sb="4" eb="6">
      <t>バアイ</t>
    </rPh>
    <rPh sb="8" eb="10">
      <t>メイショウ</t>
    </rPh>
    <rPh sb="11" eb="13">
      <t>キニュウ</t>
    </rPh>
    <phoneticPr fontId="3"/>
  </si>
  <si>
    <t>記入者
職・氏名</t>
    <rPh sb="0" eb="2">
      <t>キニュウ</t>
    </rPh>
    <rPh sb="2" eb="3">
      <t>シャ</t>
    </rPh>
    <rPh sb="4" eb="5">
      <t>ショク</t>
    </rPh>
    <rPh sb="6" eb="8">
      <t>シメイ</t>
    </rPh>
    <rPh sb="7" eb="8">
      <t>メイ</t>
    </rPh>
    <phoneticPr fontId="3"/>
  </si>
  <si>
    <t>２　社会教育委員会議開催状況及び活動状況</t>
    <rPh sb="2" eb="4">
      <t>シャカイ</t>
    </rPh>
    <rPh sb="4" eb="6">
      <t>キョウイク</t>
    </rPh>
    <rPh sb="6" eb="8">
      <t>イインカイ</t>
    </rPh>
    <rPh sb="8" eb="10">
      <t>カイギ</t>
    </rPh>
    <rPh sb="10" eb="12">
      <t>カイサイ</t>
    </rPh>
    <rPh sb="12" eb="14">
      <t>ジョウキョウ</t>
    </rPh>
    <rPh sb="14" eb="15">
      <t>オヨ</t>
    </rPh>
    <rPh sb="16" eb="18">
      <t>カツドウ</t>
    </rPh>
    <rPh sb="18" eb="20">
      <t>ジョウキョウ</t>
    </rPh>
    <phoneticPr fontId="3"/>
  </si>
  <si>
    <t>社会教育学級・講座等の実施状況調査票</t>
    <rPh sb="0" eb="2">
      <t>シャカイ</t>
    </rPh>
    <rPh sb="2" eb="4">
      <t>キョウイク</t>
    </rPh>
    <rPh sb="4" eb="6">
      <t>ガッキュウ</t>
    </rPh>
    <rPh sb="7" eb="9">
      <t>コウザ</t>
    </rPh>
    <rPh sb="9" eb="10">
      <t>トウ</t>
    </rPh>
    <rPh sb="11" eb="13">
      <t>ジッシ</t>
    </rPh>
    <rPh sb="13" eb="15">
      <t>ジョウキョウ</t>
    </rPh>
    <rPh sb="15" eb="18">
      <t>チョウサヒョウ</t>
    </rPh>
    <phoneticPr fontId="3"/>
  </si>
  <si>
    <t>時間</t>
    <rPh sb="0" eb="2">
      <t>ジカン</t>
    </rPh>
    <phoneticPr fontId="3"/>
  </si>
  <si>
    <t>事業名</t>
    <rPh sb="0" eb="2">
      <t>ジギョウ</t>
    </rPh>
    <rPh sb="2" eb="3">
      <t>メイ</t>
    </rPh>
    <phoneticPr fontId="3"/>
  </si>
  <si>
    <t>人</t>
    <rPh sb="0" eb="1">
      <t>ニン</t>
    </rPh>
    <phoneticPr fontId="3"/>
  </si>
  <si>
    <t>講座数</t>
    <rPh sb="0" eb="3">
      <t>コウザスウ</t>
    </rPh>
    <phoneticPr fontId="3"/>
  </si>
  <si>
    <t>講座</t>
    <rPh sb="0" eb="2">
      <t>コウザ</t>
    </rPh>
    <phoneticPr fontId="3"/>
  </si>
  <si>
    <t>(2)その他の講座</t>
    <rPh sb="5" eb="6">
      <t>タ</t>
    </rPh>
    <rPh sb="7" eb="9">
      <t>コウザ</t>
    </rPh>
    <phoneticPr fontId="3"/>
  </si>
  <si>
    <t>人</t>
    <rPh sb="0" eb="1">
      <t>ニン</t>
    </rPh>
    <phoneticPr fontId="3"/>
  </si>
  <si>
    <t>回</t>
    <rPh sb="0" eb="1">
      <t>カイ</t>
    </rPh>
    <phoneticPr fontId="3"/>
  </si>
  <si>
    <t>実施回数（回）</t>
    <rPh sb="0" eb="2">
      <t>ジッシ</t>
    </rPh>
    <rPh sb="2" eb="4">
      <t>カイスウ</t>
    </rPh>
    <rPh sb="5" eb="6">
      <t>カイ</t>
    </rPh>
    <phoneticPr fontId="3"/>
  </si>
  <si>
    <t>参加者数（人）</t>
    <rPh sb="0" eb="3">
      <t>サンカシャ</t>
    </rPh>
    <rPh sb="3" eb="4">
      <t>スウ</t>
    </rPh>
    <rPh sb="5" eb="6">
      <t>ニン</t>
    </rPh>
    <phoneticPr fontId="3"/>
  </si>
  <si>
    <t>利用回数（回）</t>
    <rPh sb="0" eb="2">
      <t>リヨウ</t>
    </rPh>
    <rPh sb="2" eb="4">
      <t>カイスウ</t>
    </rPh>
    <rPh sb="5" eb="6">
      <t>カイ</t>
    </rPh>
    <phoneticPr fontId="3"/>
  </si>
  <si>
    <t>実施
日数
（日）</t>
    <rPh sb="0" eb="2">
      <t>ジッシ</t>
    </rPh>
    <rPh sb="3" eb="5">
      <t>ニッスウ</t>
    </rPh>
    <rPh sb="7" eb="8">
      <t>ニチ</t>
    </rPh>
    <phoneticPr fontId="3"/>
  </si>
  <si>
    <t>人数（人）</t>
    <rPh sb="0" eb="2">
      <t>ニンズウ</t>
    </rPh>
    <rPh sb="3" eb="4">
      <t>ニン</t>
    </rPh>
    <phoneticPr fontId="3"/>
  </si>
  <si>
    <t>実施場所に設置してあるものを使用（台）</t>
    <rPh sb="0" eb="2">
      <t>ジッシ</t>
    </rPh>
    <rPh sb="2" eb="4">
      <t>バショ</t>
    </rPh>
    <rPh sb="5" eb="7">
      <t>セッチ</t>
    </rPh>
    <rPh sb="14" eb="16">
      <t>シヨウ</t>
    </rPh>
    <rPh sb="17" eb="18">
      <t>ダイ</t>
    </rPh>
    <phoneticPr fontId="3"/>
  </si>
  <si>
    <t>台数（台）</t>
    <rPh sb="0" eb="2">
      <t>ダイスウ</t>
    </rPh>
    <rPh sb="3" eb="4">
      <t>ダイ</t>
    </rPh>
    <phoneticPr fontId="3"/>
  </si>
  <si>
    <t>青年国内研修・青少年団体指導者研修調査票</t>
    <rPh sb="0" eb="2">
      <t>セイネン</t>
    </rPh>
    <rPh sb="2" eb="4">
      <t>コクナイ</t>
    </rPh>
    <rPh sb="4" eb="6">
      <t>ケンシュウ</t>
    </rPh>
    <rPh sb="7" eb="10">
      <t>セイショウネン</t>
    </rPh>
    <rPh sb="10" eb="12">
      <t>ダンタイ</t>
    </rPh>
    <rPh sb="12" eb="15">
      <t>シドウシャ</t>
    </rPh>
    <rPh sb="15" eb="17">
      <t>ケンシュウ</t>
    </rPh>
    <rPh sb="17" eb="19">
      <t>チョウサ</t>
    </rPh>
    <rPh sb="19" eb="20">
      <t>ヒョウ</t>
    </rPh>
    <phoneticPr fontId="3"/>
  </si>
  <si>
    <t>青少年団体・地域婦人会調査票</t>
    <rPh sb="0" eb="3">
      <t>セイショウネン</t>
    </rPh>
    <rPh sb="3" eb="5">
      <t>ダンタイ</t>
    </rPh>
    <rPh sb="6" eb="8">
      <t>チイキ</t>
    </rPh>
    <rPh sb="8" eb="11">
      <t>フジンカイ</t>
    </rPh>
    <rPh sb="11" eb="14">
      <t>チョウサヒョウ</t>
    </rPh>
    <phoneticPr fontId="3"/>
  </si>
  <si>
    <t>人権教育実施状況調査票</t>
    <rPh sb="0" eb="2">
      <t>ジンケン</t>
    </rPh>
    <rPh sb="2" eb="4">
      <t>キョウイク</t>
    </rPh>
    <rPh sb="4" eb="6">
      <t>ジッシ</t>
    </rPh>
    <rPh sb="6" eb="8">
      <t>ジョウキョウ</t>
    </rPh>
    <rPh sb="8" eb="10">
      <t>チョウサ</t>
    </rPh>
    <rPh sb="10" eb="11">
      <t>ヒョウ</t>
    </rPh>
    <phoneticPr fontId="3"/>
  </si>
  <si>
    <t>１　ＰＴＡ団体数及び会員数</t>
    <rPh sb="5" eb="8">
      <t>ダンタイスウ</t>
    </rPh>
    <rPh sb="8" eb="9">
      <t>オヨ</t>
    </rPh>
    <rPh sb="10" eb="13">
      <t>カイインスウ</t>
    </rPh>
    <phoneticPr fontId="3"/>
  </si>
  <si>
    <t>２　会　議</t>
    <rPh sb="2" eb="5">
      <t>カイギ</t>
    </rPh>
    <phoneticPr fontId="3"/>
  </si>
  <si>
    <t>３　広報誌年間発行回数</t>
    <rPh sb="2" eb="5">
      <t>コウホウシ</t>
    </rPh>
    <rPh sb="5" eb="7">
      <t>ネンカン</t>
    </rPh>
    <rPh sb="7" eb="9">
      <t>ハッコウ</t>
    </rPh>
    <rPh sb="9" eb="11">
      <t>カイスウ</t>
    </rPh>
    <phoneticPr fontId="3"/>
  </si>
  <si>
    <t>（単位：校）</t>
    <rPh sb="1" eb="3">
      <t>タンイ</t>
    </rPh>
    <rPh sb="4" eb="5">
      <t>コウ</t>
    </rPh>
    <phoneticPr fontId="3"/>
  </si>
  <si>
    <t>インターネット配信
（該当する場合○）</t>
    <rPh sb="7" eb="9">
      <t>ハイシン</t>
    </rPh>
    <rPh sb="11" eb="13">
      <t>ガイトウ</t>
    </rPh>
    <rPh sb="15" eb="17">
      <t>バアイ</t>
    </rPh>
    <phoneticPr fontId="3"/>
  </si>
  <si>
    <t>第</t>
    <rPh sb="0" eb="1">
      <t>ダイ</t>
    </rPh>
    <phoneticPr fontId="3"/>
  </si>
  <si>
    <t>期</t>
    <rPh sb="0" eb="1">
      <t>キ</t>
    </rPh>
    <phoneticPr fontId="3"/>
  </si>
  <si>
    <t>まで</t>
    <phoneticPr fontId="3"/>
  </si>
  <si>
    <t>任　　　期</t>
    <rPh sb="0" eb="1">
      <t>ニン</t>
    </rPh>
    <rPh sb="4" eb="5">
      <t>キ</t>
    </rPh>
    <phoneticPr fontId="3"/>
  </si>
  <si>
    <t>(4)その他</t>
    <rPh sb="5" eb="6">
      <t>タ</t>
    </rPh>
    <phoneticPr fontId="3"/>
  </si>
  <si>
    <t>学級・講座内容（選択）</t>
    <rPh sb="0" eb="2">
      <t>ガッキュウ</t>
    </rPh>
    <rPh sb="3" eb="5">
      <t>コウザ</t>
    </rPh>
    <rPh sb="5" eb="7">
      <t>ナイヨウ</t>
    </rPh>
    <rPh sb="8" eb="10">
      <t>センタク</t>
    </rPh>
    <phoneticPr fontId="3"/>
  </si>
  <si>
    <t>(3)総支出（＝①＋②＋③＋④、総収入と同額）</t>
    <rPh sb="3" eb="6">
      <t>ソウシシュツ</t>
    </rPh>
    <rPh sb="16" eb="19">
      <t>ソウシュウニュウ</t>
    </rPh>
    <rPh sb="20" eb="22">
      <t>ドウガク</t>
    </rPh>
    <phoneticPr fontId="3"/>
  </si>
  <si>
    <t>(1)会員一人当たりの年間会費（1円未満四捨五入）</t>
    <rPh sb="3" eb="5">
      <t>カイイン</t>
    </rPh>
    <rPh sb="5" eb="7">
      <t>ヒトリ</t>
    </rPh>
    <rPh sb="7" eb="8">
      <t>ア</t>
    </rPh>
    <rPh sb="11" eb="12">
      <t>ネンカイ</t>
    </rPh>
    <rPh sb="12" eb="13">
      <t>アイダ</t>
    </rPh>
    <rPh sb="13" eb="15">
      <t>カイヒ</t>
    </rPh>
    <rPh sb="17" eb="18">
      <t>エン</t>
    </rPh>
    <rPh sb="18" eb="20">
      <t>ミマン</t>
    </rPh>
    <rPh sb="20" eb="24">
      <t>シシャゴニュウ</t>
    </rPh>
    <phoneticPr fontId="3"/>
  </si>
  <si>
    <t>市町№</t>
    <rPh sb="0" eb="2">
      <t>シチョウ</t>
    </rPh>
    <phoneticPr fontId="3"/>
  </si>
  <si>
    <t>市町№</t>
    <rPh sb="0" eb="2">
      <t>シチョウ</t>
    </rPh>
    <phoneticPr fontId="19"/>
  </si>
  <si>
    <t>市町名</t>
    <rPh sb="0" eb="3">
      <t>シチョウメイ</t>
    </rPh>
    <phoneticPr fontId="3"/>
  </si>
  <si>
    <t>市町名</t>
    <rPh sb="0" eb="3">
      <t>シチョウメイ</t>
    </rPh>
    <phoneticPr fontId="19"/>
  </si>
  <si>
    <t>課長（専）</t>
    <rPh sb="0" eb="2">
      <t>カチョウ</t>
    </rPh>
    <rPh sb="3" eb="4">
      <t>セン</t>
    </rPh>
    <phoneticPr fontId="19"/>
  </si>
  <si>
    <t>課長（兼）</t>
    <rPh sb="0" eb="2">
      <t>カチョウ</t>
    </rPh>
    <rPh sb="3" eb="4">
      <t>ケン</t>
    </rPh>
    <phoneticPr fontId="19"/>
  </si>
  <si>
    <t>社教主事（専）</t>
    <rPh sb="0" eb="1">
      <t>シャ</t>
    </rPh>
    <rPh sb="1" eb="2">
      <t>キョウ</t>
    </rPh>
    <rPh sb="2" eb="4">
      <t>シュジ</t>
    </rPh>
    <rPh sb="5" eb="6">
      <t>セン</t>
    </rPh>
    <phoneticPr fontId="19"/>
  </si>
  <si>
    <t>社教主事（兼）</t>
    <rPh sb="0" eb="4">
      <t>シャキョウシュジ</t>
    </rPh>
    <rPh sb="5" eb="6">
      <t>ケン</t>
    </rPh>
    <phoneticPr fontId="19"/>
  </si>
  <si>
    <t>行政（専）</t>
    <rPh sb="0" eb="2">
      <t>ギョウセイ</t>
    </rPh>
    <rPh sb="3" eb="4">
      <t>セン</t>
    </rPh>
    <phoneticPr fontId="19"/>
  </si>
  <si>
    <t>行政（兼）</t>
    <rPh sb="0" eb="2">
      <t>ギョウセイ</t>
    </rPh>
    <rPh sb="3" eb="4">
      <t>ケン</t>
    </rPh>
    <phoneticPr fontId="19"/>
  </si>
  <si>
    <t>その他（専）</t>
    <rPh sb="2" eb="3">
      <t>タ</t>
    </rPh>
    <rPh sb="4" eb="5">
      <t>セン</t>
    </rPh>
    <phoneticPr fontId="19"/>
  </si>
  <si>
    <t>その他（兼）</t>
    <rPh sb="2" eb="3">
      <t>タ</t>
    </rPh>
    <rPh sb="4" eb="5">
      <t>ケン</t>
    </rPh>
    <phoneticPr fontId="19"/>
  </si>
  <si>
    <t>非常勤（指導員）</t>
    <rPh sb="0" eb="3">
      <t>ヒジョウキン</t>
    </rPh>
    <rPh sb="4" eb="7">
      <t>シドウイン</t>
    </rPh>
    <phoneticPr fontId="19"/>
  </si>
  <si>
    <t>非常勤（その他）</t>
    <rPh sb="0" eb="3">
      <t>ヒジョウキン</t>
    </rPh>
    <rPh sb="6" eb="7">
      <t>タ</t>
    </rPh>
    <phoneticPr fontId="19"/>
  </si>
  <si>
    <t>文化（常）</t>
    <rPh sb="0" eb="2">
      <t>ブンカ</t>
    </rPh>
    <rPh sb="3" eb="4">
      <t>ジョウ</t>
    </rPh>
    <phoneticPr fontId="19"/>
  </si>
  <si>
    <t>文化（非）</t>
    <rPh sb="0" eb="2">
      <t>ブンカ</t>
    </rPh>
    <rPh sb="3" eb="4">
      <t>ヒ</t>
    </rPh>
    <phoneticPr fontId="19"/>
  </si>
  <si>
    <t>体育（常）</t>
    <rPh sb="0" eb="2">
      <t>タイイク</t>
    </rPh>
    <rPh sb="3" eb="4">
      <t>ジョウ</t>
    </rPh>
    <phoneticPr fontId="19"/>
  </si>
  <si>
    <t>体育（非）</t>
    <rPh sb="0" eb="2">
      <t>タイイク</t>
    </rPh>
    <rPh sb="3" eb="4">
      <t>ヒ</t>
    </rPh>
    <phoneticPr fontId="19"/>
  </si>
  <si>
    <t>会議回数</t>
    <rPh sb="0" eb="2">
      <t>カイギ</t>
    </rPh>
    <rPh sb="2" eb="4">
      <t>カイスウ</t>
    </rPh>
    <phoneticPr fontId="3"/>
  </si>
  <si>
    <t>答申建議</t>
    <rPh sb="0" eb="2">
      <t>トウシン</t>
    </rPh>
    <rPh sb="2" eb="4">
      <t>ケンギ</t>
    </rPh>
    <phoneticPr fontId="3"/>
  </si>
  <si>
    <t>ＰＴＡ</t>
    <phoneticPr fontId="3"/>
  </si>
  <si>
    <t>自主</t>
    <rPh sb="0" eb="2">
      <t>ジシュ</t>
    </rPh>
    <phoneticPr fontId="3"/>
  </si>
  <si>
    <t>女性団体</t>
    <rPh sb="0" eb="2">
      <t>ジョセイ</t>
    </rPh>
    <rPh sb="2" eb="4">
      <t>ダンタイ</t>
    </rPh>
    <phoneticPr fontId="3"/>
  </si>
  <si>
    <t>補助</t>
    <rPh sb="0" eb="2">
      <t>ホジョ</t>
    </rPh>
    <phoneticPr fontId="3"/>
  </si>
  <si>
    <t>少年（補助）</t>
    <rPh sb="0" eb="2">
      <t>ショウネン</t>
    </rPh>
    <rPh sb="3" eb="5">
      <t>ホジョ</t>
    </rPh>
    <phoneticPr fontId="3"/>
  </si>
  <si>
    <t>少年（自主）</t>
    <rPh sb="0" eb="2">
      <t>ショウネン</t>
    </rPh>
    <rPh sb="3" eb="5">
      <t>ジシュ</t>
    </rPh>
    <phoneticPr fontId="3"/>
  </si>
  <si>
    <t>青年（補助）</t>
    <rPh sb="0" eb="2">
      <t>セイネン</t>
    </rPh>
    <rPh sb="3" eb="5">
      <t>ホジョ</t>
    </rPh>
    <phoneticPr fontId="3"/>
  </si>
  <si>
    <t>青年（自主）</t>
    <rPh sb="0" eb="2">
      <t>セイネン</t>
    </rPh>
    <rPh sb="3" eb="5">
      <t>ジシュ</t>
    </rPh>
    <phoneticPr fontId="3"/>
  </si>
  <si>
    <t>青年団（団体）</t>
    <rPh sb="0" eb="3">
      <t>セイネンダン</t>
    </rPh>
    <rPh sb="4" eb="6">
      <t>ダンタイ</t>
    </rPh>
    <phoneticPr fontId="3"/>
  </si>
  <si>
    <t>家庭教育学級</t>
    <rPh sb="0" eb="2">
      <t>カテイ</t>
    </rPh>
    <rPh sb="2" eb="4">
      <t>キョウイク</t>
    </rPh>
    <rPh sb="4" eb="6">
      <t>ガッキュウ</t>
    </rPh>
    <phoneticPr fontId="3"/>
  </si>
  <si>
    <t>婦人・女性学級</t>
    <rPh sb="0" eb="2">
      <t>フジン</t>
    </rPh>
    <rPh sb="3" eb="5">
      <t>ジョセイ</t>
    </rPh>
    <rPh sb="5" eb="7">
      <t>ガッキュウ</t>
    </rPh>
    <phoneticPr fontId="3"/>
  </si>
  <si>
    <t>高齢者教室</t>
    <rPh sb="0" eb="3">
      <t>コウレイシャ</t>
    </rPh>
    <rPh sb="3" eb="5">
      <t>キョウシツ</t>
    </rPh>
    <phoneticPr fontId="3"/>
  </si>
  <si>
    <t>人権教育学級</t>
    <rPh sb="0" eb="2">
      <t>ジンケン</t>
    </rPh>
    <rPh sb="2" eb="4">
      <t>キョウイク</t>
    </rPh>
    <rPh sb="4" eb="6">
      <t>ガッキュウ</t>
    </rPh>
    <phoneticPr fontId="3"/>
  </si>
  <si>
    <t>（注）「参加者数」とは、講座開設時の参加人数（延べ人数でなく実数）をいう。</t>
    <rPh sb="1" eb="2">
      <t>チュウ</t>
    </rPh>
    <rPh sb="4" eb="7">
      <t>サンカシャ</t>
    </rPh>
    <rPh sb="7" eb="8">
      <t>スウ</t>
    </rPh>
    <rPh sb="12" eb="14">
      <t>コウザ</t>
    </rPh>
    <rPh sb="14" eb="17">
      <t>カイセツジ</t>
    </rPh>
    <rPh sb="18" eb="20">
      <t>サンカ</t>
    </rPh>
    <rPh sb="20" eb="22">
      <t>ニンズウ</t>
    </rPh>
    <rPh sb="23" eb="24">
      <t>ノ</t>
    </rPh>
    <rPh sb="25" eb="27">
      <t>ニンズウ</t>
    </rPh>
    <rPh sb="30" eb="32">
      <t>ジッスウ</t>
    </rPh>
    <phoneticPr fontId="3"/>
  </si>
  <si>
    <t>参加者計</t>
    <rPh sb="0" eb="3">
      <t>サンカシャ</t>
    </rPh>
    <rPh sb="3" eb="4">
      <t>ケイ</t>
    </rPh>
    <phoneticPr fontId="3"/>
  </si>
  <si>
    <t>事業経費</t>
    <rPh sb="0" eb="2">
      <t>ジギョウ</t>
    </rPh>
    <rPh sb="2" eb="4">
      <t>ケイヒ</t>
    </rPh>
    <phoneticPr fontId="3"/>
  </si>
  <si>
    <t>負担金計</t>
    <rPh sb="0" eb="3">
      <t>フタンキン</t>
    </rPh>
    <rPh sb="3" eb="4">
      <t>ケイ</t>
    </rPh>
    <phoneticPr fontId="3"/>
  </si>
  <si>
    <t>時間数</t>
    <rPh sb="0" eb="3">
      <t>ジカンスウ</t>
    </rPh>
    <phoneticPr fontId="3"/>
  </si>
  <si>
    <t>市町村補助金額</t>
    <rPh sb="0" eb="3">
      <t>シチョウソン</t>
    </rPh>
    <rPh sb="3" eb="6">
      <t>ホジョキン</t>
    </rPh>
    <rPh sb="6" eb="7">
      <t>ガク</t>
    </rPh>
    <phoneticPr fontId="3"/>
  </si>
  <si>
    <t>連合会未加盟団数</t>
    <rPh sb="0" eb="3">
      <t>レンゴウカイ</t>
    </rPh>
    <rPh sb="3" eb="6">
      <t>ミカメイ</t>
    </rPh>
    <rPh sb="6" eb="7">
      <t>ダン</t>
    </rPh>
    <rPh sb="7" eb="8">
      <t>スウ</t>
    </rPh>
    <phoneticPr fontId="3"/>
  </si>
  <si>
    <t>構成人数（計）</t>
    <rPh sb="0" eb="2">
      <t>コウセイ</t>
    </rPh>
    <rPh sb="2" eb="4">
      <t>ニンズウ</t>
    </rPh>
    <rPh sb="5" eb="6">
      <t>ケイ</t>
    </rPh>
    <phoneticPr fontId="3"/>
  </si>
  <si>
    <t>子供会団体数</t>
    <rPh sb="0" eb="3">
      <t>コドモカイ</t>
    </rPh>
    <rPh sb="3" eb="6">
      <t>ダンタイスウ</t>
    </rPh>
    <phoneticPr fontId="3"/>
  </si>
  <si>
    <t>小学生</t>
    <rPh sb="0" eb="3">
      <t>ショウガクセイ</t>
    </rPh>
    <phoneticPr fontId="3"/>
  </si>
  <si>
    <t>中学生</t>
    <rPh sb="0" eb="3">
      <t>チュウガクセイ</t>
    </rPh>
    <phoneticPr fontId="3"/>
  </si>
  <si>
    <t>その他</t>
    <rPh sb="2" eb="3">
      <t>タ</t>
    </rPh>
    <phoneticPr fontId="3"/>
  </si>
  <si>
    <t>大人</t>
    <rPh sb="0" eb="2">
      <t>オトナ</t>
    </rPh>
    <phoneticPr fontId="3"/>
  </si>
  <si>
    <t>加入者総数</t>
    <rPh sb="0" eb="3">
      <t>カニュウシャ</t>
    </rPh>
    <rPh sb="3" eb="5">
      <t>ソウスウ</t>
    </rPh>
    <phoneticPr fontId="3"/>
  </si>
  <si>
    <t>市町村補助金総額</t>
    <rPh sb="0" eb="3">
      <t>シチョウソン</t>
    </rPh>
    <rPh sb="3" eb="6">
      <t>ホジョキン</t>
    </rPh>
    <rPh sb="6" eb="8">
      <t>ソウガク</t>
    </rPh>
    <phoneticPr fontId="3"/>
  </si>
  <si>
    <t>高校生（計）</t>
    <rPh sb="0" eb="3">
      <t>コウコウセイ</t>
    </rPh>
    <rPh sb="4" eb="5">
      <t>ケイ</t>
    </rPh>
    <phoneticPr fontId="3"/>
  </si>
  <si>
    <t>市町村補助金総額</t>
    <rPh sb="0" eb="3">
      <t>シチョウソン</t>
    </rPh>
    <rPh sb="3" eb="6">
      <t>ホジョキン</t>
    </rPh>
    <rPh sb="6" eb="8">
      <t>ソウガク</t>
    </rPh>
    <phoneticPr fontId="3"/>
  </si>
  <si>
    <t>インターネット配信</t>
    <rPh sb="7" eb="9">
      <t>ハイシン</t>
    </rPh>
    <phoneticPr fontId="3"/>
  </si>
  <si>
    <t>学級生徒数</t>
    <rPh sb="0" eb="2">
      <t>ガッキュウ</t>
    </rPh>
    <rPh sb="2" eb="5">
      <t>セイトスウ</t>
    </rPh>
    <phoneticPr fontId="3"/>
  </si>
  <si>
    <t>利用回数</t>
    <rPh sb="0" eb="2">
      <t>リヨウ</t>
    </rPh>
    <rPh sb="2" eb="4">
      <t>カイスウ</t>
    </rPh>
    <phoneticPr fontId="3"/>
  </si>
  <si>
    <t>実施日数</t>
    <rPh sb="0" eb="2">
      <t>ジッシ</t>
    </rPh>
    <rPh sb="2" eb="4">
      <t>ニッスウ</t>
    </rPh>
    <phoneticPr fontId="3"/>
  </si>
  <si>
    <t>参加者数</t>
    <rPh sb="0" eb="4">
      <t>サンカシャスウ</t>
    </rPh>
    <phoneticPr fontId="3"/>
  </si>
  <si>
    <t>設置機器台数</t>
    <rPh sb="0" eb="2">
      <t>セッチ</t>
    </rPh>
    <rPh sb="2" eb="4">
      <t>キキ</t>
    </rPh>
    <rPh sb="4" eb="6">
      <t>ダイスウ</t>
    </rPh>
    <phoneticPr fontId="3"/>
  </si>
  <si>
    <t>借用台数</t>
    <rPh sb="0" eb="2">
      <t>シャクヨウ</t>
    </rPh>
    <rPh sb="2" eb="3">
      <t>ダイ</t>
    </rPh>
    <rPh sb="3" eb="4">
      <t>スウ</t>
    </rPh>
    <phoneticPr fontId="3"/>
  </si>
  <si>
    <t>※小・中合同校とは、小学校と中学校が併設されている学校をいう。</t>
    <phoneticPr fontId="3"/>
  </si>
  <si>
    <t>義務教育学校計</t>
    <rPh sb="0" eb="2">
      <t>ギム</t>
    </rPh>
    <rPh sb="2" eb="4">
      <t>キョウイク</t>
    </rPh>
    <rPh sb="4" eb="6">
      <t>ガッコウ</t>
    </rPh>
    <rPh sb="6" eb="7">
      <t>ケイ</t>
    </rPh>
    <phoneticPr fontId="3"/>
  </si>
  <si>
    <t>義務教育学校</t>
    <rPh sb="0" eb="2">
      <t>ギム</t>
    </rPh>
    <rPh sb="2" eb="4">
      <t>キョウイク</t>
    </rPh>
    <rPh sb="4" eb="6">
      <t>ガッコウ</t>
    </rPh>
    <phoneticPr fontId="3"/>
  </si>
  <si>
    <t>義務教育学校　　計</t>
    <rPh sb="0" eb="2">
      <t>ギム</t>
    </rPh>
    <rPh sb="2" eb="4">
      <t>キョウイク</t>
    </rPh>
    <rPh sb="4" eb="6">
      <t>ガッコウ</t>
    </rPh>
    <rPh sb="8" eb="9">
      <t>ケイ</t>
    </rPh>
    <phoneticPr fontId="3"/>
  </si>
  <si>
    <t>元教員</t>
    <rPh sb="0" eb="3">
      <t>モトキョウイン</t>
    </rPh>
    <phoneticPr fontId="3"/>
  </si>
  <si>
    <t>保護者・元保護者
PTA関係者</t>
    <rPh sb="0" eb="3">
      <t>ホゴシャ</t>
    </rPh>
    <rPh sb="4" eb="5">
      <t>モト</t>
    </rPh>
    <rPh sb="5" eb="8">
      <t>ホゴシャ</t>
    </rPh>
    <rPh sb="12" eb="15">
      <t>カンケイシャ</t>
    </rPh>
    <phoneticPr fontId="3"/>
  </si>
  <si>
    <t>＜委員の内訳＞</t>
    <rPh sb="1" eb="3">
      <t>イイン</t>
    </rPh>
    <rPh sb="4" eb="6">
      <t>ウチワケ</t>
    </rPh>
    <phoneticPr fontId="3"/>
  </si>
  <si>
    <t>（社会教育法９条の７による人数）</t>
    <rPh sb="1" eb="3">
      <t>シャカイ</t>
    </rPh>
    <rPh sb="3" eb="6">
      <t>キョウイクホウ</t>
    </rPh>
    <rPh sb="7" eb="8">
      <t>ジョウ</t>
    </rPh>
    <rPh sb="13" eb="15">
      <t>ニンズウ</t>
    </rPh>
    <phoneticPr fontId="3"/>
  </si>
  <si>
    <t>ありの場合→</t>
    <rPh sb="3" eb="5">
      <t>バアイ</t>
    </rPh>
    <phoneticPr fontId="3"/>
  </si>
  <si>
    <t>１　地域学校協働活動推進員</t>
    <rPh sb="2" eb="4">
      <t>チイキ</t>
    </rPh>
    <rPh sb="4" eb="6">
      <t>ガッコウ</t>
    </rPh>
    <rPh sb="6" eb="8">
      <t>キョウドウ</t>
    </rPh>
    <rPh sb="8" eb="10">
      <t>カツドウ</t>
    </rPh>
    <rPh sb="10" eb="13">
      <t>スイシンイン</t>
    </rPh>
    <phoneticPr fontId="3"/>
  </si>
  <si>
    <t>地域学校協働活動推進員関係調査票</t>
    <rPh sb="0" eb="2">
      <t>チイキ</t>
    </rPh>
    <rPh sb="2" eb="4">
      <t>ガッコウ</t>
    </rPh>
    <rPh sb="4" eb="6">
      <t>キョウドウ</t>
    </rPh>
    <rPh sb="6" eb="8">
      <t>カツドウ</t>
    </rPh>
    <rPh sb="8" eb="11">
      <t>スイシンイン</t>
    </rPh>
    <rPh sb="11" eb="13">
      <t>カンケイ</t>
    </rPh>
    <rPh sb="13" eb="15">
      <t>チョウサ</t>
    </rPh>
    <rPh sb="15" eb="16">
      <t>ヒョウ</t>
    </rPh>
    <phoneticPr fontId="3"/>
  </si>
  <si>
    <t>市町教育委員会事務局社会教育主管課職員等調査票</t>
    <rPh sb="0" eb="2">
      <t>シチョウ</t>
    </rPh>
    <rPh sb="2" eb="4">
      <t>キョウイク</t>
    </rPh>
    <rPh sb="4" eb="7">
      <t>イインカイ</t>
    </rPh>
    <rPh sb="7" eb="10">
      <t>ジムキョク</t>
    </rPh>
    <rPh sb="10" eb="12">
      <t>シャカイ</t>
    </rPh>
    <rPh sb="12" eb="14">
      <t>キョウイク</t>
    </rPh>
    <rPh sb="14" eb="17">
      <t>シュカンカ</t>
    </rPh>
    <rPh sb="17" eb="20">
      <t>ショクインナド</t>
    </rPh>
    <rPh sb="20" eb="23">
      <t>チョウサヒョウ</t>
    </rPh>
    <phoneticPr fontId="3"/>
  </si>
  <si>
    <t>市町№・名</t>
    <rPh sb="0" eb="2">
      <t>シチョウ</t>
    </rPh>
    <rPh sb="4" eb="5">
      <t>メイ</t>
    </rPh>
    <phoneticPr fontId="3"/>
  </si>
  <si>
    <t>委嘱の有無</t>
    <rPh sb="0" eb="1">
      <t>クワシ</t>
    </rPh>
    <rPh sb="1" eb="2">
      <t>ショク</t>
    </rPh>
    <rPh sb="3" eb="5">
      <t>ウム</t>
    </rPh>
    <phoneticPr fontId="3"/>
  </si>
  <si>
    <t>市町費</t>
    <rPh sb="0" eb="2">
      <t>シチョウ</t>
    </rPh>
    <rPh sb="2" eb="3">
      <t>ヒ</t>
    </rPh>
    <phoneticPr fontId="3"/>
  </si>
  <si>
    <t>(1)市町単独</t>
    <rPh sb="3" eb="5">
      <t>シチョウ</t>
    </rPh>
    <rPh sb="5" eb="7">
      <t>タンドク</t>
    </rPh>
    <phoneticPr fontId="3"/>
  </si>
  <si>
    <t>郷土の生活・伝承の学習</t>
    <rPh sb="0" eb="2">
      <t>キョウド</t>
    </rPh>
    <rPh sb="3" eb="5">
      <t>セイカツ</t>
    </rPh>
    <rPh sb="6" eb="8">
      <t>デンショウ</t>
    </rPh>
    <rPh sb="9" eb="11">
      <t>ガクシュウ</t>
    </rPh>
    <phoneticPr fontId="3"/>
  </si>
  <si>
    <t>1　青年国内研修・海外研修及びこれらに相当する事業（市町単独又は他市町と合同で行っているもの）の実績</t>
    <rPh sb="2" eb="4">
      <t>セイネン</t>
    </rPh>
    <rPh sb="4" eb="6">
      <t>コクナイ</t>
    </rPh>
    <rPh sb="6" eb="8">
      <t>ケンシュウ</t>
    </rPh>
    <rPh sb="9" eb="11">
      <t>カイガイ</t>
    </rPh>
    <rPh sb="11" eb="13">
      <t>ケンシュウ</t>
    </rPh>
    <rPh sb="13" eb="14">
      <t>オヨ</t>
    </rPh>
    <rPh sb="19" eb="21">
      <t>ソウトウ</t>
    </rPh>
    <rPh sb="23" eb="25">
      <t>ジギョウ</t>
    </rPh>
    <rPh sb="26" eb="28">
      <t>シチョウ</t>
    </rPh>
    <rPh sb="28" eb="30">
      <t>タンドク</t>
    </rPh>
    <rPh sb="30" eb="31">
      <t>マタ</t>
    </rPh>
    <rPh sb="32" eb="33">
      <t>ホカ</t>
    </rPh>
    <rPh sb="33" eb="35">
      <t>シチョウ</t>
    </rPh>
    <rPh sb="36" eb="38">
      <t>ゴウドウ</t>
    </rPh>
    <rPh sb="39" eb="40">
      <t>オコナ</t>
    </rPh>
    <rPh sb="48" eb="50">
      <t>ジッセキ</t>
    </rPh>
    <phoneticPr fontId="3"/>
  </si>
  <si>
    <t>２　青年団体指導者研修及びこれらに相当する事業（市町単独で行っているもの）の実績</t>
    <rPh sb="2" eb="4">
      <t>セイネン</t>
    </rPh>
    <rPh sb="4" eb="6">
      <t>ダンタイ</t>
    </rPh>
    <rPh sb="6" eb="8">
      <t>シドウ</t>
    </rPh>
    <rPh sb="8" eb="9">
      <t>シャ</t>
    </rPh>
    <rPh sb="9" eb="11">
      <t>ケンシュウ</t>
    </rPh>
    <rPh sb="11" eb="12">
      <t>オヨ</t>
    </rPh>
    <rPh sb="17" eb="19">
      <t>ソウトウ</t>
    </rPh>
    <rPh sb="21" eb="23">
      <t>ジギョウ</t>
    </rPh>
    <rPh sb="24" eb="26">
      <t>シチョウ</t>
    </rPh>
    <rPh sb="26" eb="28">
      <t>タンドク</t>
    </rPh>
    <rPh sb="29" eb="30">
      <t>オコナ</t>
    </rPh>
    <rPh sb="38" eb="40">
      <t>ジッセキ</t>
    </rPh>
    <phoneticPr fontId="3"/>
  </si>
  <si>
    <t>３　少年団体指導者研修及びこれらに相当する事業（市町単独で行っているもの）の実績</t>
    <rPh sb="2" eb="4">
      <t>ショウネン</t>
    </rPh>
    <rPh sb="4" eb="6">
      <t>ダンタイ</t>
    </rPh>
    <rPh sb="6" eb="8">
      <t>シドウ</t>
    </rPh>
    <rPh sb="8" eb="9">
      <t>シャ</t>
    </rPh>
    <rPh sb="9" eb="11">
      <t>ケンシュウ</t>
    </rPh>
    <rPh sb="11" eb="12">
      <t>オヨ</t>
    </rPh>
    <rPh sb="17" eb="19">
      <t>ソウトウ</t>
    </rPh>
    <rPh sb="21" eb="23">
      <t>ジギョウ</t>
    </rPh>
    <rPh sb="24" eb="26">
      <t>シチョウ</t>
    </rPh>
    <rPh sb="26" eb="28">
      <t>タンドク</t>
    </rPh>
    <rPh sb="29" eb="30">
      <t>オコナ</t>
    </rPh>
    <rPh sb="38" eb="40">
      <t>ジッセキ</t>
    </rPh>
    <phoneticPr fontId="3"/>
  </si>
  <si>
    <t>４　地域高校生会（ジュニア・リーダース・クラブ等のボランティアグループ）の研修（市町単独で行っているもの）の実績</t>
    <rPh sb="2" eb="4">
      <t>チイキ</t>
    </rPh>
    <rPh sb="4" eb="7">
      <t>コウコウセイ</t>
    </rPh>
    <rPh sb="7" eb="8">
      <t>カイ</t>
    </rPh>
    <rPh sb="23" eb="24">
      <t>トウ</t>
    </rPh>
    <rPh sb="37" eb="39">
      <t>ケンシュウ</t>
    </rPh>
    <rPh sb="40" eb="42">
      <t>シチョウ</t>
    </rPh>
    <rPh sb="42" eb="44">
      <t>タンドク</t>
    </rPh>
    <rPh sb="45" eb="46">
      <t>オコナ</t>
    </rPh>
    <rPh sb="54" eb="56">
      <t>ジッセキ</t>
    </rPh>
    <phoneticPr fontId="3"/>
  </si>
  <si>
    <t>市町№・名</t>
    <phoneticPr fontId="3"/>
  </si>
  <si>
    <t>名　　　　称　　　　等</t>
    <rPh sb="0" eb="1">
      <t>ナ</t>
    </rPh>
    <rPh sb="5" eb="6">
      <t>ショウ</t>
    </rPh>
    <rPh sb="10" eb="11">
      <t>トウ</t>
    </rPh>
    <phoneticPr fontId="3"/>
  </si>
  <si>
    <t>PTA加入率</t>
    <rPh sb="3" eb="6">
      <t>カニュウリツ</t>
    </rPh>
    <phoneticPr fontId="3"/>
  </si>
  <si>
    <t>％</t>
    <phoneticPr fontId="3"/>
  </si>
  <si>
    <t>氏　　　　　名</t>
    <phoneticPr fontId="3"/>
  </si>
  <si>
    <t>４　　受講者数について
　　　（開設当初の数）</t>
    <rPh sb="3" eb="5">
      <t>ジュコウ</t>
    </rPh>
    <rPh sb="5" eb="6">
      <t>シャ</t>
    </rPh>
    <rPh sb="6" eb="7">
      <t>スウ</t>
    </rPh>
    <rPh sb="16" eb="18">
      <t>カイセツ</t>
    </rPh>
    <rPh sb="18" eb="20">
      <t>トウショ</t>
    </rPh>
    <rPh sb="21" eb="22">
      <t>カズ</t>
    </rPh>
    <phoneticPr fontId="3"/>
  </si>
  <si>
    <t>(b)</t>
    <phoneticPr fontId="3"/>
  </si>
  <si>
    <t>②主に土・日・祝日</t>
    <rPh sb="1" eb="2">
      <t>オモ</t>
    </rPh>
    <rPh sb="3" eb="4">
      <t>ド</t>
    </rPh>
    <rPh sb="5" eb="6">
      <t>ヒ</t>
    </rPh>
    <rPh sb="7" eb="9">
      <t>シュクジツ</t>
    </rPh>
    <phoneticPr fontId="3"/>
  </si>
  <si>
    <t>③主に17時以降</t>
    <rPh sb="1" eb="2">
      <t>オモ</t>
    </rPh>
    <rPh sb="5" eb="8">
      <t>ジイコウ</t>
    </rPh>
    <phoneticPr fontId="3"/>
  </si>
  <si>
    <t>②主に土・日・祝日</t>
    <rPh sb="1" eb="2">
      <t>オモ</t>
    </rPh>
    <rPh sb="3" eb="4">
      <t>ツチ</t>
    </rPh>
    <rPh sb="5" eb="6">
      <t>ヒ</t>
    </rPh>
    <rPh sb="7" eb="9">
      <t>シュクジツ</t>
    </rPh>
    <phoneticPr fontId="3"/>
  </si>
  <si>
    <t>青年（受講者数）</t>
    <rPh sb="0" eb="2">
      <t>セイネン</t>
    </rPh>
    <rPh sb="3" eb="6">
      <t>ジュコウシャ</t>
    </rPh>
    <rPh sb="6" eb="7">
      <t>スウ</t>
    </rPh>
    <phoneticPr fontId="3"/>
  </si>
  <si>
    <t>少年(受講者数）</t>
    <rPh sb="0" eb="2">
      <t>ショウネン</t>
    </rPh>
    <rPh sb="3" eb="6">
      <t>ジュコウシャ</t>
    </rPh>
    <rPh sb="6" eb="7">
      <t>スウ</t>
    </rPh>
    <phoneticPr fontId="3"/>
  </si>
  <si>
    <t>（年代別）</t>
    <rPh sb="1" eb="3">
      <t>ネンダイ</t>
    </rPh>
    <rPh sb="3" eb="4">
      <t>ベツ</t>
    </rPh>
    <phoneticPr fontId="3"/>
  </si>
  <si>
    <t>(4)長期休業中</t>
    <rPh sb="3" eb="5">
      <t>チョウキ</t>
    </rPh>
    <rPh sb="5" eb="8">
      <t>キュウギョウチュウ</t>
    </rPh>
    <phoneticPr fontId="3"/>
  </si>
  <si>
    <t>(5)その他</t>
    <rPh sb="5" eb="6">
      <t>タ</t>
    </rPh>
    <phoneticPr fontId="3"/>
  </si>
  <si>
    <t>(c)　  　　　事業</t>
    <rPh sb="9" eb="11">
      <t>ジギョウ</t>
    </rPh>
    <phoneticPr fontId="3"/>
  </si>
  <si>
    <t>(d)</t>
    <phoneticPr fontId="3"/>
  </si>
  <si>
    <t>高校生及び
大学生等</t>
    <rPh sb="0" eb="3">
      <t>コウコウセイ</t>
    </rPh>
    <rPh sb="3" eb="4">
      <t>オヨ</t>
    </rPh>
    <rPh sb="6" eb="9">
      <t>ダイガクセイ</t>
    </rPh>
    <rPh sb="9" eb="10">
      <t>ナド</t>
    </rPh>
    <phoneticPr fontId="3"/>
  </si>
  <si>
    <t>受講者</t>
    <rPh sb="0" eb="3">
      <t>ジュコウシャ</t>
    </rPh>
    <phoneticPr fontId="3"/>
  </si>
  <si>
    <t>受講者数（人）</t>
    <rPh sb="0" eb="3">
      <t>ジュコウシャ</t>
    </rPh>
    <rPh sb="3" eb="4">
      <t>スウ</t>
    </rPh>
    <rPh sb="5" eb="6">
      <t>ニン</t>
    </rPh>
    <phoneticPr fontId="3"/>
  </si>
  <si>
    <t>世帯数</t>
    <rPh sb="0" eb="2">
      <t>セタイ</t>
    </rPh>
    <rPh sb="2" eb="3">
      <t>スウ</t>
    </rPh>
    <phoneticPr fontId="3"/>
  </si>
  <si>
    <t>団体数</t>
    <rPh sb="0" eb="2">
      <t>ダンタイ</t>
    </rPh>
    <rPh sb="2" eb="3">
      <t>スウ</t>
    </rPh>
    <phoneticPr fontId="3"/>
  </si>
  <si>
    <t>Ｔ会員</t>
    <rPh sb="1" eb="3">
      <t>カイイン</t>
    </rPh>
    <phoneticPr fontId="3"/>
  </si>
  <si>
    <t>賛助会員</t>
    <rPh sb="0" eb="2">
      <t>サンジョ</t>
    </rPh>
    <rPh sb="2" eb="4">
      <t>カイイン</t>
    </rPh>
    <phoneticPr fontId="3"/>
  </si>
  <si>
    <t>会員数計</t>
    <rPh sb="0" eb="3">
      <t>カイインスウ</t>
    </rPh>
    <rPh sb="2" eb="3">
      <t>スウ</t>
    </rPh>
    <rPh sb="3" eb="4">
      <t>ケイ</t>
    </rPh>
    <phoneticPr fontId="3"/>
  </si>
  <si>
    <t>総会</t>
    <rPh sb="0" eb="2">
      <t>ソウカイ</t>
    </rPh>
    <phoneticPr fontId="3"/>
  </si>
  <si>
    <t>Ｐ会員数</t>
    <rPh sb="1" eb="4">
      <t>カイインスウ</t>
    </rPh>
    <phoneticPr fontId="3"/>
  </si>
  <si>
    <t>×100</t>
    <phoneticPr fontId="3"/>
  </si>
  <si>
    <t>から</t>
    <phoneticPr fontId="3"/>
  </si>
  <si>
    <t>(</t>
    <phoneticPr fontId="3"/>
  </si>
  <si>
    <t>学校（女）</t>
    <rPh sb="0" eb="2">
      <t>ガッコウ</t>
    </rPh>
    <rPh sb="3" eb="4">
      <t>オンナ</t>
    </rPh>
    <phoneticPr fontId="3"/>
  </si>
  <si>
    <t>学校（計）</t>
    <rPh sb="0" eb="2">
      <t>ガッコウ</t>
    </rPh>
    <rPh sb="3" eb="4">
      <t>ケイ</t>
    </rPh>
    <phoneticPr fontId="3"/>
  </si>
  <si>
    <t>社会（女）</t>
    <rPh sb="0" eb="2">
      <t>シャカイ</t>
    </rPh>
    <rPh sb="3" eb="4">
      <t>オンナ</t>
    </rPh>
    <phoneticPr fontId="3"/>
  </si>
  <si>
    <t>社会（計）</t>
    <rPh sb="0" eb="2">
      <t>シャカイ</t>
    </rPh>
    <rPh sb="3" eb="4">
      <t>ケイ</t>
    </rPh>
    <phoneticPr fontId="3"/>
  </si>
  <si>
    <t>家庭（女）</t>
    <rPh sb="0" eb="2">
      <t>カテイ</t>
    </rPh>
    <rPh sb="3" eb="4">
      <t>オンナ</t>
    </rPh>
    <phoneticPr fontId="3"/>
  </si>
  <si>
    <t>家庭（計）</t>
    <rPh sb="0" eb="2">
      <t>カテイ</t>
    </rPh>
    <rPh sb="3" eb="4">
      <t>ケイ</t>
    </rPh>
    <phoneticPr fontId="3"/>
  </si>
  <si>
    <t>計（女）</t>
    <rPh sb="0" eb="1">
      <t>ケイ</t>
    </rPh>
    <rPh sb="2" eb="3">
      <t>オンナ</t>
    </rPh>
    <phoneticPr fontId="3"/>
  </si>
  <si>
    <t>計（計）</t>
    <rPh sb="0" eb="1">
      <t>ケイ</t>
    </rPh>
    <rPh sb="2" eb="3">
      <t>ケイ</t>
    </rPh>
    <phoneticPr fontId="3"/>
  </si>
  <si>
    <t>研修内容</t>
    <rPh sb="0" eb="2">
      <t>ケンシュウ</t>
    </rPh>
    <rPh sb="2" eb="4">
      <t>ナイヨウ</t>
    </rPh>
    <phoneticPr fontId="3"/>
  </si>
  <si>
    <t>市町名</t>
    <phoneticPr fontId="3"/>
  </si>
  <si>
    <t>専任・兼任</t>
    <phoneticPr fontId="3"/>
  </si>
  <si>
    <t>教員・行政</t>
    <phoneticPr fontId="3"/>
  </si>
  <si>
    <t>市町立小・中・義務教育学校ＰＴＡ調査票（市町集計票）</t>
    <rPh sb="0" eb="2">
      <t>シチョウ</t>
    </rPh>
    <rPh sb="2" eb="3">
      <t>リツ</t>
    </rPh>
    <rPh sb="3" eb="4">
      <t>ショウ</t>
    </rPh>
    <rPh sb="5" eb="6">
      <t>チュウ</t>
    </rPh>
    <rPh sb="7" eb="9">
      <t>ギム</t>
    </rPh>
    <rPh sb="9" eb="11">
      <t>キョウイク</t>
    </rPh>
    <rPh sb="11" eb="13">
      <t>ガッコウ</t>
    </rPh>
    <rPh sb="16" eb="18">
      <t>チョウサ</t>
    </rPh>
    <rPh sb="18" eb="19">
      <t>ヒョウ</t>
    </rPh>
    <rPh sb="20" eb="22">
      <t>シチョウ</t>
    </rPh>
    <rPh sb="22" eb="24">
      <t>シュウケイヒョウ</t>
    </rPh>
    <rPh sb="24" eb="25">
      <t>ヒョウ</t>
    </rPh>
    <phoneticPr fontId="3"/>
  </si>
  <si>
    <t>（注）連合体とは独立した単位青年団の上部組織をいう。</t>
    <rPh sb="1" eb="2">
      <t>チュウ</t>
    </rPh>
    <rPh sb="3" eb="6">
      <t>レンゴウタイ</t>
    </rPh>
    <rPh sb="8" eb="10">
      <t>ドクリツ</t>
    </rPh>
    <rPh sb="12" eb="14">
      <t>タンイ</t>
    </rPh>
    <rPh sb="14" eb="17">
      <t>セイネンダン</t>
    </rPh>
    <rPh sb="18" eb="20">
      <t>ジョウブ</t>
    </rPh>
    <rPh sb="20" eb="22">
      <t>ソシキ</t>
    </rPh>
    <phoneticPr fontId="3"/>
  </si>
  <si>
    <t>　　　（例）「○○市青年団連絡協議会」</t>
    <rPh sb="4" eb="5">
      <t>レイ</t>
    </rPh>
    <rPh sb="9" eb="10">
      <t>シ</t>
    </rPh>
    <rPh sb="10" eb="13">
      <t>セイネンダン</t>
    </rPh>
    <rPh sb="13" eb="15">
      <t>レンラク</t>
    </rPh>
    <rPh sb="15" eb="18">
      <t>キョウギカイ</t>
    </rPh>
    <phoneticPr fontId="3"/>
  </si>
  <si>
    <t>市町内の連合体名</t>
    <rPh sb="0" eb="1">
      <t>シ</t>
    </rPh>
    <rPh sb="1" eb="3">
      <t>チョウナイ</t>
    </rPh>
    <rPh sb="2" eb="3">
      <t>ナイ</t>
    </rPh>
    <rPh sb="4" eb="7">
      <t>レンゴウタイ</t>
    </rPh>
    <rPh sb="7" eb="8">
      <t>メイ</t>
    </rPh>
    <phoneticPr fontId="3"/>
  </si>
  <si>
    <t>構成人数</t>
    <rPh sb="0" eb="1">
      <t>カマエ</t>
    </rPh>
    <rPh sb="1" eb="2">
      <t>シゲル</t>
    </rPh>
    <rPh sb="2" eb="3">
      <t>ヒト</t>
    </rPh>
    <rPh sb="3" eb="4">
      <t>カズ</t>
    </rPh>
    <phoneticPr fontId="3"/>
  </si>
  <si>
    <t>グループ・サークル等の名称</t>
    <rPh sb="9" eb="10">
      <t>トウ</t>
    </rPh>
    <rPh sb="11" eb="13">
      <t>メイショウ</t>
    </rPh>
    <phoneticPr fontId="3"/>
  </si>
  <si>
    <t>連　　合　　体　　名</t>
    <rPh sb="0" eb="1">
      <t>レン</t>
    </rPh>
    <rPh sb="3" eb="4">
      <t>ゴウ</t>
    </rPh>
    <rPh sb="6" eb="7">
      <t>タイ</t>
    </rPh>
    <rPh sb="9" eb="10">
      <t>メイ</t>
    </rPh>
    <phoneticPr fontId="3"/>
  </si>
  <si>
    <t>ク　　ラ　　ブ　　名</t>
    <rPh sb="9" eb="10">
      <t>メイ</t>
    </rPh>
    <phoneticPr fontId="3"/>
  </si>
  <si>
    <t>単位団体数</t>
    <rPh sb="0" eb="1">
      <t>タン</t>
    </rPh>
    <rPh sb="1" eb="2">
      <t>クライ</t>
    </rPh>
    <rPh sb="2" eb="3">
      <t>ダン</t>
    </rPh>
    <rPh sb="3" eb="4">
      <t>カラダ</t>
    </rPh>
    <rPh sb="4" eb="5">
      <t>スウ</t>
    </rPh>
    <phoneticPr fontId="3"/>
  </si>
  <si>
    <t>構成人数</t>
    <rPh sb="0" eb="1">
      <t>カマエ</t>
    </rPh>
    <rPh sb="1" eb="2">
      <t>シゲル</t>
    </rPh>
    <rPh sb="2" eb="3">
      <t>ヒト</t>
    </rPh>
    <rPh sb="3" eb="4">
      <t>スウ</t>
    </rPh>
    <phoneticPr fontId="3"/>
  </si>
  <si>
    <t>票１－３</t>
    <rPh sb="0" eb="1">
      <t>ヒョウ</t>
    </rPh>
    <phoneticPr fontId="3"/>
  </si>
  <si>
    <t>票１－４</t>
    <rPh sb="0" eb="1">
      <t>ヒョウ</t>
    </rPh>
    <phoneticPr fontId="3"/>
  </si>
  <si>
    <t>行政組織関係者のみ</t>
    <rPh sb="0" eb="2">
      <t>ギョウセイ</t>
    </rPh>
    <rPh sb="2" eb="4">
      <t>ソシキ</t>
    </rPh>
    <rPh sb="4" eb="7">
      <t>カンケイシャ</t>
    </rPh>
    <phoneticPr fontId="3"/>
  </si>
  <si>
    <t>行政組織関係者と有識者</t>
    <rPh sb="0" eb="2">
      <t>ギョウセイ</t>
    </rPh>
    <rPh sb="2" eb="4">
      <t>ソシキ</t>
    </rPh>
    <rPh sb="4" eb="7">
      <t>カンケイシャ</t>
    </rPh>
    <rPh sb="8" eb="11">
      <t>ユウシキシャ</t>
    </rPh>
    <phoneticPr fontId="3"/>
  </si>
  <si>
    <t>有識者のみ</t>
    <rPh sb="0" eb="3">
      <t>ユウシキシャ</t>
    </rPh>
    <phoneticPr fontId="3"/>
  </si>
  <si>
    <t>生涯学習推進本部</t>
    <rPh sb="0" eb="2">
      <t>ショウガイ</t>
    </rPh>
    <rPh sb="2" eb="4">
      <t>ガクシュウ</t>
    </rPh>
    <rPh sb="4" eb="6">
      <t>スイシン</t>
    </rPh>
    <rPh sb="6" eb="8">
      <t>ホンブ</t>
    </rPh>
    <phoneticPr fontId="3"/>
  </si>
  <si>
    <t>生涯学習審議会</t>
    <rPh sb="0" eb="2">
      <t>ショウガイ</t>
    </rPh>
    <rPh sb="2" eb="4">
      <t>ガクシュウ</t>
    </rPh>
    <rPh sb="4" eb="7">
      <t>シンギカイ</t>
    </rPh>
    <phoneticPr fontId="3"/>
  </si>
  <si>
    <t>協議会、懇談会　等</t>
    <rPh sb="0" eb="3">
      <t>キョウギカイ</t>
    </rPh>
    <rPh sb="4" eb="7">
      <t>コンダンカイ</t>
    </rPh>
    <rPh sb="8" eb="9">
      <t>トウ</t>
    </rPh>
    <phoneticPr fontId="3"/>
  </si>
  <si>
    <t>名　　　　　称</t>
    <rPh sb="0" eb="1">
      <t>ナ</t>
    </rPh>
    <rPh sb="6" eb="7">
      <t>ショウ</t>
    </rPh>
    <phoneticPr fontId="3"/>
  </si>
  <si>
    <t>調査審議の機関</t>
    <rPh sb="0" eb="2">
      <t>チョウサ</t>
    </rPh>
    <rPh sb="2" eb="4">
      <t>シンギ</t>
    </rPh>
    <rPh sb="5" eb="7">
      <t>キカン</t>
    </rPh>
    <phoneticPr fontId="3"/>
  </si>
  <si>
    <t>諮問事項</t>
    <rPh sb="0" eb="2">
      <t>シモン</t>
    </rPh>
    <rPh sb="2" eb="4">
      <t>ジコウ</t>
    </rPh>
    <phoneticPr fontId="3"/>
  </si>
  <si>
    <t>諮問時期</t>
    <rPh sb="0" eb="2">
      <t>シモン</t>
    </rPh>
    <rPh sb="2" eb="4">
      <t>ジキ</t>
    </rPh>
    <phoneticPr fontId="3"/>
  </si>
  <si>
    <t>答申時期</t>
    <rPh sb="0" eb="2">
      <t>トウシン</t>
    </rPh>
    <rPh sb="2" eb="4">
      <t>ジキ</t>
    </rPh>
    <phoneticPr fontId="3"/>
  </si>
  <si>
    <t>計画・構想の名称</t>
    <rPh sb="0" eb="2">
      <t>ケイカク</t>
    </rPh>
    <rPh sb="3" eb="5">
      <t>コウソウ</t>
    </rPh>
    <rPh sb="6" eb="8">
      <t>メイショウ</t>
    </rPh>
    <phoneticPr fontId="3"/>
  </si>
  <si>
    <t>計画期間</t>
    <rPh sb="0" eb="2">
      <t>ケイカク</t>
    </rPh>
    <rPh sb="2" eb="4">
      <t>キカン</t>
    </rPh>
    <phoneticPr fontId="3"/>
  </si>
  <si>
    <t>期日</t>
    <rPh sb="0" eb="2">
      <t>キジツ</t>
    </rPh>
    <phoneticPr fontId="3"/>
  </si>
  <si>
    <t>生涯学習推進体制調査票</t>
    <rPh sb="0" eb="2">
      <t>ショウガイ</t>
    </rPh>
    <rPh sb="2" eb="4">
      <t>ガクシュウ</t>
    </rPh>
    <rPh sb="4" eb="6">
      <t>スイシン</t>
    </rPh>
    <rPh sb="6" eb="8">
      <t>タイセイ</t>
    </rPh>
    <rPh sb="8" eb="11">
      <t>チョウサヒョウ</t>
    </rPh>
    <phoneticPr fontId="3"/>
  </si>
  <si>
    <t>４　人権教育関係費予算額</t>
    <rPh sb="2" eb="4">
      <t>ジンケン</t>
    </rPh>
    <rPh sb="4" eb="6">
      <t>キョウイク</t>
    </rPh>
    <rPh sb="6" eb="8">
      <t>カンケイ</t>
    </rPh>
    <rPh sb="8" eb="9">
      <t>ヒ</t>
    </rPh>
    <rPh sb="9" eb="12">
      <t>ヨサンガク</t>
    </rPh>
    <phoneticPr fontId="3"/>
  </si>
  <si>
    <t>（注）社会教育主管課で実施した事業の予算額を記入する。</t>
    <rPh sb="1" eb="2">
      <t>チュウ</t>
    </rPh>
    <rPh sb="3" eb="5">
      <t>シャカイ</t>
    </rPh>
    <rPh sb="5" eb="7">
      <t>キョウイク</t>
    </rPh>
    <rPh sb="7" eb="9">
      <t>シュカン</t>
    </rPh>
    <rPh sb="9" eb="10">
      <t>カ</t>
    </rPh>
    <rPh sb="11" eb="13">
      <t>ジッシ</t>
    </rPh>
    <rPh sb="15" eb="17">
      <t>ジギョウ</t>
    </rPh>
    <rPh sb="18" eb="21">
      <t>ヨサンガク</t>
    </rPh>
    <rPh sb="22" eb="24">
      <t>キニュウ</t>
    </rPh>
    <phoneticPr fontId="3"/>
  </si>
  <si>
    <t>千円</t>
    <rPh sb="0" eb="1">
      <t>セン</t>
    </rPh>
    <rPh sb="1" eb="2">
      <t>エン</t>
    </rPh>
    <phoneticPr fontId="3"/>
  </si>
  <si>
    <t>①＋②＋③＝(a)</t>
    <phoneticPr fontId="3"/>
  </si>
  <si>
    <t>(1)開催曜日等
　　　　　の区分</t>
    <rPh sb="3" eb="5">
      <t>カイサイ</t>
    </rPh>
    <rPh sb="5" eb="7">
      <t>ヨウビ</t>
    </rPh>
    <rPh sb="7" eb="8">
      <t>トウ</t>
    </rPh>
    <rPh sb="15" eb="17">
      <t>クブン</t>
    </rPh>
    <phoneticPr fontId="3"/>
  </si>
  <si>
    <r>
      <t>３開催曜日等　</t>
    </r>
    <r>
      <rPr>
        <sz val="9"/>
        <rFont val="ＭＳ Ｐ明朝"/>
        <family val="1"/>
        <charset val="128"/>
      </rPr>
      <t>(1)＋(2)＋(3)
＋(4) = (c)</t>
    </r>
    <rPh sb="1" eb="3">
      <t>カイサイ</t>
    </rPh>
    <rPh sb="3" eb="5">
      <t>ヨウビ</t>
    </rPh>
    <rPh sb="5" eb="6">
      <t>トウ</t>
    </rPh>
    <phoneticPr fontId="3"/>
  </si>
  <si>
    <r>
      <t>３開催曜日等　</t>
    </r>
    <r>
      <rPr>
        <sz val="8"/>
        <rFont val="ＭＳ Ｐ明朝"/>
        <family val="1"/>
        <charset val="128"/>
      </rPr>
      <t>(1)＋(2)＋(3)＋(4)＋(5) = (a)</t>
    </r>
    <rPh sb="1" eb="3">
      <t>カイサイ</t>
    </rPh>
    <rPh sb="3" eb="5">
      <t>ヨウビ</t>
    </rPh>
    <rPh sb="5" eb="6">
      <t>トウ</t>
    </rPh>
    <phoneticPr fontId="3"/>
  </si>
  <si>
    <r>
      <t>３開催曜日等　</t>
    </r>
    <r>
      <rPr>
        <sz val="9"/>
        <rFont val="ＭＳ Ｐ明朝"/>
        <family val="1"/>
        <charset val="128"/>
      </rPr>
      <t>(1)＋(2)＋(3)＋(4)＋(5)
　= (a)</t>
    </r>
    <rPh sb="1" eb="3">
      <t>カイサイ</t>
    </rPh>
    <rPh sb="3" eb="5">
      <t>ヨウビ</t>
    </rPh>
    <rPh sb="5" eb="6">
      <t>トウ</t>
    </rPh>
    <phoneticPr fontId="3"/>
  </si>
  <si>
    <t>事　　業　　数</t>
    <rPh sb="0" eb="1">
      <t>コト</t>
    </rPh>
    <rPh sb="3" eb="4">
      <t>ゴウ</t>
    </rPh>
    <rPh sb="6" eb="7">
      <t>スウ</t>
    </rPh>
    <phoneticPr fontId="3"/>
  </si>
  <si>
    <t>(3)父親対象の学級講座数</t>
    <rPh sb="3" eb="5">
      <t>チチオヤ</t>
    </rPh>
    <rPh sb="5" eb="7">
      <t>タイショウ</t>
    </rPh>
    <rPh sb="8" eb="10">
      <t>ガッキュウ</t>
    </rPh>
    <rPh sb="10" eb="12">
      <t>コウザ</t>
    </rPh>
    <rPh sb="12" eb="13">
      <t>スウ</t>
    </rPh>
    <phoneticPr fontId="3"/>
  </si>
  <si>
    <t>講座</t>
    <rPh sb="0" eb="2">
      <t>コウザ</t>
    </rPh>
    <phoneticPr fontId="3"/>
  </si>
  <si>
    <t>うちICTを活用した講座</t>
    <rPh sb="6" eb="8">
      <t>カツヨウ</t>
    </rPh>
    <rPh sb="10" eb="12">
      <t>コウザ</t>
    </rPh>
    <phoneticPr fontId="3"/>
  </si>
  <si>
    <t>１　　開　　設　　数</t>
    <rPh sb="3" eb="4">
      <t>カイ</t>
    </rPh>
    <rPh sb="6" eb="7">
      <t>セツ</t>
    </rPh>
    <rPh sb="9" eb="10">
      <t>スウ</t>
    </rPh>
    <phoneticPr fontId="3"/>
  </si>
  <si>
    <t>４　　受　　講　　者　　数</t>
    <rPh sb="3" eb="4">
      <t>ウケ</t>
    </rPh>
    <rPh sb="6" eb="7">
      <t>コウ</t>
    </rPh>
    <rPh sb="9" eb="10">
      <t>モノ</t>
    </rPh>
    <rPh sb="12" eb="13">
      <t>スウ</t>
    </rPh>
    <phoneticPr fontId="3"/>
  </si>
  <si>
    <t>４　受　講　者　数</t>
    <rPh sb="2" eb="3">
      <t>ウケ</t>
    </rPh>
    <rPh sb="4" eb="5">
      <t>コウ</t>
    </rPh>
    <rPh sb="6" eb="7">
      <t>シャ</t>
    </rPh>
    <rPh sb="8" eb="9">
      <t>スウ</t>
    </rPh>
    <phoneticPr fontId="3"/>
  </si>
  <si>
    <t>　（　開　設　当　初　の　数　）</t>
    <rPh sb="3" eb="4">
      <t>カイ</t>
    </rPh>
    <rPh sb="5" eb="6">
      <t>セツ</t>
    </rPh>
    <rPh sb="7" eb="8">
      <t>トウ</t>
    </rPh>
    <rPh sb="9" eb="10">
      <t>ハツ</t>
    </rPh>
    <rPh sb="13" eb="14">
      <t>カズ</t>
    </rPh>
    <phoneticPr fontId="3"/>
  </si>
  <si>
    <t>1　　開　　設　　数</t>
    <rPh sb="3" eb="4">
      <t>カイ</t>
    </rPh>
    <rPh sb="6" eb="7">
      <t>セツ</t>
    </rPh>
    <rPh sb="9" eb="10">
      <t>スウ</t>
    </rPh>
    <phoneticPr fontId="3"/>
  </si>
  <si>
    <t>４　受　講　者　数</t>
    <rPh sb="2" eb="3">
      <t>ウケ</t>
    </rPh>
    <rPh sb="4" eb="5">
      <t>コウ</t>
    </rPh>
    <rPh sb="6" eb="7">
      <t>モノ</t>
    </rPh>
    <rPh sb="8" eb="9">
      <t>スウ</t>
    </rPh>
    <phoneticPr fontId="3"/>
  </si>
  <si>
    <t>ﾒｰﾙｱﾄﾞﾚｽ
（代表）</t>
    <rPh sb="10" eb="12">
      <t>ダイヒョウ</t>
    </rPh>
    <phoneticPr fontId="3"/>
  </si>
  <si>
    <t>５　ICTを活用した事業数</t>
    <rPh sb="6" eb="8">
      <t>カツヨウ</t>
    </rPh>
    <rPh sb="10" eb="12">
      <t>ジギョウ</t>
    </rPh>
    <rPh sb="12" eb="13">
      <t>スウ</t>
    </rPh>
    <phoneticPr fontId="3"/>
  </si>
  <si>
    <t>標　　　　　　　　題</t>
    <rPh sb="0" eb="1">
      <t>シルベ</t>
    </rPh>
    <rPh sb="9" eb="10">
      <t>ダイ</t>
    </rPh>
    <phoneticPr fontId="3"/>
  </si>
  <si>
    <t>(1)教養の向上・情操の育成</t>
    <rPh sb="3" eb="5">
      <t>キョウヨウ</t>
    </rPh>
    <rPh sb="6" eb="8">
      <t>コウジョウ</t>
    </rPh>
    <rPh sb="9" eb="11">
      <t>ジョウソウ</t>
    </rPh>
    <rPh sb="12" eb="14">
      <t>イクセイ</t>
    </rPh>
    <phoneticPr fontId="3"/>
  </si>
  <si>
    <t>(4)　小・中・義務教育学校</t>
    <rPh sb="4" eb="5">
      <t>ショウ</t>
    </rPh>
    <rPh sb="6" eb="7">
      <t>ナカ</t>
    </rPh>
    <rPh sb="8" eb="10">
      <t>ギム</t>
    </rPh>
    <rPh sb="10" eb="12">
      <t>キョウイク</t>
    </rPh>
    <rPh sb="12" eb="13">
      <t>ガク</t>
    </rPh>
    <rPh sb="13" eb="14">
      <t>コウ</t>
    </rPh>
    <phoneticPr fontId="3"/>
  </si>
  <si>
    <t>(2)　青少年教育施設</t>
    <rPh sb="4" eb="5">
      <t>アオ</t>
    </rPh>
    <rPh sb="5" eb="6">
      <t>ショウ</t>
    </rPh>
    <rPh sb="6" eb="7">
      <t>トシ</t>
    </rPh>
    <rPh sb="7" eb="8">
      <t>キョウ</t>
    </rPh>
    <rPh sb="8" eb="9">
      <t>イク</t>
    </rPh>
    <rPh sb="9" eb="10">
      <t>シ</t>
    </rPh>
    <rPh sb="10" eb="11">
      <t>セツ</t>
    </rPh>
    <phoneticPr fontId="3"/>
  </si>
  <si>
    <t>(5)　高等学校</t>
    <rPh sb="4" eb="5">
      <t>タカ</t>
    </rPh>
    <rPh sb="5" eb="6">
      <t>トウ</t>
    </rPh>
    <rPh sb="6" eb="7">
      <t>ガク</t>
    </rPh>
    <rPh sb="7" eb="8">
      <t>コウ</t>
    </rPh>
    <phoneticPr fontId="3"/>
  </si>
  <si>
    <t>(6)　その他</t>
    <rPh sb="6" eb="7">
      <t>ホカ</t>
    </rPh>
    <phoneticPr fontId="3"/>
  </si>
  <si>
    <t>(2)　青少年教育施設</t>
    <rPh sb="4" eb="5">
      <t>アオ</t>
    </rPh>
    <rPh sb="6" eb="7">
      <t>トシ</t>
    </rPh>
    <rPh sb="7" eb="8">
      <t>キョウ</t>
    </rPh>
    <rPh sb="8" eb="9">
      <t>イク</t>
    </rPh>
    <rPh sb="9" eb="11">
      <t>シセツ</t>
    </rPh>
    <phoneticPr fontId="3"/>
  </si>
  <si>
    <t>(4)　小・中・義務教育学校</t>
    <rPh sb="4" eb="5">
      <t>ショウ</t>
    </rPh>
    <rPh sb="6" eb="7">
      <t>ナカ</t>
    </rPh>
    <rPh sb="8" eb="10">
      <t>ギム</t>
    </rPh>
    <rPh sb="10" eb="12">
      <t>キョウイク</t>
    </rPh>
    <rPh sb="12" eb="14">
      <t>ガッコウ</t>
    </rPh>
    <phoneticPr fontId="3"/>
  </si>
  <si>
    <t>(2)　青少年教育施設</t>
    <rPh sb="4" eb="5">
      <t>アオ</t>
    </rPh>
    <rPh sb="6" eb="7">
      <t>トシ</t>
    </rPh>
    <rPh sb="7" eb="8">
      <t>キョウ</t>
    </rPh>
    <rPh sb="8" eb="9">
      <t>イク</t>
    </rPh>
    <rPh sb="9" eb="10">
      <t>シ</t>
    </rPh>
    <rPh sb="10" eb="11">
      <t>セツ</t>
    </rPh>
    <phoneticPr fontId="3"/>
  </si>
  <si>
    <t>うちICTを活用した学級数</t>
    <rPh sb="6" eb="8">
      <t>カツヨウ</t>
    </rPh>
    <rPh sb="10" eb="13">
      <t>ガッキュウスウ</t>
    </rPh>
    <phoneticPr fontId="3"/>
  </si>
  <si>
    <t>学級数</t>
    <rPh sb="0" eb="2">
      <t>ガッキュウ</t>
    </rPh>
    <rPh sb="2" eb="3">
      <t>スウ</t>
    </rPh>
    <phoneticPr fontId="3"/>
  </si>
  <si>
    <t>（注） ①　「(1)会員一人当たりの年間会費」は、市町の平均金額（１円未満四捨五入）を記入すること。</t>
    <rPh sb="1" eb="2">
      <t>チュウ</t>
    </rPh>
    <rPh sb="10" eb="12">
      <t>カイイン</t>
    </rPh>
    <rPh sb="12" eb="14">
      <t>ヒトリ</t>
    </rPh>
    <rPh sb="14" eb="15">
      <t>ア</t>
    </rPh>
    <rPh sb="18" eb="20">
      <t>ネンカン</t>
    </rPh>
    <rPh sb="20" eb="22">
      <t>カイヒ</t>
    </rPh>
    <rPh sb="25" eb="27">
      <t>シチョウ</t>
    </rPh>
    <rPh sb="28" eb="30">
      <t>ヘイキン</t>
    </rPh>
    <rPh sb="30" eb="32">
      <t>キンガク</t>
    </rPh>
    <rPh sb="34" eb="35">
      <t>エン</t>
    </rPh>
    <rPh sb="35" eb="37">
      <t>ミマン</t>
    </rPh>
    <rPh sb="37" eb="38">
      <t>４</t>
    </rPh>
    <rPh sb="38" eb="39">
      <t>ス</t>
    </rPh>
    <rPh sb="39" eb="40">
      <t>５</t>
    </rPh>
    <rPh sb="40" eb="41">
      <t>ニュウ</t>
    </rPh>
    <rPh sb="43" eb="45">
      <t>キニュウ</t>
    </rPh>
    <phoneticPr fontId="3"/>
  </si>
  <si>
    <t>　　　 ②　「(1)会員一人当たりの年間会費」の合計欄は、小・中（及び小・中合同）の平均額を記入すること。</t>
    <rPh sb="10" eb="12">
      <t>カイイン</t>
    </rPh>
    <rPh sb="12" eb="14">
      <t>ヒトリ</t>
    </rPh>
    <rPh sb="14" eb="15">
      <t>ア</t>
    </rPh>
    <rPh sb="18" eb="20">
      <t>ネンカン</t>
    </rPh>
    <rPh sb="20" eb="22">
      <t>カイヒ</t>
    </rPh>
    <rPh sb="24" eb="26">
      <t>ゴウケイ</t>
    </rPh>
    <rPh sb="26" eb="27">
      <t>ラン</t>
    </rPh>
    <rPh sb="29" eb="30">
      <t>ショウ</t>
    </rPh>
    <rPh sb="31" eb="32">
      <t>チュウ</t>
    </rPh>
    <rPh sb="33" eb="34">
      <t>オヨ</t>
    </rPh>
    <rPh sb="35" eb="36">
      <t>ショウ</t>
    </rPh>
    <rPh sb="37" eb="38">
      <t>チュウ</t>
    </rPh>
    <rPh sb="38" eb="40">
      <t>ゴウドウ</t>
    </rPh>
    <rPh sb="42" eb="44">
      <t>ヘイキン</t>
    </rPh>
    <rPh sb="44" eb="45">
      <t>ガク</t>
    </rPh>
    <rPh sb="46" eb="48">
      <t>キニュウ</t>
    </rPh>
    <phoneticPr fontId="3"/>
  </si>
  <si>
    <t>　　　 ⑤　(2)～(4)については、市町ごとの合計を記入すること。</t>
    <rPh sb="19" eb="21">
      <t>シチョウ</t>
    </rPh>
    <rPh sb="24" eb="26">
      <t>ゴウケイ</t>
    </rPh>
    <rPh sb="27" eb="29">
      <t>キニュウ</t>
    </rPh>
    <phoneticPr fontId="3"/>
  </si>
  <si>
    <t>　　　 ④　繰越金を含むので、総収入、総支出の合計は一致する。</t>
    <rPh sb="6" eb="9">
      <t>クリコシキン</t>
    </rPh>
    <rPh sb="10" eb="11">
      <t>フク</t>
    </rPh>
    <rPh sb="15" eb="18">
      <t>ソウシュウニュウ</t>
    </rPh>
    <rPh sb="19" eb="22">
      <t>ソウシシュツ</t>
    </rPh>
    <rPh sb="23" eb="25">
      <t>ゴウケイ</t>
    </rPh>
    <rPh sb="26" eb="28">
      <t>イッチ</t>
    </rPh>
    <phoneticPr fontId="3"/>
  </si>
  <si>
    <t>　　　 ③　「(1)会員一人当たりの年間会費」以外は、単位が千円なので注意すること。</t>
    <rPh sb="10" eb="12">
      <t>カイイン</t>
    </rPh>
    <rPh sb="12" eb="14">
      <t>ヒトリ</t>
    </rPh>
    <rPh sb="14" eb="15">
      <t>ア</t>
    </rPh>
    <rPh sb="18" eb="20">
      <t>ネンカン</t>
    </rPh>
    <rPh sb="20" eb="22">
      <t>カイヒ</t>
    </rPh>
    <rPh sb="23" eb="25">
      <t>イガイ</t>
    </rPh>
    <rPh sb="27" eb="29">
      <t>タンイ</t>
    </rPh>
    <rPh sb="30" eb="32">
      <t>センエン</t>
    </rPh>
    <rPh sb="35" eb="37">
      <t>ゴチュウイ</t>
    </rPh>
    <phoneticPr fontId="3"/>
  </si>
  <si>
    <t>（注）実施なしの場合には、講座数に「０」(ゼロ）を入力してください。</t>
    <rPh sb="1" eb="2">
      <t>チュウ</t>
    </rPh>
    <rPh sb="3" eb="5">
      <t>ジッシ</t>
    </rPh>
    <rPh sb="8" eb="10">
      <t>バアイ</t>
    </rPh>
    <rPh sb="13" eb="16">
      <t>コウザスウ</t>
    </rPh>
    <rPh sb="25" eb="27">
      <t>ニュウリョク</t>
    </rPh>
    <phoneticPr fontId="3"/>
  </si>
  <si>
    <t>（注）複数の事業を実施している場合は、まとめて記入してください。</t>
    <rPh sb="1" eb="2">
      <t>チュウ</t>
    </rPh>
    <rPh sb="3" eb="5">
      <t>フクスウ</t>
    </rPh>
    <rPh sb="6" eb="8">
      <t>ジギョウ</t>
    </rPh>
    <rPh sb="9" eb="11">
      <t>ジッシ</t>
    </rPh>
    <rPh sb="15" eb="17">
      <t>バアイ</t>
    </rPh>
    <rPh sb="23" eb="25">
      <t>キニュウ</t>
    </rPh>
    <phoneticPr fontId="3"/>
  </si>
  <si>
    <t>（注）「委員定数」は、社会教育法第１８条に基づき、各市町の条例で定められた人数を記入する。</t>
    <rPh sb="1" eb="2">
      <t>チュウ</t>
    </rPh>
    <rPh sb="4" eb="6">
      <t>イイン</t>
    </rPh>
    <rPh sb="6" eb="8">
      <t>テイスウ</t>
    </rPh>
    <rPh sb="11" eb="13">
      <t>シャカイ</t>
    </rPh>
    <rPh sb="13" eb="15">
      <t>キョウイク</t>
    </rPh>
    <rPh sb="15" eb="16">
      <t>ホウ</t>
    </rPh>
    <rPh sb="16" eb="17">
      <t>ダイ</t>
    </rPh>
    <rPh sb="19" eb="20">
      <t>ジョウ</t>
    </rPh>
    <rPh sb="21" eb="22">
      <t>モト</t>
    </rPh>
    <rPh sb="25" eb="26">
      <t>カク</t>
    </rPh>
    <rPh sb="26" eb="28">
      <t>シチョウ</t>
    </rPh>
    <rPh sb="29" eb="31">
      <t>ジョウレイ</t>
    </rPh>
    <rPh sb="32" eb="33">
      <t>サダ</t>
    </rPh>
    <rPh sb="37" eb="39">
      <t>ニンズウ</t>
    </rPh>
    <rPh sb="40" eb="42">
      <t>キニュウ</t>
    </rPh>
    <phoneticPr fontId="3"/>
  </si>
  <si>
    <t>　　　　　　　　　　構成
組織　　　　　　　　　　　　　　　　　</t>
    <rPh sb="10" eb="12">
      <t>コウセイ</t>
    </rPh>
    <rPh sb="13" eb="15">
      <t>ソシキ</t>
    </rPh>
    <phoneticPr fontId="3"/>
  </si>
  <si>
    <t>2　高齢者教室の学習内容（注④参照）</t>
    <rPh sb="2" eb="5">
      <t>コウレイシャ</t>
    </rPh>
    <rPh sb="5" eb="7">
      <t>キョウシツ</t>
    </rPh>
    <rPh sb="8" eb="10">
      <t>ガクシュウ</t>
    </rPh>
    <rPh sb="10" eb="12">
      <t>ナイヨウ</t>
    </rPh>
    <rPh sb="13" eb="14">
      <t>チュウ</t>
    </rPh>
    <rPh sb="15" eb="17">
      <t>サンショウ</t>
    </rPh>
    <phoneticPr fontId="3"/>
  </si>
  <si>
    <t>(6)国際理解</t>
    <rPh sb="3" eb="5">
      <t>コクサイ</t>
    </rPh>
    <rPh sb="5" eb="7">
      <t>リカイ</t>
    </rPh>
    <phoneticPr fontId="3"/>
  </si>
  <si>
    <t>ICT活用
の有無</t>
    <rPh sb="3" eb="5">
      <t>カツヨウ</t>
    </rPh>
    <rPh sb="7" eb="9">
      <t>ウム</t>
    </rPh>
    <phoneticPr fontId="3"/>
  </si>
  <si>
    <t>学校教育の
関係者</t>
    <rPh sb="0" eb="2">
      <t>ガッコウ</t>
    </rPh>
    <rPh sb="2" eb="4">
      <t>キョウイク</t>
    </rPh>
    <rPh sb="6" eb="9">
      <t>カンケイシャ</t>
    </rPh>
    <phoneticPr fontId="3"/>
  </si>
  <si>
    <t>家庭教育・　
学識経験者</t>
    <rPh sb="0" eb="2">
      <t>カテイ</t>
    </rPh>
    <rPh sb="2" eb="4">
      <t>キョウイク</t>
    </rPh>
    <rPh sb="7" eb="9">
      <t>ガクシキ</t>
    </rPh>
    <rPh sb="9" eb="12">
      <t>ケイケンシャ</t>
    </rPh>
    <phoneticPr fontId="3"/>
  </si>
  <si>
    <t>自治会役員等の
地域代表者</t>
    <rPh sb="0" eb="3">
      <t>ジチカイ</t>
    </rPh>
    <rPh sb="3" eb="5">
      <t>ヤクイン</t>
    </rPh>
    <rPh sb="5" eb="6">
      <t>トウ</t>
    </rPh>
    <rPh sb="8" eb="10">
      <t>チイキ</t>
    </rPh>
    <rPh sb="10" eb="12">
      <t>ダイヒョウ</t>
    </rPh>
    <rPh sb="12" eb="13">
      <t>シャ</t>
    </rPh>
    <phoneticPr fontId="3"/>
  </si>
  <si>
    <t>(うち女性</t>
    <rPh sb="3" eb="5">
      <t>ジョセイ</t>
    </rPh>
    <phoneticPr fontId="3"/>
  </si>
  <si>
    <t>人)</t>
    <rPh sb="0" eb="1">
      <t>ヒト</t>
    </rPh>
    <phoneticPr fontId="3"/>
  </si>
  <si>
    <t>講座</t>
    <rPh sb="0" eb="2">
      <t>コウザ</t>
    </rPh>
    <phoneticPr fontId="3"/>
  </si>
  <si>
    <t>受　講　者　数</t>
    <rPh sb="0" eb="1">
      <t>ウケ</t>
    </rPh>
    <rPh sb="2" eb="3">
      <t>コウ</t>
    </rPh>
    <rPh sb="4" eb="5">
      <t>モノ</t>
    </rPh>
    <rPh sb="6" eb="7">
      <t>スウ</t>
    </rPh>
    <phoneticPr fontId="3"/>
  </si>
  <si>
    <t>講　座　数</t>
    <rPh sb="0" eb="1">
      <t>コウ</t>
    </rPh>
    <rPh sb="2" eb="3">
      <t>ザ</t>
    </rPh>
    <rPh sb="4" eb="5">
      <t>スウ</t>
    </rPh>
    <phoneticPr fontId="3"/>
  </si>
  <si>
    <t>おとな</t>
    <phoneticPr fontId="3"/>
  </si>
  <si>
    <t>(2)主に土・日・祭日</t>
    <rPh sb="3" eb="4">
      <t>シュ</t>
    </rPh>
    <rPh sb="5" eb="6">
      <t>ツチ</t>
    </rPh>
    <rPh sb="7" eb="8">
      <t>ヒ</t>
    </rPh>
    <rPh sb="9" eb="11">
      <t>サイジツ</t>
    </rPh>
    <phoneticPr fontId="3"/>
  </si>
  <si>
    <t>Ｐ会員
（加入済世帯数）</t>
    <rPh sb="1" eb="3">
      <t>カイイン</t>
    </rPh>
    <rPh sb="5" eb="7">
      <t>カニュウ</t>
    </rPh>
    <rPh sb="7" eb="8">
      <t>ズ</t>
    </rPh>
    <rPh sb="8" eb="11">
      <t>セタイスウ</t>
    </rPh>
    <phoneticPr fontId="3"/>
  </si>
  <si>
    <t>平成</t>
  </si>
  <si>
    <t>令和　　　　年　　　月　　　日</t>
    <rPh sb="6" eb="7">
      <t>ネン</t>
    </rPh>
    <rPh sb="10" eb="11">
      <t>ガツ</t>
    </rPh>
    <rPh sb="14" eb="15">
      <t>ヒ</t>
    </rPh>
    <phoneticPr fontId="3"/>
  </si>
  <si>
    <t>※該当箇所に○を選んで入力してください。</t>
    <rPh sb="1" eb="3">
      <t>ガイトウ</t>
    </rPh>
    <rPh sb="3" eb="5">
      <t>カショ</t>
    </rPh>
    <rPh sb="8" eb="9">
      <t>エラ</t>
    </rPh>
    <rPh sb="11" eb="13">
      <t>ニュウリョク</t>
    </rPh>
    <phoneticPr fontId="3"/>
  </si>
  <si>
    <t>(a)</t>
    <phoneticPr fontId="3"/>
  </si>
  <si>
    <t>(b)</t>
    <phoneticPr fontId="3"/>
  </si>
  <si>
    <t>(c)</t>
    <phoneticPr fontId="3"/>
  </si>
  <si>
    <t>(d)</t>
    <phoneticPr fontId="3"/>
  </si>
  <si>
    <t>課長の兼務職名
（兼務がない場合は、なしと記入）</t>
    <rPh sb="0" eb="2">
      <t>カチョウ</t>
    </rPh>
    <rPh sb="3" eb="5">
      <t>ケンム</t>
    </rPh>
    <rPh sb="5" eb="6">
      <t>ショクイン</t>
    </rPh>
    <rPh sb="6" eb="7">
      <t>メイ</t>
    </rPh>
    <rPh sb="9" eb="11">
      <t>ケンム</t>
    </rPh>
    <rPh sb="14" eb="16">
      <t>バアイ</t>
    </rPh>
    <rPh sb="21" eb="23">
      <t>キニュウ</t>
    </rPh>
    <phoneticPr fontId="3"/>
  </si>
  <si>
    <t>（注）(a)・(b)それぞれ同じ記号の欄に同じ数字が入るので、注意すること。</t>
    <rPh sb="14" eb="15">
      <t>オナ</t>
    </rPh>
    <rPh sb="16" eb="18">
      <t>キゴウ</t>
    </rPh>
    <rPh sb="19" eb="20">
      <t>ラン</t>
    </rPh>
    <rPh sb="21" eb="22">
      <t>オナ</t>
    </rPh>
    <rPh sb="23" eb="25">
      <t>スウジ</t>
    </rPh>
    <rPh sb="26" eb="27">
      <t>ハイ</t>
    </rPh>
    <rPh sb="31" eb="33">
      <t>チュウイ</t>
    </rPh>
    <phoneticPr fontId="3"/>
  </si>
  <si>
    <t>(a)</t>
    <phoneticPr fontId="3"/>
  </si>
  <si>
    <t>(b)</t>
    <phoneticPr fontId="3"/>
  </si>
  <si>
    <t>白色のセルに入力（またはリストから選択）して下さい。</t>
    <rPh sb="0" eb="2">
      <t>ハクショク</t>
    </rPh>
    <rPh sb="6" eb="8">
      <t>ニュウリョク</t>
    </rPh>
    <rPh sb="17" eb="19">
      <t>センタク</t>
    </rPh>
    <rPh sb="22" eb="23">
      <t>クダ</t>
    </rPh>
    <phoneticPr fontId="3"/>
  </si>
  <si>
    <t>女性</t>
    <phoneticPr fontId="3"/>
  </si>
  <si>
    <t>子ども</t>
    <phoneticPr fontId="3"/>
  </si>
  <si>
    <t>高齢者</t>
    <phoneticPr fontId="3"/>
  </si>
  <si>
    <t>障害者</t>
    <phoneticPr fontId="3"/>
  </si>
  <si>
    <t>部落差別（同和問題）</t>
    <phoneticPr fontId="3"/>
  </si>
  <si>
    <t>外国人</t>
    <phoneticPr fontId="3"/>
  </si>
  <si>
    <t>HIV感染者・ハンセン病患者及び元患者</t>
    <phoneticPr fontId="3"/>
  </si>
  <si>
    <t>犯罪被害者とその家族</t>
    <phoneticPr fontId="3"/>
  </si>
  <si>
    <t>インターネットによる人権侵害</t>
    <phoneticPr fontId="3"/>
  </si>
  <si>
    <t>災害に伴う人権問題</t>
    <phoneticPr fontId="3"/>
  </si>
  <si>
    <t>アイヌの人々</t>
    <phoneticPr fontId="3"/>
  </si>
  <si>
    <t>刑を終えて出所した人</t>
    <phoneticPr fontId="3"/>
  </si>
  <si>
    <t>ホームレス等生活困窮者にかかわる人権問題</t>
    <phoneticPr fontId="3"/>
  </si>
  <si>
    <t>北朝鮮当局による拉致問題等</t>
    <phoneticPr fontId="3"/>
  </si>
  <si>
    <t>その他</t>
    <phoneticPr fontId="3"/>
  </si>
  <si>
    <t>性的指向・性自認にかかわる人権問題</t>
    <rPh sb="5" eb="6">
      <t>セイ</t>
    </rPh>
    <rPh sb="6" eb="8">
      <t>ジニン</t>
    </rPh>
    <phoneticPr fontId="3"/>
  </si>
  <si>
    <t>（注）機器の使用状況については、その講座で使用した台数を記入し、借用先は、具体名ではなく小、中、高校、メーカー等と記入する。　</t>
    <rPh sb="1" eb="2">
      <t>チュウ</t>
    </rPh>
    <rPh sb="3" eb="5">
      <t>キキ</t>
    </rPh>
    <rPh sb="6" eb="8">
      <t>シヨウ</t>
    </rPh>
    <rPh sb="8" eb="10">
      <t>ジョウキョウ</t>
    </rPh>
    <rPh sb="18" eb="20">
      <t>コウザ</t>
    </rPh>
    <rPh sb="21" eb="23">
      <t>シヨウ</t>
    </rPh>
    <rPh sb="25" eb="27">
      <t>ダイスウ</t>
    </rPh>
    <rPh sb="28" eb="30">
      <t>キニュウ</t>
    </rPh>
    <rPh sb="32" eb="34">
      <t>シャクヨウ</t>
    </rPh>
    <rPh sb="34" eb="35">
      <t>サキ</t>
    </rPh>
    <rPh sb="37" eb="39">
      <t>グタイ</t>
    </rPh>
    <rPh sb="39" eb="40">
      <t>メイ</t>
    </rPh>
    <rPh sb="44" eb="45">
      <t>ショウ</t>
    </rPh>
    <rPh sb="46" eb="47">
      <t>チュウ</t>
    </rPh>
    <rPh sb="48" eb="50">
      <t>コウコウ</t>
    </rPh>
    <rPh sb="55" eb="56">
      <t>トウ</t>
    </rPh>
    <rPh sb="57" eb="59">
      <t>キニュウ</t>
    </rPh>
    <phoneticPr fontId="3"/>
  </si>
  <si>
    <t>（注）子供会とそれに付随する育成会は、併せて一つの単位団体として計上する。</t>
    <rPh sb="1" eb="2">
      <t>チュウ</t>
    </rPh>
    <rPh sb="3" eb="6">
      <t>コドモカイ</t>
    </rPh>
    <rPh sb="10" eb="12">
      <t>フズイ</t>
    </rPh>
    <rPh sb="14" eb="17">
      <t>イクセイカイ</t>
    </rPh>
    <rPh sb="19" eb="20">
      <t>アワ</t>
    </rPh>
    <rPh sb="22" eb="23">
      <t>ヒト</t>
    </rPh>
    <rPh sb="25" eb="27">
      <t>タンイ</t>
    </rPh>
    <rPh sb="27" eb="29">
      <t>ダンタイ</t>
    </rPh>
    <rPh sb="32" eb="34">
      <t>ケイジョウ</t>
    </rPh>
    <phoneticPr fontId="3"/>
  </si>
  <si>
    <t>（注）映像配信のみ等、集合がない講座について、「受講者数」は申込者数を記入する。</t>
    <rPh sb="1" eb="2">
      <t>チュウ</t>
    </rPh>
    <rPh sb="3" eb="5">
      <t>エイゾウ</t>
    </rPh>
    <rPh sb="5" eb="7">
      <t>ハイシン</t>
    </rPh>
    <rPh sb="9" eb="10">
      <t>トウ</t>
    </rPh>
    <rPh sb="16" eb="18">
      <t>コウザ</t>
    </rPh>
    <rPh sb="24" eb="27">
      <t>ジュコウシャ</t>
    </rPh>
    <rPh sb="27" eb="28">
      <t>スウ</t>
    </rPh>
    <rPh sb="30" eb="34">
      <t>モウシコミシャスウ</t>
    </rPh>
    <rPh sb="35" eb="37">
      <t>キニュウ</t>
    </rPh>
    <phoneticPr fontId="3"/>
  </si>
  <si>
    <t>映像を活用した学習・パソコン講座等実施状況調査票</t>
    <rPh sb="0" eb="2">
      <t>エイゾウ</t>
    </rPh>
    <rPh sb="3" eb="5">
      <t>カツヨウ</t>
    </rPh>
    <rPh sb="7" eb="9">
      <t>ガクシュウ</t>
    </rPh>
    <rPh sb="14" eb="16">
      <t>コウザ</t>
    </rPh>
    <rPh sb="16" eb="17">
      <t>トウ</t>
    </rPh>
    <rPh sb="17" eb="19">
      <t>ジッシ</t>
    </rPh>
    <rPh sb="19" eb="21">
      <t>ジョウキョウ</t>
    </rPh>
    <rPh sb="21" eb="23">
      <t>チョウサ</t>
    </rPh>
    <rPh sb="23" eb="24">
      <t>ヒョウ</t>
    </rPh>
    <phoneticPr fontId="3"/>
  </si>
  <si>
    <t>1　学級・講座における映像を活用した学習実施状況</t>
    <rPh sb="2" eb="4">
      <t>ガッキュウ</t>
    </rPh>
    <rPh sb="5" eb="7">
      <t>コウザ</t>
    </rPh>
    <rPh sb="11" eb="13">
      <t>エイゾウ</t>
    </rPh>
    <rPh sb="14" eb="16">
      <t>カツヨウ</t>
    </rPh>
    <rPh sb="18" eb="20">
      <t>ガクシュウ</t>
    </rPh>
    <rPh sb="20" eb="22">
      <t>ジッシ</t>
    </rPh>
    <phoneticPr fontId="3"/>
  </si>
  <si>
    <t>（講座数及び受講者数）</t>
    <rPh sb="1" eb="3">
      <t>コウザ</t>
    </rPh>
    <rPh sb="3" eb="4">
      <t>スウ</t>
    </rPh>
    <rPh sb="4" eb="5">
      <t>オヨ</t>
    </rPh>
    <rPh sb="6" eb="9">
      <t>ジュコウシャ</t>
    </rPh>
    <rPh sb="9" eb="10">
      <t>スウ</t>
    </rPh>
    <phoneticPr fontId="3"/>
  </si>
  <si>
    <t xml:space="preserve"> ３　　１の開設講座中、該当する講座数を計上する。</t>
    <rPh sb="6" eb="8">
      <t>カイセツ</t>
    </rPh>
    <rPh sb="8" eb="10">
      <t>コウザ</t>
    </rPh>
    <rPh sb="10" eb="11">
      <t>チュウ</t>
    </rPh>
    <rPh sb="12" eb="14">
      <t>ガイトウ</t>
    </rPh>
    <rPh sb="16" eb="18">
      <t>コウザ</t>
    </rPh>
    <rPh sb="18" eb="19">
      <t>スウ</t>
    </rPh>
    <rPh sb="20" eb="22">
      <t>ケイジョウ</t>
    </rPh>
    <phoneticPr fontId="3"/>
  </si>
  <si>
    <t>(2)託児室付きでの開設講座数</t>
    <rPh sb="3" eb="5">
      <t>タクジショ</t>
    </rPh>
    <rPh sb="5" eb="6">
      <t>シツ</t>
    </rPh>
    <rPh sb="6" eb="7">
      <t>ツ</t>
    </rPh>
    <rPh sb="10" eb="12">
      <t>カイセツ</t>
    </rPh>
    <rPh sb="12" eb="14">
      <t>コウザ</t>
    </rPh>
    <rPh sb="14" eb="15">
      <t>スウ</t>
    </rPh>
    <phoneticPr fontId="3"/>
  </si>
  <si>
    <t>(4)ICTを活用した講座数</t>
    <rPh sb="7" eb="9">
      <t>カツヨウ</t>
    </rPh>
    <rPh sb="11" eb="14">
      <t>コウザスウ</t>
    </rPh>
    <phoneticPr fontId="3"/>
  </si>
  <si>
    <t>(2)託児付きでの開設講座数</t>
    <rPh sb="3" eb="5">
      <t>タクジショ</t>
    </rPh>
    <rPh sb="5" eb="6">
      <t>ツ</t>
    </rPh>
    <rPh sb="9" eb="11">
      <t>カイセツ</t>
    </rPh>
    <rPh sb="11" eb="13">
      <t>コウザ</t>
    </rPh>
    <rPh sb="13" eb="14">
      <t>スウ</t>
    </rPh>
    <phoneticPr fontId="3"/>
  </si>
  <si>
    <t>(3)ICTを活用した講座数</t>
    <rPh sb="7" eb="9">
      <t>カツヨウ</t>
    </rPh>
    <rPh sb="11" eb="14">
      <t>コウザスウ</t>
    </rPh>
    <phoneticPr fontId="3"/>
  </si>
  <si>
    <t>６　ICTを活用した講座数</t>
    <rPh sb="6" eb="8">
      <t>カツヨウ</t>
    </rPh>
    <rPh sb="10" eb="13">
      <t>コウザスウ</t>
    </rPh>
    <phoneticPr fontId="3"/>
  </si>
  <si>
    <t>（注）休会中のものについては、「０人」と記載する。</t>
    <rPh sb="1" eb="2">
      <t>チュウ</t>
    </rPh>
    <rPh sb="3" eb="6">
      <t>キュウカイチュウ</t>
    </rPh>
    <rPh sb="17" eb="18">
      <t>ニン</t>
    </rPh>
    <rPh sb="20" eb="22">
      <t>キサイ</t>
    </rPh>
    <phoneticPr fontId="3"/>
  </si>
  <si>
    <t>報　酬　（年額）
※一人当たり</t>
    <rPh sb="0" eb="1">
      <t>ホウ</t>
    </rPh>
    <rPh sb="2" eb="3">
      <t>シュウ</t>
    </rPh>
    <rPh sb="5" eb="7">
      <t>ネンガク</t>
    </rPh>
    <rPh sb="10" eb="12">
      <t>ヒトリ</t>
    </rPh>
    <rPh sb="12" eb="13">
      <t>ア</t>
    </rPh>
    <phoneticPr fontId="3"/>
  </si>
  <si>
    <t>（注）①　「講座数」とは、教室・学級等の開設数をいう。連続講座など、複数日にわたって開催されるものについては、一つの講座とする。
　　　②　「受講者数」とは、講座開設時の受講人数（延べ人数でなく実数）をいう。
　　　③　「ICTを活用した講座」とは、web会議システムや動画配信システム等を活用し、遠隔での講座受講に対応できるよう工夫した講座をいう。
　　　　　</t>
    <rPh sb="1" eb="2">
      <t>チュウ</t>
    </rPh>
    <rPh sb="27" eb="29">
      <t>レンゾク</t>
    </rPh>
    <rPh sb="29" eb="31">
      <t>コウザ</t>
    </rPh>
    <rPh sb="71" eb="73">
      <t>ジュコウ</t>
    </rPh>
    <rPh sb="85" eb="87">
      <t>ジュコウ</t>
    </rPh>
    <phoneticPr fontId="3"/>
  </si>
  <si>
    <t>（注）①　「講座数」とは、教室・学級等の開設数をいう。連続講座など、複数日にわたって開催されるものについては、一つの講座とする。
　　　②　「受講者数」とは、講座開設時の受講人数（延べ人数でなく実数）をいう。
　　　③　「ICTを活用した講座」とは、web会議システムや動画配信システム等を活用し、遠隔での講座受講に対応できるよう工夫した講座をいう。</t>
    <rPh sb="1" eb="2">
      <t>チュウ</t>
    </rPh>
    <rPh sb="27" eb="29">
      <t>レンゾク</t>
    </rPh>
    <rPh sb="29" eb="31">
      <t>コウザ</t>
    </rPh>
    <rPh sb="34" eb="36">
      <t>フクスウ</t>
    </rPh>
    <rPh sb="36" eb="37">
      <t>ビ</t>
    </rPh>
    <rPh sb="42" eb="44">
      <t>カイサイ</t>
    </rPh>
    <rPh sb="55" eb="56">
      <t>ヒト</t>
    </rPh>
    <rPh sb="58" eb="60">
      <t>コウザ</t>
    </rPh>
    <rPh sb="71" eb="73">
      <t>ジュコウ</t>
    </rPh>
    <rPh sb="85" eb="87">
      <t>ジュコウ</t>
    </rPh>
    <phoneticPr fontId="3"/>
  </si>
  <si>
    <t>（注）　①　「講座数」とは、教室・学級等の開設数をいう。連続講座など、複数日にわたって開催されるものについては、一つの講座とする。
　　　　②　「受講者数」とは、講座開設時の受講人数（延べ人数でなく実数）をいう。
　　　　③　「ICTを活用した講座」とは、web会議システムや動画配信システム等を活用し、遠隔での講座受講に対応できるよう工夫した講座をいう。</t>
    <rPh sb="1" eb="2">
      <t>チュウ</t>
    </rPh>
    <rPh sb="28" eb="30">
      <t>レンゾク</t>
    </rPh>
    <rPh sb="30" eb="32">
      <t>コウザ</t>
    </rPh>
    <rPh sb="73" eb="75">
      <t>ジュコウ</t>
    </rPh>
    <rPh sb="87" eb="89">
      <t>ジュコウ</t>
    </rPh>
    <phoneticPr fontId="3"/>
  </si>
  <si>
    <t>（注）①　「講座数」とは、教室・学級等の開設数をいう。連続講座など、複数日にわたって開催されるものについては、一つの講座とする。
　　　②　「受講者数」とは、講座開設時の受講人数（延べ人数でなく実数）をいう。
　　　③　「１　高齢者教室の開設」については、複数の事業を実施している場合は、まとめて記入する。
　　　④　「２　高齢者教室の学習内容」については、「１　高齢者教室の開設」の「講座数」に含めた高齢者教室の総時間を割り振る。
　　　⑤　「ICTを活用した講座」とは、web会議システムや動画配信システム等を活用し、
　　　　　遠隔での講座受講に対応できるよう工夫した講座をいう。</t>
    <rPh sb="1" eb="2">
      <t>チュウ</t>
    </rPh>
    <rPh sb="27" eb="29">
      <t>レンゾク</t>
    </rPh>
    <rPh sb="29" eb="31">
      <t>コウザ</t>
    </rPh>
    <rPh sb="71" eb="73">
      <t>ジュコウ</t>
    </rPh>
    <rPh sb="85" eb="87">
      <t>ジュコウ</t>
    </rPh>
    <phoneticPr fontId="3"/>
  </si>
  <si>
    <t>（注）(a)・(b)・(c)・(d)には、それぞれ同じ記号の欄に同じ数字が入るので、注意すること。</t>
    <rPh sb="1" eb="2">
      <t>チュウ</t>
    </rPh>
    <rPh sb="25" eb="26">
      <t>オナ</t>
    </rPh>
    <rPh sb="27" eb="29">
      <t>キゴウ</t>
    </rPh>
    <rPh sb="30" eb="31">
      <t>ラン</t>
    </rPh>
    <rPh sb="32" eb="33">
      <t>オナ</t>
    </rPh>
    <rPh sb="34" eb="36">
      <t>スウジ</t>
    </rPh>
    <rPh sb="37" eb="38">
      <t>ハイ</t>
    </rPh>
    <rPh sb="42" eb="44">
      <t>チュウイ</t>
    </rPh>
    <phoneticPr fontId="3"/>
  </si>
  <si>
    <t>　宇都宮市</t>
  </si>
  <si>
    <t>　上三川町</t>
  </si>
  <si>
    <t>　鹿沼市</t>
  </si>
  <si>
    <t>　日光市</t>
  </si>
  <si>
    <t>　真岡市</t>
  </si>
  <si>
    <t>　益子町</t>
  </si>
  <si>
    <t>　茂木町</t>
  </si>
  <si>
    <t>　市貝町</t>
  </si>
  <si>
    <t>　芳賀町</t>
  </si>
  <si>
    <t>　壬生町</t>
  </si>
  <si>
    <t>　野木町</t>
  </si>
  <si>
    <t>　小山市</t>
  </si>
  <si>
    <t>　栃木市</t>
  </si>
  <si>
    <t>　下野市</t>
  </si>
  <si>
    <t>　矢板市</t>
  </si>
  <si>
    <t>　さくら市</t>
  </si>
  <si>
    <t>　那須烏山市</t>
  </si>
  <si>
    <t>　塩谷町</t>
  </si>
  <si>
    <t>　高根沢町</t>
  </si>
  <si>
    <t>　那珂川町</t>
  </si>
  <si>
    <t>　大田原市</t>
  </si>
  <si>
    <t>　那須町</t>
  </si>
  <si>
    <t>　那須塩原市</t>
  </si>
  <si>
    <t>　佐野市</t>
  </si>
  <si>
    <t>　足利市</t>
  </si>
  <si>
    <t>ＰＴＡ新聞
（だより）</t>
    <rPh sb="3" eb="5">
      <t>シンブン</t>
    </rPh>
    <phoneticPr fontId="3"/>
  </si>
  <si>
    <t>４　入会意思確認の方法</t>
    <rPh sb="2" eb="4">
      <t>ニュウカイ</t>
    </rPh>
    <rPh sb="4" eb="6">
      <t>イシ</t>
    </rPh>
    <rPh sb="6" eb="8">
      <t>カクニン</t>
    </rPh>
    <rPh sb="9" eb="11">
      <t>ホウホウ</t>
    </rPh>
    <phoneticPr fontId="3"/>
  </si>
  <si>
    <t>計</t>
    <rPh sb="0" eb="1">
      <t>ケイ</t>
    </rPh>
    <phoneticPr fontId="3"/>
  </si>
  <si>
    <t>口頭</t>
    <rPh sb="0" eb="2">
      <t>コウトウ</t>
    </rPh>
    <phoneticPr fontId="3"/>
  </si>
  <si>
    <t>書面</t>
    <rPh sb="0" eb="2">
      <t>ショメン</t>
    </rPh>
    <phoneticPr fontId="3"/>
  </si>
  <si>
    <t>その他</t>
    <rPh sb="2" eb="3">
      <t>ホカ</t>
    </rPh>
    <phoneticPr fontId="3"/>
  </si>
  <si>
    <t>確認なし</t>
    <rPh sb="0" eb="2">
      <t>カクニン</t>
    </rPh>
    <phoneticPr fontId="3"/>
  </si>
  <si>
    <t>５　研　修（年間）　</t>
    <rPh sb="2" eb="5">
      <t>ケンシュウ</t>
    </rPh>
    <rPh sb="6" eb="8">
      <t>ネンカン</t>
    </rPh>
    <phoneticPr fontId="3"/>
  </si>
  <si>
    <t>６　経　費</t>
    <rPh sb="2" eb="5">
      <t>ケイヒ</t>
    </rPh>
    <phoneticPr fontId="3"/>
  </si>
  <si>
    <t>社会教育現状調査初期設定</t>
    <rPh sb="0" eb="8">
      <t>シャカイキョウイクゲンジョウチョウサ</t>
    </rPh>
    <rPh sb="8" eb="12">
      <t>ショキセッテイ</t>
    </rPh>
    <phoneticPr fontId="3"/>
  </si>
  <si>
    <t>年度</t>
    <rPh sb="0" eb="2">
      <t>ネンド</t>
    </rPh>
    <phoneticPr fontId="3"/>
  </si>
  <si>
    <t>令和</t>
    <rPh sb="0" eb="2">
      <t>レイワ</t>
    </rPh>
    <phoneticPr fontId="3"/>
  </si>
  <si>
    <t>実施年度</t>
    <rPh sb="0" eb="2">
      <t>ジッシ</t>
    </rPh>
    <rPh sb="2" eb="4">
      <t>ネンド</t>
    </rPh>
    <phoneticPr fontId="3"/>
  </si>
  <si>
    <t>年度実績</t>
    <rPh sb="0" eb="4">
      <t>ネンドジッセキ</t>
    </rPh>
    <phoneticPr fontId="3"/>
  </si>
  <si>
    <t>※黄色のセルに入力。それ以外は自動入力</t>
    <rPh sb="1" eb="3">
      <t>キイロ</t>
    </rPh>
    <rPh sb="7" eb="9">
      <t>ニュウリョク</t>
    </rPh>
    <rPh sb="12" eb="14">
      <t>イガイ</t>
    </rPh>
    <rPh sb="15" eb="19">
      <t>ジドウニュウリョク</t>
    </rPh>
    <phoneticPr fontId="3"/>
  </si>
  <si>
    <t>前年度</t>
    <rPh sb="0" eb="3">
      <t>ゼンネンド</t>
    </rPh>
    <phoneticPr fontId="3"/>
  </si>
  <si>
    <t>現年</t>
    <rPh sb="0" eb="2">
      <t>ゲンネン</t>
    </rPh>
    <phoneticPr fontId="3"/>
  </si>
  <si>
    <t>昨年</t>
    <rPh sb="0" eb="2">
      <t>サクネン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</si>
</sst>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quot;事業&quot;"/>
    <numFmt numFmtId="177" formatCode="##&quot;人&quot;"/>
    <numFmt numFmtId="178" formatCode="##&quot;時間&quot;"/>
    <numFmt numFmtId="179" formatCode="0.0_);[Red]\(0.0\)"/>
    <numFmt numFmtId="180" formatCode="0.0_);[Red]\(0.0\)0&quot;時間&quot;"/>
    <numFmt numFmtId="181" formatCode="#,###&quot;人&quot;"/>
    <numFmt numFmtId="182" formatCode="#,###&quot;回&quot;"/>
    <numFmt numFmtId="183" formatCode="#,###&quot;日&quot;"/>
    <numFmt numFmtId="184" formatCode="#,###&quot;台&quot;"/>
    <numFmt numFmtId="185" formatCode="#,###&quot;千円&quot;"/>
    <numFmt numFmtId="186" formatCode="0_);[Red]\(0\)"/>
    <numFmt numFmtId="187" formatCode="0_ "/>
    <numFmt numFmtId="188" formatCode="#,###&quot;　講座&quot;"/>
    <numFmt numFmtId="189" formatCode="#,###&quot;　人&quot;"/>
    <numFmt numFmtId="190" formatCode="#,###&quot;　時間&quot;"/>
    <numFmt numFmtId="191" formatCode="#,##0_ "/>
    <numFmt numFmtId="192" formatCode="##&quot;団体&quot;"/>
    <numFmt numFmtId="193" formatCode="###&quot;団体&quot;"/>
    <numFmt numFmtId="194" formatCode="##&quot;千円&quot;"/>
    <numFmt numFmtId="195" formatCode="0.0%"/>
    <numFmt numFmtId="196" formatCode="0.0_ "/>
  </numFmts>
  <fonts count="23">
    <font>
      <sz val="11"/>
      <name val="ＭＳ Ｐゴシック"/>
      <family val="3"/>
      <charset val="128"/>
    </font>
    <font>
      <sz val="11"/>
      <name val="ＭＳ Ｐゴシック"/>
      <family val="3"/>
      <charset val="128"/>
    </font>
    <font>
      <sz val="10.5"/>
      <name val="ＭＳ Ｐ明朝"/>
      <family val="1"/>
      <charset val="128"/>
    </font>
    <font>
      <sz val="6"/>
      <name val="ＭＳ Ｐゴシック"/>
      <family val="3"/>
      <charset val="128"/>
    </font>
    <font>
      <sz val="14"/>
      <name val="ＭＳ Ｐゴシック"/>
      <family val="3"/>
      <charset val="128"/>
    </font>
    <font>
      <sz val="9"/>
      <name val="ＭＳ Ｐ明朝"/>
      <family val="1"/>
      <charset val="128"/>
    </font>
    <font>
      <sz val="10.5"/>
      <name val="ＭＳ Ｐゴシック"/>
      <family val="3"/>
      <charset val="128"/>
    </font>
    <font>
      <sz val="12"/>
      <name val="ＭＳ Ｐ明朝"/>
      <family val="1"/>
      <charset val="128"/>
    </font>
    <font>
      <sz val="10"/>
      <name val="ＭＳ Ｐ明朝"/>
      <family val="1"/>
      <charset val="128"/>
    </font>
    <font>
      <sz val="10"/>
      <name val="ＭＳ Ｐゴシック"/>
      <family val="3"/>
      <charset val="128"/>
    </font>
    <font>
      <sz val="11"/>
      <name val="ＭＳ Ｐ明朝"/>
      <family val="1"/>
      <charset val="128"/>
    </font>
    <font>
      <sz val="8"/>
      <name val="ＭＳ Ｐ明朝"/>
      <family val="1"/>
      <charset val="128"/>
    </font>
    <font>
      <sz val="10.5"/>
      <name val="ＭＳ 明朝"/>
      <family val="1"/>
      <charset val="128"/>
    </font>
    <font>
      <sz val="12"/>
      <name val="ＭＳ 明朝"/>
      <family val="1"/>
      <charset val="128"/>
    </font>
    <font>
      <sz val="10"/>
      <name val="ＭＳ 明朝"/>
      <family val="1"/>
      <charset val="128"/>
    </font>
    <font>
      <sz val="12"/>
      <name val="ＭＳ Ｐゴシック"/>
      <family val="3"/>
      <charset val="128"/>
    </font>
    <font>
      <u/>
      <sz val="12"/>
      <name val="ＭＳ Ｐ明朝"/>
      <family val="1"/>
      <charset val="128"/>
    </font>
    <font>
      <sz val="12"/>
      <color rgb="FFFFFF00"/>
      <name val="HG創英角ｺﾞｼｯｸUB"/>
      <family val="3"/>
      <charset val="128"/>
    </font>
    <font>
      <sz val="6"/>
      <name val="ＭＳ Ｐ明朝"/>
      <family val="1"/>
      <charset val="128"/>
    </font>
    <font>
      <sz val="6"/>
      <name val="ＭＳ Ｐゴシック"/>
      <family val="3"/>
      <charset val="128"/>
      <scheme val="minor"/>
    </font>
    <font>
      <sz val="10.5"/>
      <color rgb="FFFF0000"/>
      <name val="ＭＳ Ｐ明朝"/>
      <family val="1"/>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rgb="FF99FF99"/>
        <bgColor indexed="64"/>
      </patternFill>
    </fill>
    <fill>
      <patternFill patternType="solid">
        <fgColor rgb="FFFFFF00"/>
        <bgColor indexed="64"/>
      </patternFill>
    </fill>
  </fills>
  <borders count="1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dotted">
        <color indexed="64"/>
      </right>
      <top style="medium">
        <color indexed="64"/>
      </top>
      <bottom/>
      <diagonal/>
    </border>
    <border>
      <left style="dotted">
        <color indexed="64"/>
      </left>
      <right/>
      <top style="thin">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cellStyleXfs>
  <cellXfs count="1180">
    <xf numFmtId="0" fontId="0" fillId="0" borderId="0" xfId="0"/>
    <xf numFmtId="0" fontId="2" fillId="0" borderId="0" xfId="0" applyFont="1" applyFill="1" applyBorder="1" applyAlignment="1" applyProtection="1">
      <alignment vertical="center"/>
      <protection locked="0"/>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1" xfId="0" applyFont="1" applyFill="1" applyBorder="1" applyAlignment="1" applyProtection="1">
      <alignment horizontal="center" vertical="center"/>
      <protection locked="0"/>
    </xf>
    <xf numFmtId="0" fontId="2" fillId="2" borderId="0" xfId="0" applyFont="1" applyFill="1" applyAlignment="1">
      <alignment vertical="center"/>
    </xf>
    <xf numFmtId="0" fontId="2" fillId="2" borderId="0" xfId="0" applyFont="1" applyFill="1" applyAlignment="1">
      <alignment horizontal="right" vertical="center"/>
    </xf>
    <xf numFmtId="191" fontId="2" fillId="2" borderId="13" xfId="0" applyNumberFormat="1" applyFont="1" applyFill="1" applyBorder="1" applyAlignment="1" applyProtection="1">
      <alignment vertical="center"/>
    </xf>
    <xf numFmtId="0" fontId="2" fillId="2" borderId="13" xfId="0" applyFont="1" applyFill="1" applyBorder="1" applyAlignment="1" applyProtection="1">
      <alignment horizontal="right" vertical="center"/>
    </xf>
    <xf numFmtId="0" fontId="2"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2" fillId="2" borderId="0" xfId="0" applyFont="1" applyFill="1" applyBorder="1" applyAlignment="1">
      <alignment vertical="center"/>
    </xf>
    <xf numFmtId="0" fontId="17" fillId="2" borderId="0" xfId="0" applyFont="1" applyFill="1" applyBorder="1" applyAlignment="1">
      <alignment vertical="center"/>
    </xf>
    <xf numFmtId="0" fontId="2" fillId="2" borderId="0" xfId="0" applyFont="1" applyFill="1" applyBorder="1" applyAlignment="1">
      <alignment horizontal="distributed" vertical="center"/>
    </xf>
    <xf numFmtId="0" fontId="4" fillId="2" borderId="0" xfId="0" applyFont="1" applyFill="1" applyAlignment="1">
      <alignment horizontal="distributed" vertical="center" shrinkToFit="1"/>
    </xf>
    <xf numFmtId="0" fontId="2" fillId="2" borderId="102" xfId="0" applyFont="1" applyFill="1" applyBorder="1" applyAlignment="1">
      <alignment horizontal="right" vertical="center"/>
    </xf>
    <xf numFmtId="0" fontId="2" fillId="2" borderId="100" xfId="0" applyFont="1" applyFill="1" applyBorder="1" applyAlignment="1">
      <alignment vertical="top"/>
    </xf>
    <xf numFmtId="0" fontId="2" fillId="2" borderId="101" xfId="0" applyFont="1" applyFill="1" applyBorder="1" applyAlignment="1">
      <alignment vertical="top"/>
    </xf>
    <xf numFmtId="0" fontId="2" fillId="2" borderId="0" xfId="0" applyFont="1" applyFill="1" applyBorder="1" applyAlignment="1"/>
    <xf numFmtId="0" fontId="2" fillId="2" borderId="0" xfId="0" applyFont="1" applyFill="1" applyBorder="1" applyAlignment="1">
      <alignment vertical="center" wrapText="1"/>
    </xf>
    <xf numFmtId="0" fontId="0" fillId="2" borderId="0" xfId="0" applyFill="1" applyBorder="1" applyAlignment="1">
      <alignment horizontal="distributed"/>
    </xf>
    <xf numFmtId="0" fontId="0" fillId="2" borderId="0" xfId="0" applyFill="1" applyBorder="1" applyAlignment="1"/>
    <xf numFmtId="0" fontId="5" fillId="2" borderId="0" xfId="0" applyFont="1" applyFill="1" applyBorder="1" applyAlignment="1">
      <alignment vertical="center" wrapText="1"/>
    </xf>
    <xf numFmtId="0" fontId="0" fillId="2" borderId="3" xfId="0" applyFill="1" applyBorder="1" applyAlignment="1">
      <alignment vertical="center" textRotation="255"/>
    </xf>
    <xf numFmtId="0" fontId="2" fillId="2" borderId="0" xfId="2" applyFont="1" applyFill="1" applyBorder="1" applyAlignment="1">
      <alignment vertical="center" textRotation="255"/>
    </xf>
    <xf numFmtId="0" fontId="2" fillId="2" borderId="0" xfId="2" applyFont="1" applyFill="1" applyBorder="1" applyAlignment="1">
      <alignment vertical="center"/>
    </xf>
    <xf numFmtId="0" fontId="2" fillId="2" borderId="3" xfId="2" applyFont="1" applyFill="1" applyBorder="1" applyAlignment="1">
      <alignment vertical="center"/>
    </xf>
    <xf numFmtId="0" fontId="8" fillId="0" borderId="41" xfId="0" applyFont="1" applyFill="1" applyBorder="1" applyAlignment="1" applyProtection="1">
      <alignment vertical="center"/>
      <protection locked="0"/>
    </xf>
    <xf numFmtId="0" fontId="8" fillId="0" borderId="43" xfId="0" applyFont="1" applyFill="1" applyBorder="1" applyAlignment="1" applyProtection="1">
      <alignment vertical="center"/>
      <protection locked="0"/>
    </xf>
    <xf numFmtId="0" fontId="8" fillId="0" borderId="43" xfId="0" applyFont="1" applyFill="1" applyBorder="1" applyAlignment="1" applyProtection="1">
      <alignment horizontal="left" vertical="center"/>
      <protection locked="0"/>
    </xf>
    <xf numFmtId="0" fontId="8" fillId="0" borderId="34" xfId="0" applyFont="1" applyFill="1" applyBorder="1" applyAlignment="1" applyProtection="1">
      <alignment vertical="center"/>
      <protection locked="0"/>
    </xf>
    <xf numFmtId="0" fontId="2" fillId="0" borderId="1" xfId="0" applyFont="1" applyFill="1" applyBorder="1" applyAlignment="1" applyProtection="1">
      <alignment vertical="center"/>
      <protection locked="0"/>
    </xf>
    <xf numFmtId="0" fontId="2" fillId="0" borderId="31" xfId="0" applyFont="1" applyFill="1" applyBorder="1" applyAlignment="1" applyProtection="1">
      <alignment vertical="center"/>
      <protection locked="0"/>
    </xf>
    <xf numFmtId="0" fontId="2" fillId="0" borderId="105" xfId="0" applyFont="1" applyFill="1" applyBorder="1" applyAlignment="1" applyProtection="1">
      <alignment vertical="center"/>
      <protection locked="0"/>
    </xf>
    <xf numFmtId="0" fontId="8" fillId="2" borderId="0" xfId="0" applyFont="1" applyFill="1" applyBorder="1" applyAlignment="1">
      <alignment vertical="center"/>
    </xf>
    <xf numFmtId="0" fontId="9" fillId="2" borderId="0" xfId="0" applyFont="1" applyFill="1" applyBorder="1" applyAlignment="1">
      <alignment vertical="center"/>
    </xf>
    <xf numFmtId="0" fontId="7" fillId="2" borderId="0" xfId="0" applyFont="1" applyFill="1" applyBorder="1" applyAlignment="1">
      <alignment horizontal="right" vertical="center"/>
    </xf>
    <xf numFmtId="0" fontId="13" fillId="2" borderId="0" xfId="0" applyFont="1" applyFill="1" applyAlignment="1">
      <alignment vertical="center"/>
    </xf>
    <xf numFmtId="0" fontId="7" fillId="2" borderId="0" xfId="0" applyFont="1" applyFill="1" applyBorder="1" applyAlignment="1">
      <alignment vertical="center"/>
    </xf>
    <xf numFmtId="0" fontId="16" fillId="2" borderId="0" xfId="0" applyFont="1" applyFill="1" applyBorder="1" applyAlignment="1">
      <alignment horizontal="right" vertical="center"/>
    </xf>
    <xf numFmtId="0" fontId="16" fillId="2" borderId="0" xfId="0" applyFont="1" applyFill="1" applyBorder="1" applyAlignment="1">
      <alignment horizontal="center" vertical="center"/>
    </xf>
    <xf numFmtId="0" fontId="15" fillId="2" borderId="0" xfId="0" applyFont="1" applyFill="1" applyBorder="1" applyAlignment="1">
      <alignment vertical="center"/>
    </xf>
    <xf numFmtId="0" fontId="14" fillId="2" borderId="41" xfId="0" applyFont="1" applyFill="1" applyBorder="1" applyAlignment="1">
      <alignment horizontal="center" vertical="center" wrapText="1"/>
    </xf>
    <xf numFmtId="0" fontId="9"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4" fillId="2" borderId="34" xfId="0" applyFont="1" applyFill="1" applyBorder="1" applyAlignment="1">
      <alignment horizontal="center" vertical="top" wrapText="1"/>
    </xf>
    <xf numFmtId="0" fontId="2" fillId="2" borderId="0" xfId="0" applyFont="1" applyFill="1" applyBorder="1" applyAlignment="1">
      <alignment horizontal="right" vertical="center"/>
    </xf>
    <xf numFmtId="0" fontId="2" fillId="2" borderId="16" xfId="0" applyFont="1" applyFill="1" applyBorder="1" applyAlignment="1">
      <alignment vertical="center"/>
    </xf>
    <xf numFmtId="0" fontId="10" fillId="2" borderId="54" xfId="0" applyFont="1" applyFill="1" applyBorder="1" applyAlignment="1">
      <alignment horizontal="right" vertical="center" shrinkToFit="1"/>
    </xf>
    <xf numFmtId="0" fontId="2" fillId="2" borderId="2" xfId="0" applyFont="1" applyFill="1" applyBorder="1" applyAlignment="1">
      <alignment vertical="center"/>
    </xf>
    <xf numFmtId="0" fontId="2" fillId="2" borderId="51" xfId="0" applyFont="1" applyFill="1" applyBorder="1" applyAlignment="1">
      <alignment vertical="center"/>
    </xf>
    <xf numFmtId="0" fontId="2" fillId="2" borderId="33" xfId="0" applyFont="1" applyFill="1" applyBorder="1" applyAlignment="1">
      <alignment vertical="center"/>
    </xf>
    <xf numFmtId="0" fontId="2" fillId="2" borderId="35" xfId="0" applyFont="1" applyFill="1" applyBorder="1" applyAlignment="1">
      <alignment vertical="center"/>
    </xf>
    <xf numFmtId="49" fontId="2" fillId="2" borderId="37" xfId="0" applyNumberFormat="1" applyFont="1" applyFill="1" applyBorder="1" applyAlignment="1">
      <alignment horizontal="center" vertical="center"/>
    </xf>
    <xf numFmtId="0" fontId="2" fillId="2" borderId="60" xfId="0" applyFont="1" applyFill="1" applyBorder="1" applyAlignment="1">
      <alignment vertical="center"/>
    </xf>
    <xf numFmtId="49" fontId="2" fillId="2" borderId="3"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0" xfId="0" applyFont="1" applyFill="1" applyBorder="1" applyAlignment="1">
      <alignment horizontal="left" vertical="center"/>
    </xf>
    <xf numFmtId="0" fontId="2" fillId="2" borderId="26" xfId="0" applyFont="1" applyFill="1" applyBorder="1" applyAlignment="1">
      <alignment vertical="center"/>
    </xf>
    <xf numFmtId="0" fontId="2" fillId="2" borderId="47" xfId="0" applyFont="1" applyFill="1" applyBorder="1" applyAlignment="1">
      <alignment vertical="center"/>
    </xf>
    <xf numFmtId="0" fontId="2" fillId="2" borderId="49" xfId="0" applyFont="1" applyFill="1" applyBorder="1" applyAlignment="1">
      <alignment vertical="center"/>
    </xf>
    <xf numFmtId="0" fontId="2" fillId="2" borderId="2" xfId="0" applyFont="1" applyFill="1" applyBorder="1" applyAlignment="1">
      <alignment horizontal="left" vertical="center"/>
    </xf>
    <xf numFmtId="0" fontId="2" fillId="2" borderId="51" xfId="0" applyFont="1" applyFill="1" applyBorder="1" applyAlignment="1">
      <alignment horizontal="left" vertical="center"/>
    </xf>
    <xf numFmtId="0" fontId="5" fillId="2" borderId="2" xfId="0" applyFont="1" applyFill="1" applyBorder="1" applyAlignment="1">
      <alignment horizontal="left" vertical="center" shrinkToFit="1"/>
    </xf>
    <xf numFmtId="0" fontId="5" fillId="2" borderId="51" xfId="0" applyFont="1" applyFill="1" applyBorder="1" applyAlignment="1">
      <alignment horizontal="left" vertical="center" shrinkToFit="1"/>
    </xf>
    <xf numFmtId="0" fontId="2" fillId="2" borderId="1" xfId="0" applyFont="1" applyFill="1" applyBorder="1" applyAlignment="1">
      <alignment vertical="center"/>
    </xf>
    <xf numFmtId="49" fontId="2" fillId="2" borderId="42"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40" xfId="0" applyFont="1" applyFill="1" applyBorder="1" applyAlignment="1">
      <alignment horizontal="center" vertical="center"/>
    </xf>
    <xf numFmtId="0" fontId="5" fillId="2" borderId="33" xfId="0" applyFont="1" applyFill="1" applyBorder="1" applyAlignment="1">
      <alignment horizontal="left" vertical="center" shrinkToFit="1"/>
    </xf>
    <xf numFmtId="0" fontId="5" fillId="2" borderId="35" xfId="0" applyFont="1" applyFill="1" applyBorder="1" applyAlignment="1">
      <alignment horizontal="left" vertical="center" shrinkToFit="1"/>
    </xf>
    <xf numFmtId="0" fontId="2" fillId="2" borderId="41" xfId="0" applyFont="1" applyFill="1" applyBorder="1" applyAlignment="1" applyProtection="1">
      <alignment vertical="center"/>
      <protection locked="0"/>
    </xf>
    <xf numFmtId="0" fontId="0" fillId="2" borderId="0" xfId="0" applyFill="1" applyAlignment="1">
      <alignment vertical="center" shrinkToFit="1"/>
    </xf>
    <xf numFmtId="0" fontId="2" fillId="2" borderId="23" xfId="0" applyFont="1" applyFill="1" applyBorder="1" applyAlignment="1">
      <alignment vertical="center"/>
    </xf>
    <xf numFmtId="181" fontId="2" fillId="2" borderId="0" xfId="0" applyNumberFormat="1" applyFont="1" applyFill="1" applyBorder="1" applyAlignment="1">
      <alignment vertical="center"/>
    </xf>
    <xf numFmtId="183" fontId="2" fillId="2" borderId="0" xfId="0" applyNumberFormat="1" applyFont="1" applyFill="1" applyBorder="1" applyAlignment="1">
      <alignment vertical="center"/>
    </xf>
    <xf numFmtId="184" fontId="2" fillId="2" borderId="0" xfId="0" applyNumberFormat="1" applyFont="1" applyFill="1" applyBorder="1" applyAlignment="1">
      <alignment vertical="center"/>
    </xf>
    <xf numFmtId="0" fontId="2" fillId="2" borderId="36" xfId="0" applyFont="1" applyFill="1" applyBorder="1" applyAlignment="1">
      <alignment horizontal="center" vertical="center"/>
    </xf>
    <xf numFmtId="0" fontId="11" fillId="2" borderId="3" xfId="0" applyFont="1" applyFill="1" applyBorder="1" applyAlignment="1">
      <alignment vertical="center"/>
    </xf>
    <xf numFmtId="0" fontId="2" fillId="2" borderId="37" xfId="0" applyFont="1" applyFill="1" applyBorder="1" applyAlignment="1">
      <alignment horizontal="center" vertical="center"/>
    </xf>
    <xf numFmtId="0" fontId="2" fillId="2" borderId="3" xfId="0" applyFont="1" applyFill="1" applyBorder="1" applyAlignment="1">
      <alignment vertical="center"/>
    </xf>
    <xf numFmtId="0" fontId="2" fillId="2" borderId="37" xfId="0" applyFont="1" applyFill="1" applyBorder="1" applyAlignment="1">
      <alignment horizontal="center" vertical="center" textRotation="255"/>
    </xf>
    <xf numFmtId="0" fontId="2" fillId="2" borderId="67" xfId="0" applyFont="1" applyFill="1" applyBorder="1" applyAlignment="1">
      <alignment horizontal="center" vertical="center" textRotation="255"/>
    </xf>
    <xf numFmtId="0" fontId="2" fillId="2" borderId="99" xfId="0" applyFont="1" applyFill="1" applyBorder="1" applyAlignment="1">
      <alignment vertical="center"/>
    </xf>
    <xf numFmtId="0" fontId="2" fillId="2" borderId="34" xfId="0" applyFont="1" applyFill="1" applyBorder="1" applyAlignment="1">
      <alignment vertical="center"/>
    </xf>
    <xf numFmtId="0" fontId="2" fillId="2" borderId="38" xfId="0" applyFont="1" applyFill="1" applyBorder="1" applyAlignment="1">
      <alignment horizontal="center" vertical="center"/>
    </xf>
    <xf numFmtId="0" fontId="17" fillId="2" borderId="0" xfId="0" applyFont="1" applyFill="1" applyBorder="1" applyAlignment="1" applyProtection="1">
      <alignment vertical="center"/>
    </xf>
    <xf numFmtId="0" fontId="1" fillId="2" borderId="0" xfId="0" applyFont="1" applyFill="1" applyAlignment="1" applyProtection="1">
      <alignment horizontal="distributed" vertical="center" shrinkToFit="1"/>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2" fillId="2" borderId="16" xfId="0" applyFont="1" applyFill="1" applyBorder="1" applyAlignment="1" applyProtection="1">
      <alignment vertical="center"/>
    </xf>
    <xf numFmtId="0" fontId="2" fillId="2" borderId="0" xfId="0" applyFont="1" applyFill="1" applyBorder="1" applyAlignment="1" applyProtection="1">
      <alignment horizontal="left" vertical="center"/>
    </xf>
    <xf numFmtId="0" fontId="2" fillId="2" borderId="13" xfId="0" applyFont="1" applyFill="1" applyBorder="1" applyAlignment="1" applyProtection="1">
      <alignment vertical="center"/>
    </xf>
    <xf numFmtId="0" fontId="2" fillId="2" borderId="26" xfId="0" applyFont="1" applyFill="1" applyBorder="1" applyAlignment="1" applyProtection="1">
      <alignment vertical="center"/>
    </xf>
    <xf numFmtId="0" fontId="2" fillId="2" borderId="47" xfId="0" applyFont="1" applyFill="1" applyBorder="1" applyAlignment="1" applyProtection="1">
      <alignment vertical="center"/>
    </xf>
    <xf numFmtId="0" fontId="2" fillId="2" borderId="48" xfId="0" applyFont="1" applyFill="1" applyBorder="1" applyAlignment="1" applyProtection="1">
      <alignment vertical="center"/>
    </xf>
    <xf numFmtId="0" fontId="2" fillId="2" borderId="0" xfId="0" applyFont="1" applyFill="1" applyBorder="1" applyAlignment="1" applyProtection="1">
      <alignment vertical="center" shrinkToFit="1"/>
    </xf>
    <xf numFmtId="0" fontId="2" fillId="2" borderId="6" xfId="0" applyFont="1" applyFill="1" applyBorder="1" applyAlignment="1" applyProtection="1">
      <alignment vertical="center"/>
    </xf>
    <xf numFmtId="0" fontId="2" fillId="2" borderId="8" xfId="0" applyFont="1" applyFill="1" applyBorder="1" applyAlignment="1" applyProtection="1">
      <alignment vertical="center"/>
    </xf>
    <xf numFmtId="0" fontId="2" fillId="2" borderId="19" xfId="0" applyFont="1" applyFill="1" applyBorder="1" applyAlignment="1" applyProtection="1">
      <alignment vertical="center"/>
    </xf>
    <xf numFmtId="0" fontId="0" fillId="2" borderId="0" xfId="0" applyFill="1"/>
    <xf numFmtId="0" fontId="2" fillId="2" borderId="1"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2" xfId="0" applyFont="1" applyFill="1" applyBorder="1" applyAlignment="1" applyProtection="1">
      <alignment vertical="center"/>
    </xf>
    <xf numFmtId="0" fontId="2" fillId="2" borderId="3" xfId="0" applyFont="1" applyFill="1" applyBorder="1" applyAlignment="1" applyProtection="1">
      <alignment vertical="center" textRotation="255"/>
    </xf>
    <xf numFmtId="0" fontId="2" fillId="2" borderId="1" xfId="0" applyFont="1" applyFill="1" applyBorder="1" applyAlignment="1" applyProtection="1">
      <alignment vertical="center" textRotation="255"/>
    </xf>
    <xf numFmtId="0" fontId="2" fillId="2" borderId="34" xfId="0" applyFont="1" applyFill="1" applyBorder="1" applyAlignment="1" applyProtection="1">
      <alignment vertical="center" textRotation="255"/>
    </xf>
    <xf numFmtId="0" fontId="2" fillId="2" borderId="0" xfId="0" applyFont="1" applyFill="1" applyBorder="1" applyAlignment="1" applyProtection="1">
      <alignment vertical="center" textRotation="255"/>
    </xf>
    <xf numFmtId="0" fontId="2" fillId="2" borderId="3" xfId="0" applyFont="1" applyFill="1" applyBorder="1" applyAlignment="1" applyProtection="1">
      <alignment vertical="center"/>
    </xf>
    <xf numFmtId="193" fontId="2" fillId="2" borderId="3" xfId="0" applyNumberFormat="1" applyFont="1" applyFill="1" applyBorder="1" applyAlignment="1" applyProtection="1">
      <alignment vertical="center"/>
    </xf>
    <xf numFmtId="177" fontId="2" fillId="2" borderId="3" xfId="0" applyNumberFormat="1" applyFont="1" applyFill="1" applyBorder="1" applyAlignment="1" applyProtection="1">
      <alignment vertical="center"/>
    </xf>
    <xf numFmtId="194" fontId="2" fillId="2" borderId="3" xfId="0" applyNumberFormat="1" applyFont="1" applyFill="1" applyBorder="1" applyAlignment="1" applyProtection="1">
      <alignment vertical="center"/>
    </xf>
    <xf numFmtId="181" fontId="2" fillId="2" borderId="3" xfId="0" applyNumberFormat="1" applyFont="1" applyFill="1" applyBorder="1" applyAlignment="1" applyProtection="1">
      <alignment vertical="center"/>
    </xf>
    <xf numFmtId="192" fontId="2" fillId="2" borderId="3" xfId="0" applyNumberFormat="1" applyFont="1" applyFill="1" applyBorder="1" applyAlignment="1" applyProtection="1">
      <alignment vertical="center"/>
    </xf>
    <xf numFmtId="177" fontId="2" fillId="2" borderId="3" xfId="0" applyNumberFormat="1" applyFont="1" applyFill="1" applyBorder="1" applyAlignment="1">
      <alignment vertical="center"/>
    </xf>
    <xf numFmtId="191" fontId="2" fillId="2" borderId="3" xfId="0" applyNumberFormat="1" applyFont="1" applyFill="1" applyBorder="1" applyAlignment="1">
      <alignment vertical="center"/>
    </xf>
    <xf numFmtId="38" fontId="2" fillId="2" borderId="3" xfId="0" applyNumberFormat="1" applyFont="1" applyFill="1" applyBorder="1" applyAlignment="1">
      <alignment vertical="center"/>
    </xf>
    <xf numFmtId="178" fontId="2" fillId="2" borderId="3" xfId="0" applyNumberFormat="1" applyFont="1" applyFill="1" applyBorder="1" applyAlignment="1">
      <alignment vertical="center"/>
    </xf>
    <xf numFmtId="0" fontId="2" fillId="2" borderId="1" xfId="0" applyNumberFormat="1" applyFont="1" applyFill="1" applyBorder="1" applyAlignment="1">
      <alignment horizontal="right" vertical="center"/>
    </xf>
    <xf numFmtId="196" fontId="2" fillId="2" borderId="51" xfId="0" applyNumberFormat="1" applyFont="1" applyFill="1" applyBorder="1" applyAlignment="1" applyProtection="1">
      <alignment vertical="center"/>
      <protection locked="0"/>
    </xf>
    <xf numFmtId="196" fontId="2" fillId="2" borderId="0" xfId="0" applyNumberFormat="1" applyFont="1" applyFill="1" applyBorder="1" applyAlignment="1" applyProtection="1">
      <alignment vertical="center"/>
      <protection locked="0"/>
    </xf>
    <xf numFmtId="0" fontId="2" fillId="2" borderId="1" xfId="0" applyNumberFormat="1" applyFont="1" applyFill="1" applyBorder="1" applyAlignment="1" applyProtection="1">
      <alignment vertical="center"/>
      <protection locked="0"/>
    </xf>
    <xf numFmtId="196" fontId="2" fillId="2" borderId="51" xfId="0" applyNumberFormat="1" applyFont="1" applyFill="1" applyBorder="1" applyAlignment="1">
      <alignment vertical="center"/>
    </xf>
    <xf numFmtId="196" fontId="2" fillId="2" borderId="0" xfId="0" applyNumberFormat="1" applyFont="1" applyFill="1" applyBorder="1" applyAlignment="1">
      <alignment vertical="center"/>
    </xf>
    <xf numFmtId="190" fontId="2" fillId="2" borderId="51" xfId="0" applyNumberFormat="1" applyFont="1" applyFill="1" applyBorder="1" applyAlignment="1">
      <alignment vertical="center"/>
    </xf>
    <xf numFmtId="190" fontId="2" fillId="2" borderId="0" xfId="0" applyNumberFormat="1" applyFont="1" applyFill="1" applyBorder="1" applyAlignment="1">
      <alignment vertical="center"/>
    </xf>
    <xf numFmtId="0" fontId="2" fillId="2" borderId="31" xfId="0" applyNumberFormat="1" applyFont="1" applyFill="1" applyBorder="1" applyAlignment="1" applyProtection="1">
      <alignment vertical="center"/>
      <protection locked="0"/>
    </xf>
    <xf numFmtId="190" fontId="2" fillId="2" borderId="35" xfId="0" applyNumberFormat="1" applyFont="1" applyFill="1" applyBorder="1" applyAlignment="1">
      <alignment vertical="center"/>
    </xf>
    <xf numFmtId="0" fontId="2" fillId="2" borderId="0" xfId="0" applyFont="1" applyFill="1" applyBorder="1" applyAlignment="1">
      <alignment horizontal="center" vertical="center" textRotation="255"/>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3" xfId="0" applyNumberFormat="1" applyFont="1" applyFill="1" applyBorder="1" applyAlignment="1" applyProtection="1">
      <alignment vertical="center"/>
      <protection locked="0"/>
    </xf>
    <xf numFmtId="196" fontId="2" fillId="2" borderId="23" xfId="0" applyNumberFormat="1" applyFont="1" applyFill="1" applyBorder="1" applyAlignment="1">
      <alignment horizontal="center" vertical="center"/>
    </xf>
    <xf numFmtId="190" fontId="2" fillId="2" borderId="23" xfId="0" applyNumberFormat="1" applyFont="1" applyFill="1" applyBorder="1" applyAlignment="1">
      <alignment vertical="center"/>
    </xf>
    <xf numFmtId="0" fontId="2" fillId="2" borderId="13"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6" xfId="0" applyFont="1" applyFill="1" applyBorder="1" applyAlignment="1">
      <alignment vertical="center"/>
    </xf>
    <xf numFmtId="0" fontId="2" fillId="2" borderId="0" xfId="0" applyFont="1" applyFill="1" applyBorder="1" applyAlignment="1">
      <alignment horizontal="center" vertical="center" shrinkToFit="1"/>
    </xf>
    <xf numFmtId="0" fontId="5" fillId="2" borderId="0" xfId="0" applyFont="1" applyFill="1" applyBorder="1" applyAlignment="1">
      <alignment horizontal="left" vertical="center"/>
    </xf>
    <xf numFmtId="0" fontId="5" fillId="2" borderId="22" xfId="0" applyFont="1" applyFill="1" applyBorder="1" applyAlignment="1">
      <alignment horizontal="distributed" vertical="center" wrapText="1"/>
    </xf>
    <xf numFmtId="0" fontId="5" fillId="2" borderId="23" xfId="0" applyFont="1" applyFill="1" applyBorder="1" applyAlignment="1">
      <alignment horizontal="distributed" vertical="center" wrapText="1"/>
    </xf>
    <xf numFmtId="0" fontId="2" fillId="2" borderId="4" xfId="0" applyFont="1" applyFill="1" applyBorder="1" applyAlignment="1">
      <alignment vertical="center"/>
    </xf>
    <xf numFmtId="0" fontId="2" fillId="2" borderId="31" xfId="0" applyFont="1" applyFill="1" applyBorder="1" applyAlignment="1">
      <alignment vertical="center"/>
    </xf>
    <xf numFmtId="0" fontId="2" fillId="2" borderId="3" xfId="0" applyFont="1" applyFill="1" applyBorder="1" applyAlignment="1">
      <alignment vertical="center" textRotation="255"/>
    </xf>
    <xf numFmtId="0" fontId="2" fillId="2" borderId="0" xfId="0" applyFont="1" applyFill="1" applyBorder="1" applyAlignment="1">
      <alignment vertical="center" textRotation="255"/>
    </xf>
    <xf numFmtId="0" fontId="2" fillId="2" borderId="3" xfId="0" applyNumberFormat="1" applyFont="1" applyFill="1" applyBorder="1" applyAlignment="1">
      <alignment vertical="center"/>
    </xf>
    <xf numFmtId="0" fontId="4" fillId="2" borderId="0" xfId="0" applyFont="1" applyFill="1" applyBorder="1" applyAlignment="1">
      <alignment horizontal="left" vertical="center"/>
    </xf>
    <xf numFmtId="176" fontId="12" fillId="2" borderId="1" xfId="0" applyNumberFormat="1" applyFont="1" applyFill="1" applyBorder="1" applyAlignment="1">
      <alignment vertical="center"/>
    </xf>
    <xf numFmtId="0" fontId="12" fillId="2" borderId="1" xfId="0" applyFont="1" applyFill="1" applyBorder="1" applyAlignment="1">
      <alignment vertical="center"/>
    </xf>
    <xf numFmtId="0" fontId="2" fillId="2" borderId="21" xfId="0" applyFont="1" applyFill="1" applyBorder="1" applyAlignment="1">
      <alignment horizontal="center" vertical="center"/>
    </xf>
    <xf numFmtId="177" fontId="12" fillId="2" borderId="1" xfId="0" applyNumberFormat="1" applyFont="1" applyFill="1" applyBorder="1" applyAlignment="1">
      <alignment vertical="center"/>
    </xf>
    <xf numFmtId="196" fontId="2" fillId="2" borderId="45" xfId="0" applyNumberFormat="1"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196" fontId="2" fillId="2" borderId="29" xfId="0" applyNumberFormat="1" applyFont="1" applyFill="1" applyBorder="1" applyAlignment="1" applyProtection="1">
      <alignment vertical="center"/>
      <protection locked="0"/>
    </xf>
    <xf numFmtId="190" fontId="2" fillId="2" borderId="12" xfId="0" applyNumberFormat="1" applyFont="1" applyFill="1" applyBorder="1" applyAlignment="1">
      <alignment vertical="center"/>
    </xf>
    <xf numFmtId="190" fontId="2" fillId="2" borderId="0" xfId="0" applyNumberFormat="1" applyFont="1" applyFill="1" applyBorder="1" applyAlignment="1">
      <alignment horizontal="right" vertical="center"/>
    </xf>
    <xf numFmtId="186" fontId="2" fillId="2" borderId="3" xfId="0" applyNumberFormat="1" applyFont="1" applyFill="1" applyBorder="1" applyAlignment="1">
      <alignment vertical="center"/>
    </xf>
    <xf numFmtId="186" fontId="2" fillId="2" borderId="0" xfId="0" applyNumberFormat="1" applyFont="1" applyFill="1" applyBorder="1" applyAlignment="1">
      <alignment vertical="center"/>
    </xf>
    <xf numFmtId="0" fontId="2" fillId="2" borderId="0" xfId="0" applyFont="1" applyFill="1" applyBorder="1" applyAlignment="1">
      <alignment horizontal="center" vertical="center" wrapText="1"/>
    </xf>
    <xf numFmtId="0" fontId="2" fillId="2" borderId="16" xfId="0" applyFont="1" applyFill="1" applyBorder="1" applyAlignment="1">
      <alignment horizontal="left" vertical="center"/>
    </xf>
    <xf numFmtId="0" fontId="2" fillId="2" borderId="16" xfId="0" applyFont="1" applyFill="1" applyBorder="1" applyAlignment="1">
      <alignment vertical="center" shrinkToFit="1"/>
    </xf>
    <xf numFmtId="0" fontId="2" fillId="2" borderId="43"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34" xfId="0" applyFont="1" applyFill="1" applyBorder="1" applyAlignment="1" applyProtection="1">
      <alignment vertical="center"/>
      <protection locked="0"/>
    </xf>
    <xf numFmtId="0" fontId="2" fillId="2" borderId="9" xfId="0" applyFont="1" applyFill="1" applyBorder="1" applyAlignment="1" applyProtection="1">
      <alignment horizontal="center" vertical="center"/>
      <protection locked="0"/>
    </xf>
    <xf numFmtId="0" fontId="11" fillId="2" borderId="0" xfId="0" applyFont="1" applyFill="1" applyBorder="1" applyAlignment="1">
      <alignment horizontal="left" vertical="top"/>
    </xf>
    <xf numFmtId="0" fontId="2" fillId="2" borderId="0" xfId="0" applyFont="1" applyFill="1" applyBorder="1" applyAlignment="1">
      <alignment vertical="center" shrinkToFit="1"/>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2" fillId="2" borderId="26" xfId="0" applyFont="1" applyFill="1" applyBorder="1" applyAlignment="1">
      <alignment horizontal="center" vertical="center"/>
    </xf>
    <xf numFmtId="179" fontId="2" fillId="2" borderId="45" xfId="0" applyNumberFormat="1" applyFont="1" applyFill="1" applyBorder="1" applyAlignment="1">
      <alignment vertical="center"/>
    </xf>
    <xf numFmtId="178" fontId="2" fillId="2" borderId="45" xfId="0" applyNumberFormat="1" applyFont="1" applyFill="1" applyBorder="1" applyAlignment="1">
      <alignment vertical="center"/>
    </xf>
    <xf numFmtId="178" fontId="2" fillId="2" borderId="29" xfId="0" applyNumberFormat="1" applyFont="1" applyFill="1" applyBorder="1" applyAlignment="1">
      <alignment vertical="center"/>
    </xf>
    <xf numFmtId="0" fontId="2" fillId="2" borderId="14" xfId="0" applyFont="1" applyFill="1" applyBorder="1" applyAlignment="1">
      <alignment vertical="center"/>
    </xf>
    <xf numFmtId="179" fontId="2" fillId="2" borderId="32" xfId="0" applyNumberFormat="1" applyFont="1" applyFill="1" applyBorder="1" applyAlignment="1">
      <alignment vertical="center"/>
    </xf>
    <xf numFmtId="179" fontId="2" fillId="2" borderId="35" xfId="0" applyNumberFormat="1" applyFont="1" applyFill="1" applyBorder="1" applyAlignment="1">
      <alignment horizontal="right" vertical="center"/>
    </xf>
    <xf numFmtId="0" fontId="4" fillId="2" borderId="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6" xfId="0" applyFont="1" applyFill="1" applyBorder="1" applyAlignment="1">
      <alignment horizontal="left" vertical="center"/>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5" fillId="2" borderId="0" xfId="0" applyFont="1" applyFill="1" applyBorder="1" applyAlignment="1">
      <alignment horizontal="distributed" vertical="center" wrapText="1"/>
    </xf>
    <xf numFmtId="0" fontId="2" fillId="2" borderId="0" xfId="0" applyFont="1" applyFill="1" applyBorder="1" applyAlignment="1">
      <alignment horizontal="left" vertical="center" wrapText="1"/>
    </xf>
    <xf numFmtId="0" fontId="2" fillId="2" borderId="0" xfId="0" applyFont="1" applyFill="1" applyAlignment="1">
      <alignment horizontal="left" vertical="center"/>
    </xf>
    <xf numFmtId="189" fontId="2" fillId="2" borderId="3" xfId="0" applyNumberFormat="1" applyFont="1" applyFill="1" applyBorder="1" applyAlignment="1">
      <alignment vertical="center"/>
    </xf>
    <xf numFmtId="0" fontId="17" fillId="2" borderId="0" xfId="0" applyFont="1" applyFill="1" applyAlignment="1">
      <alignment vertical="center"/>
    </xf>
    <xf numFmtId="0" fontId="4" fillId="2" borderId="0" xfId="0" applyFont="1" applyFill="1" applyAlignment="1">
      <alignment horizontal="center" vertical="center"/>
    </xf>
    <xf numFmtId="0" fontId="2" fillId="2" borderId="47" xfId="0" applyFont="1" applyFill="1" applyBorder="1" applyAlignment="1" applyProtection="1">
      <alignment vertical="center"/>
      <protection locked="0"/>
    </xf>
    <xf numFmtId="0" fontId="2" fillId="2" borderId="48" xfId="0" applyFont="1" applyFill="1" applyBorder="1" applyAlignment="1">
      <alignment vertical="center"/>
    </xf>
    <xf numFmtId="0" fontId="2" fillId="2" borderId="7" xfId="0" applyFont="1" applyFill="1" applyBorder="1" applyAlignment="1">
      <alignment horizontal="right" vertical="center"/>
    </xf>
    <xf numFmtId="0" fontId="2" fillId="2" borderId="7" xfId="0" applyFont="1" applyFill="1" applyBorder="1" applyAlignment="1">
      <alignment vertical="center"/>
    </xf>
    <xf numFmtId="0" fontId="2" fillId="2" borderId="0" xfId="0" applyFont="1" applyFill="1" applyAlignment="1">
      <alignment horizontal="center" vertical="center"/>
    </xf>
    <xf numFmtId="0" fontId="2" fillId="2" borderId="22" xfId="0" applyFont="1" applyFill="1" applyBorder="1" applyAlignment="1">
      <alignment horizontal="center" vertical="center"/>
    </xf>
    <xf numFmtId="0" fontId="0" fillId="2" borderId="13" xfId="0" applyFill="1" applyBorder="1" applyAlignment="1">
      <alignment vertical="center"/>
    </xf>
    <xf numFmtId="0" fontId="0" fillId="2" borderId="0" xfId="0" applyFill="1" applyBorder="1" applyAlignment="1">
      <alignment vertical="center"/>
    </xf>
    <xf numFmtId="0" fontId="2" fillId="2" borderId="13" xfId="0" applyFont="1" applyFill="1" applyBorder="1" applyAlignment="1">
      <alignment horizontal="center" vertical="center"/>
    </xf>
    <xf numFmtId="0" fontId="2" fillId="2" borderId="4" xfId="0" applyFont="1" applyFill="1" applyBorder="1" applyAlignment="1">
      <alignment horizontal="right" vertical="center"/>
    </xf>
    <xf numFmtId="0" fontId="2" fillId="2" borderId="4" xfId="0" applyFont="1" applyFill="1" applyBorder="1" applyAlignment="1">
      <alignment horizontal="right" vertical="top"/>
    </xf>
    <xf numFmtId="0" fontId="2" fillId="2" borderId="12" xfId="0" applyFont="1" applyFill="1" applyBorder="1" applyAlignment="1">
      <alignment horizontal="left" vertical="center"/>
    </xf>
    <xf numFmtId="0" fontId="2" fillId="2" borderId="10" xfId="0" applyFont="1" applyFill="1" applyBorder="1" applyAlignment="1">
      <alignment vertical="center"/>
    </xf>
    <xf numFmtId="0" fontId="2" fillId="2" borderId="8" xfId="0" applyFont="1" applyFill="1" applyBorder="1" applyAlignment="1">
      <alignment vertical="center"/>
    </xf>
    <xf numFmtId="0" fontId="2" fillId="2" borderId="12" xfId="0" applyFont="1" applyFill="1" applyBorder="1" applyAlignment="1">
      <alignment vertical="center"/>
    </xf>
    <xf numFmtId="0" fontId="2" fillId="2" borderId="15" xfId="0" applyFont="1" applyFill="1" applyBorder="1" applyAlignment="1">
      <alignment vertical="center"/>
    </xf>
    <xf numFmtId="0" fontId="2" fillId="2" borderId="17" xfId="0" applyFont="1" applyFill="1" applyBorder="1" applyAlignment="1">
      <alignment vertical="center"/>
    </xf>
    <xf numFmtId="0" fontId="2" fillId="2" borderId="28" xfId="0" applyFont="1" applyFill="1" applyBorder="1" applyAlignment="1">
      <alignment vertical="center"/>
    </xf>
    <xf numFmtId="0" fontId="2" fillId="2" borderId="54" xfId="0" applyFont="1" applyFill="1" applyBorder="1" applyAlignment="1">
      <alignment vertical="center"/>
    </xf>
    <xf numFmtId="0" fontId="2" fillId="2" borderId="12" xfId="0" applyFont="1" applyFill="1" applyBorder="1" applyAlignment="1">
      <alignment horizontal="right" vertical="center"/>
    </xf>
    <xf numFmtId="0" fontId="2" fillId="2" borderId="0" xfId="0" applyFont="1" applyFill="1" applyAlignment="1">
      <alignment vertical="center" textRotation="255"/>
    </xf>
    <xf numFmtId="0" fontId="11" fillId="2" borderId="0" xfId="0" applyFont="1" applyFill="1" applyBorder="1" applyAlignment="1">
      <alignment vertical="center"/>
    </xf>
    <xf numFmtId="0" fontId="2" fillId="0" borderId="0" xfId="0" applyFont="1" applyFill="1" applyBorder="1" applyAlignment="1" applyProtection="1">
      <alignment horizontal="right" vertical="center"/>
      <protection locked="0"/>
    </xf>
    <xf numFmtId="0" fontId="2" fillId="2" borderId="0" xfId="0" applyFont="1" applyFill="1" applyBorder="1" applyAlignment="1">
      <alignment horizontal="right"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3" xfId="0" applyFont="1" applyFill="1" applyBorder="1" applyAlignment="1">
      <alignment horizontal="right" vertical="center"/>
    </xf>
    <xf numFmtId="0" fontId="5" fillId="2" borderId="23" xfId="0" applyFont="1" applyFill="1" applyBorder="1" applyAlignment="1">
      <alignment horizontal="distributed" vertical="center" wrapText="1"/>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0" borderId="32" xfId="0" applyFont="1" applyFill="1" applyBorder="1" applyAlignment="1" applyProtection="1">
      <alignment vertical="center"/>
      <protection locked="0"/>
    </xf>
    <xf numFmtId="0" fontId="2" fillId="2" borderId="33" xfId="0" applyFont="1" applyFill="1" applyBorder="1" applyAlignment="1">
      <alignment horizontal="right" vertical="center"/>
    </xf>
    <xf numFmtId="0" fontId="2" fillId="2" borderId="32" xfId="0" applyFont="1" applyFill="1" applyBorder="1" applyAlignment="1">
      <alignment horizontal="right" vertical="center"/>
    </xf>
    <xf numFmtId="0" fontId="2" fillId="2" borderId="32" xfId="0" applyFont="1" applyFill="1" applyBorder="1" applyAlignment="1">
      <alignment vertical="center"/>
    </xf>
    <xf numFmtId="0" fontId="2" fillId="2" borderId="3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protection locked="0"/>
    </xf>
    <xf numFmtId="0" fontId="20" fillId="2" borderId="0" xfId="0" applyFont="1" applyFill="1" applyBorder="1" applyAlignment="1">
      <alignment vertical="center"/>
    </xf>
    <xf numFmtId="0" fontId="0" fillId="0" borderId="3" xfId="0" applyBorder="1"/>
    <xf numFmtId="0" fontId="0" fillId="3" borderId="3" xfId="0" applyFill="1" applyBorder="1"/>
    <xf numFmtId="0" fontId="0" fillId="3" borderId="3" xfId="0" quotePrefix="1" applyFill="1" applyBorder="1"/>
    <xf numFmtId="0" fontId="0" fillId="0" borderId="0" xfId="0" applyAlignment="1">
      <alignment horizontal="right"/>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40" xfId="0" applyFont="1" applyFill="1" applyBorder="1" applyAlignment="1">
      <alignment horizontal="center" vertical="center"/>
    </xf>
    <xf numFmtId="0" fontId="0" fillId="2" borderId="62" xfId="0" applyFill="1" applyBorder="1"/>
    <xf numFmtId="0" fontId="2" fillId="0" borderId="36"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62" xfId="0" applyFont="1" applyFill="1" applyBorder="1" applyAlignment="1" applyProtection="1">
      <alignment horizontal="center" vertical="center"/>
      <protection locked="0"/>
    </xf>
    <xf numFmtId="0" fontId="2" fillId="2" borderId="5"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0" fillId="2" borderId="65" xfId="0" applyFill="1" applyBorder="1" applyAlignment="1">
      <alignment horizontal="center" vertical="center"/>
    </xf>
    <xf numFmtId="0" fontId="0" fillId="2" borderId="3" xfId="0" applyFill="1" applyBorder="1" applyAlignment="1">
      <alignment horizontal="center" vertical="center"/>
    </xf>
    <xf numFmtId="0" fontId="0" fillId="2" borderId="40" xfId="0" applyFill="1" applyBorder="1" applyAlignment="1">
      <alignment horizontal="center" vertical="center"/>
    </xf>
    <xf numFmtId="0" fontId="0" fillId="2" borderId="62" xfId="0" applyFill="1" applyBorder="1" applyAlignment="1">
      <alignment horizontal="center" vertical="center"/>
    </xf>
    <xf numFmtId="0" fontId="2" fillId="2" borderId="41" xfId="0" applyFont="1" applyFill="1" applyBorder="1" applyAlignment="1">
      <alignment horizontal="center" vertical="center"/>
    </xf>
    <xf numFmtId="0" fontId="2" fillId="0" borderId="36" xfId="0" applyFont="1" applyFill="1" applyBorder="1" applyAlignment="1" applyProtection="1">
      <alignment horizontal="center" vertical="center" shrinkToFit="1"/>
      <protection locked="0"/>
    </xf>
    <xf numFmtId="0" fontId="2" fillId="0" borderId="60" xfId="0" applyFont="1" applyFill="1" applyBorder="1" applyAlignment="1" applyProtection="1">
      <alignment horizontal="center" vertical="center" shrinkToFit="1"/>
      <protection locked="0"/>
    </xf>
    <xf numFmtId="0" fontId="2" fillId="0" borderId="61" xfId="0" applyFont="1" applyFill="1" applyBorder="1" applyAlignment="1" applyProtection="1">
      <alignment horizontal="center" vertical="center" shrinkToFit="1"/>
      <protection locked="0"/>
    </xf>
    <xf numFmtId="0" fontId="2" fillId="0" borderId="38" xfId="0" applyFont="1" applyFill="1" applyBorder="1" applyAlignment="1" applyProtection="1">
      <alignment horizontal="center" vertical="center" shrinkToFit="1"/>
      <protection locked="0"/>
    </xf>
    <xf numFmtId="0" fontId="2" fillId="0" borderId="40" xfId="0" applyFont="1" applyFill="1" applyBorder="1" applyAlignment="1" applyProtection="1">
      <alignment horizontal="center" vertical="center" shrinkToFit="1"/>
      <protection locked="0"/>
    </xf>
    <xf numFmtId="0" fontId="2" fillId="0" borderId="62" xfId="0" applyFont="1" applyFill="1" applyBorder="1" applyAlignment="1" applyProtection="1">
      <alignment horizontal="center" vertical="center" shrinkToFit="1"/>
      <protection locked="0"/>
    </xf>
    <xf numFmtId="0" fontId="2" fillId="0" borderId="39" xfId="0" applyFont="1" applyFill="1" applyBorder="1" applyAlignment="1" applyProtection="1">
      <alignment horizontal="center" vertical="center" shrinkToFit="1"/>
      <protection locked="0"/>
    </xf>
    <xf numFmtId="0" fontId="2" fillId="0" borderId="32" xfId="0" applyFont="1" applyFill="1" applyBorder="1" applyAlignment="1" applyProtection="1">
      <alignment horizontal="center" vertical="center" shrinkToFit="1"/>
      <protection locked="0"/>
    </xf>
    <xf numFmtId="0" fontId="2" fillId="0" borderId="35" xfId="0" applyFont="1" applyFill="1" applyBorder="1" applyAlignment="1" applyProtection="1">
      <alignment horizontal="center" vertical="center" shrinkToFit="1"/>
      <protection locked="0"/>
    </xf>
    <xf numFmtId="0" fontId="2" fillId="0" borderId="56"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0" fillId="0" borderId="52" xfId="0" applyFill="1" applyBorder="1" applyAlignment="1" applyProtection="1">
      <alignment vertical="center"/>
      <protection locked="0"/>
    </xf>
    <xf numFmtId="0" fontId="0" fillId="0" borderId="50" xfId="0" applyFill="1" applyBorder="1" applyAlignment="1" applyProtection="1">
      <alignment vertical="center"/>
      <protection locked="0"/>
    </xf>
    <xf numFmtId="0" fontId="2" fillId="2" borderId="2" xfId="0" applyFont="1" applyFill="1" applyBorder="1" applyAlignment="1">
      <alignment horizontal="center" vertical="center"/>
    </xf>
    <xf numFmtId="0" fontId="5" fillId="2" borderId="60"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64" xfId="0" applyFont="1" applyFill="1" applyBorder="1" applyAlignment="1">
      <alignment horizontal="center" vertical="center" wrapText="1" shrinkToFit="1"/>
    </xf>
    <xf numFmtId="0" fontId="5" fillId="2" borderId="64" xfId="0" applyFont="1" applyFill="1" applyBorder="1" applyAlignment="1">
      <alignment horizontal="center" vertical="center" wrapText="1"/>
    </xf>
    <xf numFmtId="0" fontId="2" fillId="0" borderId="3" xfId="0" applyFont="1" applyFill="1" applyBorder="1" applyAlignment="1" applyProtection="1">
      <alignment horizontal="center" vertical="center"/>
      <protection locked="0"/>
    </xf>
    <xf numFmtId="0" fontId="2" fillId="2" borderId="3" xfId="0" applyFont="1" applyFill="1" applyBorder="1" applyAlignment="1">
      <alignment horizontal="center" vertical="center" justifyLastLine="1"/>
    </xf>
    <xf numFmtId="0" fontId="2" fillId="2" borderId="1" xfId="0" applyFont="1" applyFill="1" applyBorder="1" applyAlignment="1">
      <alignment horizontal="center" vertical="center" justifyLastLine="1"/>
    </xf>
    <xf numFmtId="0" fontId="2" fillId="2" borderId="64" xfId="0" applyFont="1" applyFill="1" applyBorder="1" applyAlignment="1">
      <alignment horizontal="center" vertical="center"/>
    </xf>
    <xf numFmtId="0" fontId="5" fillId="2" borderId="36" xfId="0" applyFont="1" applyFill="1" applyBorder="1" applyAlignment="1">
      <alignment horizontal="center" vertical="center" wrapText="1"/>
    </xf>
    <xf numFmtId="0" fontId="2" fillId="2" borderId="38" xfId="0" applyFont="1" applyFill="1" applyBorder="1" applyAlignment="1">
      <alignment horizontal="distributed" vertical="center" justifyLastLine="1"/>
    </xf>
    <xf numFmtId="0" fontId="2" fillId="2" borderId="40" xfId="0" applyFont="1" applyFill="1" applyBorder="1" applyAlignment="1">
      <alignment horizontal="distributed" vertical="center" justifyLastLine="1"/>
    </xf>
    <xf numFmtId="0" fontId="2" fillId="2" borderId="31" xfId="0" applyFont="1" applyFill="1" applyBorder="1" applyAlignment="1">
      <alignment horizontal="distributed" vertical="center" justifyLastLine="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2" fillId="2" borderId="0" xfId="0" applyFont="1" applyFill="1" applyBorder="1" applyAlignment="1">
      <alignment horizontal="right" vertical="center"/>
    </xf>
    <xf numFmtId="0" fontId="2" fillId="2" borderId="37" xfId="0" applyFont="1" applyFill="1" applyBorder="1" applyAlignment="1">
      <alignment horizontal="distributed" vertical="center" justifyLastLine="1"/>
    </xf>
    <xf numFmtId="0" fontId="2" fillId="2" borderId="3" xfId="0" applyFont="1" applyFill="1" applyBorder="1" applyAlignment="1">
      <alignment horizontal="distributed" vertical="center" justifyLastLine="1"/>
    </xf>
    <xf numFmtId="0" fontId="2" fillId="2" borderId="37" xfId="0" applyFont="1" applyFill="1" applyBorder="1" applyAlignment="1">
      <alignment vertical="center" shrinkToFit="1"/>
    </xf>
    <xf numFmtId="0" fontId="2" fillId="2" borderId="3" xfId="0" applyFont="1" applyFill="1" applyBorder="1" applyAlignment="1">
      <alignment vertical="center" shrinkToFit="1"/>
    </xf>
    <xf numFmtId="0" fontId="2" fillId="2" borderId="1" xfId="0" applyFont="1" applyFill="1" applyBorder="1" applyAlignment="1">
      <alignment vertical="center" shrinkToFit="1"/>
    </xf>
    <xf numFmtId="0" fontId="2" fillId="2" borderId="1" xfId="0" applyFont="1" applyFill="1" applyBorder="1" applyAlignment="1">
      <alignment horizontal="distributed" vertical="center" justifyLastLine="1"/>
    </xf>
    <xf numFmtId="0" fontId="2" fillId="2" borderId="59"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0" xfId="0" applyFont="1" applyFill="1" applyAlignment="1">
      <alignment horizontal="center" vertical="center" shrinkToFit="1"/>
    </xf>
    <xf numFmtId="0" fontId="2" fillId="2" borderId="53" xfId="0" applyFont="1" applyFill="1" applyBorder="1" applyAlignment="1">
      <alignment horizontal="distributed" vertical="center" justifyLastLine="1"/>
    </xf>
    <xf numFmtId="0" fontId="2" fillId="2" borderId="52" xfId="0" applyFont="1" applyFill="1" applyBorder="1" applyAlignment="1">
      <alignment horizontal="distributed" vertical="center" justifyLastLine="1"/>
    </xf>
    <xf numFmtId="0" fontId="2" fillId="2" borderId="64" xfId="0" applyFont="1" applyFill="1" applyBorder="1" applyAlignment="1">
      <alignment horizontal="distributed" vertical="center" justifyLastLine="1"/>
    </xf>
    <xf numFmtId="0" fontId="2" fillId="2" borderId="36" xfId="0" applyFont="1" applyFill="1" applyBorder="1" applyAlignment="1">
      <alignment horizontal="distributed" vertical="center" justifyLastLine="1"/>
    </xf>
    <xf numFmtId="0" fontId="2" fillId="2" borderId="60" xfId="0" applyFont="1" applyFill="1" applyBorder="1" applyAlignment="1">
      <alignment horizontal="distributed" vertical="center" justifyLastLine="1"/>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0" fillId="2" borderId="30" xfId="0" applyFill="1" applyBorder="1" applyAlignment="1">
      <alignment horizontal="center" vertical="center"/>
    </xf>
    <xf numFmtId="0" fontId="0" fillId="2" borderId="16" xfId="0" applyFill="1" applyBorder="1" applyAlignment="1">
      <alignment horizontal="center" vertical="center"/>
    </xf>
    <xf numFmtId="0" fontId="2" fillId="0" borderId="100"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60" xfId="0" applyFont="1" applyFill="1" applyBorder="1" applyAlignment="1">
      <alignment horizontal="distributed" vertical="center"/>
    </xf>
    <xf numFmtId="0" fontId="2" fillId="2" borderId="61" xfId="0" applyFont="1" applyFill="1" applyBorder="1" applyAlignment="1">
      <alignment horizontal="distributed" vertical="center"/>
    </xf>
    <xf numFmtId="0" fontId="2" fillId="2" borderId="33" xfId="0" applyFont="1" applyFill="1" applyBorder="1" applyAlignment="1">
      <alignment horizontal="center" vertical="center"/>
    </xf>
    <xf numFmtId="0" fontId="2" fillId="2" borderId="62" xfId="0" applyFont="1" applyFill="1" applyBorder="1" applyAlignment="1">
      <alignment horizontal="center" vertical="center"/>
    </xf>
    <xf numFmtId="0" fontId="8" fillId="0" borderId="41" xfId="0" applyFont="1" applyFill="1" applyBorder="1" applyAlignment="1" applyProtection="1">
      <alignment horizontal="center" vertical="center"/>
      <protection locked="0"/>
    </xf>
    <xf numFmtId="0" fontId="8" fillId="0" borderId="43" xfId="0" applyFont="1" applyFill="1" applyBorder="1" applyAlignment="1" applyProtection="1">
      <alignment horizontal="center" vertical="center"/>
      <protection locked="0"/>
    </xf>
    <xf numFmtId="0" fontId="8" fillId="0" borderId="34" xfId="0" applyFont="1" applyFill="1" applyBorder="1" applyAlignment="1" applyProtection="1">
      <alignment horizontal="center" vertical="center"/>
      <protection locked="0"/>
    </xf>
    <xf numFmtId="0" fontId="14" fillId="2" borderId="41"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41" xfId="0" applyFont="1" applyFill="1" applyBorder="1" applyAlignment="1">
      <alignment horizontal="distributed" vertical="center" wrapText="1" indent="1"/>
    </xf>
    <xf numFmtId="0" fontId="14" fillId="2" borderId="34" xfId="0" applyFont="1" applyFill="1" applyBorder="1" applyAlignment="1">
      <alignment horizontal="distributed" vertical="center" wrapText="1" indent="1"/>
    </xf>
    <xf numFmtId="0" fontId="0" fillId="2" borderId="34" xfId="0" applyFill="1" applyBorder="1"/>
    <xf numFmtId="0" fontId="9" fillId="2" borderId="34" xfId="0" applyFont="1" applyFill="1" applyBorder="1" applyAlignment="1">
      <alignment horizontal="center" vertical="center" wrapText="1"/>
    </xf>
    <xf numFmtId="0" fontId="14" fillId="0" borderId="41" xfId="0" applyFont="1" applyFill="1" applyBorder="1" applyAlignment="1" applyProtection="1">
      <alignment horizontal="center" vertical="center"/>
      <protection locked="0"/>
    </xf>
    <xf numFmtId="0" fontId="14" fillId="0" borderId="43" xfId="0" applyFont="1" applyFill="1" applyBorder="1" applyAlignment="1" applyProtection="1">
      <alignment horizontal="center" vertical="center"/>
      <protection locked="0"/>
    </xf>
    <xf numFmtId="0" fontId="14" fillId="0" borderId="34" xfId="0" applyFont="1" applyFill="1" applyBorder="1" applyAlignment="1" applyProtection="1">
      <alignment horizontal="center" vertical="center"/>
      <protection locked="0"/>
    </xf>
    <xf numFmtId="0" fontId="2" fillId="0" borderId="51" xfId="0" applyFont="1" applyFill="1" applyBorder="1" applyAlignment="1" applyProtection="1">
      <alignment horizontal="center" vertical="center"/>
      <protection locked="0"/>
    </xf>
    <xf numFmtId="0" fontId="2" fillId="2" borderId="5" xfId="0" applyFont="1" applyFill="1" applyBorder="1" applyAlignment="1">
      <alignment horizontal="center" vertical="center"/>
    </xf>
    <xf numFmtId="0" fontId="10" fillId="2" borderId="0" xfId="0" applyFont="1" applyFill="1" applyBorder="1" applyAlignment="1">
      <alignment horizontal="left" vertical="center"/>
    </xf>
    <xf numFmtId="0" fontId="2" fillId="2" borderId="106" xfId="0" applyFont="1" applyFill="1" applyBorder="1" applyAlignment="1">
      <alignment horizontal="left" vertical="center" wrapText="1"/>
    </xf>
    <xf numFmtId="0" fontId="2" fillId="2" borderId="107" xfId="0" applyFont="1" applyFill="1" applyBorder="1" applyAlignment="1">
      <alignment horizontal="left" vertical="center"/>
    </xf>
    <xf numFmtId="0" fontId="2" fillId="2" borderId="108" xfId="0" applyFont="1" applyFill="1" applyBorder="1" applyAlignment="1">
      <alignment horizontal="left" vertical="center"/>
    </xf>
    <xf numFmtId="0" fontId="2" fillId="2" borderId="109" xfId="0" applyFont="1" applyFill="1" applyBorder="1" applyAlignment="1">
      <alignment horizontal="left" vertical="center"/>
    </xf>
    <xf numFmtId="0" fontId="2" fillId="2" borderId="110" xfId="0" applyFont="1" applyFill="1" applyBorder="1" applyAlignment="1">
      <alignment horizontal="left" vertical="center"/>
    </xf>
    <xf numFmtId="0" fontId="2" fillId="2" borderId="111" xfId="0" applyFont="1" applyFill="1" applyBorder="1" applyAlignment="1">
      <alignment horizontal="left"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55"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Border="1" applyAlignment="1">
      <alignment horizontal="left" vertical="center"/>
    </xf>
    <xf numFmtId="0" fontId="2" fillId="2" borderId="39" xfId="0" applyFont="1" applyFill="1" applyBorder="1" applyAlignment="1" applyProtection="1">
      <alignment horizontal="left" vertical="center"/>
      <protection locked="0"/>
    </xf>
    <xf numFmtId="0" fontId="2" fillId="2" borderId="32" xfId="0" applyFont="1" applyFill="1" applyBorder="1" applyAlignment="1" applyProtection="1">
      <alignment horizontal="left" vertical="center"/>
      <protection locked="0"/>
    </xf>
    <xf numFmtId="0" fontId="2" fillId="2" borderId="33" xfId="0" applyFont="1" applyFill="1" applyBorder="1" applyAlignment="1" applyProtection="1">
      <alignment horizontal="left" vertical="center"/>
      <protection locked="0"/>
    </xf>
    <xf numFmtId="0" fontId="2" fillId="0" borderId="31"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55"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2" borderId="36"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49" xfId="0" applyFont="1" applyFill="1" applyBorder="1" applyAlignment="1">
      <alignment horizontal="center" vertical="center"/>
    </xf>
    <xf numFmtId="0" fontId="2" fillId="0" borderId="65" xfId="0" applyFont="1" applyFill="1" applyBorder="1" applyAlignment="1" applyProtection="1">
      <alignment horizontal="center" vertical="center"/>
      <protection locked="0"/>
    </xf>
    <xf numFmtId="0" fontId="2" fillId="2" borderId="37" xfId="0" applyFont="1" applyFill="1" applyBorder="1" applyAlignment="1">
      <alignment horizontal="distributed" vertical="center" wrapText="1"/>
    </xf>
    <xf numFmtId="0" fontId="2" fillId="2" borderId="3"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2" borderId="38" xfId="0" applyFont="1" applyFill="1" applyBorder="1" applyAlignment="1">
      <alignment horizontal="distributed" vertical="center" wrapText="1"/>
    </xf>
    <xf numFmtId="0" fontId="2" fillId="2" borderId="40" xfId="0" applyFont="1" applyFill="1" applyBorder="1" applyAlignment="1">
      <alignment horizontal="distributed" vertical="center" wrapText="1"/>
    </xf>
    <xf numFmtId="0" fontId="2" fillId="2" borderId="8" xfId="0" applyFont="1" applyFill="1" applyBorder="1" applyAlignment="1">
      <alignment horizontal="center" vertical="center"/>
    </xf>
    <xf numFmtId="0" fontId="2" fillId="0" borderId="1"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51"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protection locked="0"/>
    </xf>
    <xf numFmtId="0" fontId="2" fillId="0" borderId="35"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center" vertical="center"/>
      <protection locked="0"/>
    </xf>
    <xf numFmtId="0" fontId="2" fillId="2" borderId="51" xfId="0" applyFont="1" applyFill="1" applyBorder="1" applyAlignment="1">
      <alignment horizontal="center" vertical="center"/>
    </xf>
    <xf numFmtId="0" fontId="2" fillId="2" borderId="0" xfId="0" applyFont="1" applyFill="1" applyAlignment="1">
      <alignment horizontal="left" vertical="center"/>
    </xf>
    <xf numFmtId="0" fontId="2" fillId="2" borderId="36" xfId="0" applyFont="1" applyFill="1" applyBorder="1" applyAlignment="1">
      <alignment horizontal="center" vertical="center" shrinkToFit="1"/>
    </xf>
    <xf numFmtId="0" fontId="2" fillId="2" borderId="60" xfId="0" applyFont="1" applyFill="1" applyBorder="1" applyAlignment="1">
      <alignment horizontal="center" vertical="center" shrinkToFit="1"/>
    </xf>
    <xf numFmtId="0" fontId="2" fillId="0" borderId="23" xfId="0" applyFont="1" applyFill="1" applyBorder="1" applyAlignment="1" applyProtection="1">
      <alignment horizontal="center" vertical="center"/>
      <protection locked="0"/>
    </xf>
    <xf numFmtId="0" fontId="2" fillId="2" borderId="37"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0" borderId="7"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center" vertical="center"/>
      <protection locked="0"/>
    </xf>
    <xf numFmtId="0" fontId="5" fillId="2" borderId="27" xfId="0" applyFont="1" applyFill="1" applyBorder="1" applyAlignment="1">
      <alignment horizontal="distributed" vertical="center" wrapText="1"/>
    </xf>
    <xf numFmtId="0" fontId="5" fillId="2" borderId="7" xfId="0" applyFont="1" applyFill="1" applyBorder="1" applyAlignment="1">
      <alignment horizontal="distributed" vertical="center" wrapText="1"/>
    </xf>
    <xf numFmtId="0" fontId="5" fillId="2" borderId="8" xfId="0" applyFont="1" applyFill="1" applyBorder="1" applyAlignment="1">
      <alignment horizontal="distributed" vertical="center" wrapText="1"/>
    </xf>
    <xf numFmtId="0" fontId="5" fillId="2" borderId="13" xfId="0" applyFont="1" applyFill="1" applyBorder="1" applyAlignment="1">
      <alignment horizontal="distributed" vertical="center" wrapText="1"/>
    </xf>
    <xf numFmtId="0" fontId="5" fillId="2" borderId="0" xfId="0" applyFont="1" applyFill="1" applyBorder="1" applyAlignment="1">
      <alignment horizontal="distributed" vertical="center" wrapText="1"/>
    </xf>
    <xf numFmtId="0" fontId="5" fillId="2" borderId="4" xfId="0" applyFont="1" applyFill="1" applyBorder="1" applyAlignment="1">
      <alignment horizontal="distributed" vertical="center" wrapText="1"/>
    </xf>
    <xf numFmtId="0" fontId="5" fillId="2" borderId="30" xfId="0" applyFont="1" applyFill="1" applyBorder="1" applyAlignment="1">
      <alignment horizontal="distributed" vertical="center" wrapText="1"/>
    </xf>
    <xf numFmtId="0" fontId="5" fillId="2" borderId="16" xfId="0" applyFont="1" applyFill="1" applyBorder="1" applyAlignment="1">
      <alignment horizontal="distributed" vertical="center" wrapText="1"/>
    </xf>
    <xf numFmtId="0" fontId="5" fillId="2" borderId="17" xfId="0" applyFont="1" applyFill="1" applyBorder="1" applyAlignment="1">
      <alignment horizontal="distributed" vertical="center" wrapText="1"/>
    </xf>
    <xf numFmtId="0" fontId="2" fillId="2" borderId="13"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63"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2" borderId="51" xfId="0" applyFont="1" applyFill="1" applyBorder="1" applyAlignment="1">
      <alignment horizontal="center" vertical="center" shrinkToFit="1"/>
    </xf>
    <xf numFmtId="0" fontId="2" fillId="2" borderId="0" xfId="0" applyFont="1" applyFill="1" applyAlignment="1">
      <alignment horizontal="center" vertical="center"/>
    </xf>
    <xf numFmtId="0" fontId="2" fillId="2" borderId="28" xfId="0" applyFont="1" applyFill="1" applyBorder="1" applyAlignment="1">
      <alignment horizontal="right" vertical="center"/>
    </xf>
    <xf numFmtId="0" fontId="2" fillId="2" borderId="23" xfId="0" applyFont="1" applyFill="1" applyBorder="1" applyAlignment="1">
      <alignment horizontal="right" vertical="center"/>
    </xf>
    <xf numFmtId="0" fontId="2" fillId="2" borderId="23" xfId="0" applyFont="1" applyFill="1" applyBorder="1" applyAlignment="1">
      <alignment horizontal="left" vertical="center"/>
    </xf>
    <xf numFmtId="0" fontId="2" fillId="2" borderId="121" xfId="0" applyFont="1" applyFill="1" applyBorder="1" applyAlignment="1">
      <alignment horizontal="left" vertical="center"/>
    </xf>
    <xf numFmtId="0" fontId="4" fillId="2" borderId="0" xfId="0" applyFont="1" applyFill="1" applyAlignment="1">
      <alignment horizontal="center" vertical="center"/>
    </xf>
    <xf numFmtId="0" fontId="2" fillId="2" borderId="55" xfId="0" applyFont="1" applyFill="1" applyBorder="1" applyAlignment="1">
      <alignment horizontal="left" vertical="center"/>
    </xf>
    <xf numFmtId="0" fontId="2" fillId="2" borderId="5" xfId="0" applyFont="1" applyFill="1" applyBorder="1" applyAlignment="1">
      <alignment horizontal="left" vertical="center"/>
    </xf>
    <xf numFmtId="0" fontId="2" fillId="0" borderId="26" xfId="0" applyFont="1" applyFill="1" applyBorder="1" applyAlignment="1" applyProtection="1">
      <alignment horizontal="center" vertical="center"/>
      <protection locked="0"/>
    </xf>
    <xf numFmtId="0" fontId="2" fillId="0" borderId="47" xfId="0" applyFont="1" applyFill="1" applyBorder="1" applyAlignment="1" applyProtection="1">
      <alignment horizontal="center" vertical="center"/>
      <protection locked="0"/>
    </xf>
    <xf numFmtId="0" fontId="2" fillId="2" borderId="47"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pplyProtection="1">
      <alignment horizontal="center" vertical="center"/>
      <protection locked="0"/>
    </xf>
    <xf numFmtId="0" fontId="2" fillId="2" borderId="47" xfId="0" applyFont="1" applyFill="1" applyBorder="1" applyAlignment="1" applyProtection="1">
      <alignment horizontal="center" vertical="center"/>
      <protection locked="0"/>
    </xf>
    <xf numFmtId="0" fontId="2" fillId="2" borderId="2" xfId="0" applyFont="1" applyFill="1" applyBorder="1" applyAlignment="1">
      <alignment horizontal="center" vertical="center" shrinkToFit="1"/>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 xfId="0" applyFont="1" applyFill="1" applyBorder="1" applyAlignment="1">
      <alignment horizontal="center" vertical="center" wrapText="1"/>
    </xf>
    <xf numFmtId="191" fontId="2" fillId="0" borderId="31" xfId="0" applyNumberFormat="1" applyFont="1" applyFill="1" applyBorder="1" applyAlignment="1" applyProtection="1">
      <alignment horizontal="center" vertical="center"/>
      <protection locked="0"/>
    </xf>
    <xf numFmtId="191" fontId="2" fillId="0" borderId="32" xfId="0" applyNumberFormat="1" applyFont="1" applyFill="1" applyBorder="1" applyAlignment="1" applyProtection="1">
      <alignment horizontal="center" vertical="center"/>
      <protection locked="0"/>
    </xf>
    <xf numFmtId="0" fontId="5" fillId="2" borderId="55" xfId="0" applyFont="1" applyFill="1" applyBorder="1" applyAlignment="1">
      <alignment horizontal="center" vertical="center" wrapText="1"/>
    </xf>
    <xf numFmtId="0" fontId="2" fillId="2" borderId="39" xfId="0" applyFont="1" applyFill="1" applyBorder="1" applyAlignment="1">
      <alignment horizontal="center" vertical="center"/>
    </xf>
    <xf numFmtId="189" fontId="2" fillId="2" borderId="17" xfId="0" applyNumberFormat="1" applyFont="1" applyFill="1" applyBorder="1" applyAlignment="1">
      <alignment horizontal="right" vertical="center"/>
    </xf>
    <xf numFmtId="189" fontId="2" fillId="2" borderId="59" xfId="0" applyNumberFormat="1" applyFont="1" applyFill="1" applyBorder="1" applyAlignment="1">
      <alignment horizontal="right" vertical="center"/>
    </xf>
    <xf numFmtId="189" fontId="2" fillId="2" borderId="15" xfId="0" applyNumberFormat="1" applyFont="1" applyFill="1" applyBorder="1" applyAlignment="1">
      <alignment horizontal="right" vertical="center"/>
    </xf>
    <xf numFmtId="0" fontId="5" fillId="2" borderId="60" xfId="0" applyFont="1" applyFill="1" applyBorder="1" applyAlignment="1">
      <alignment horizontal="distributed" vertical="center" wrapText="1"/>
    </xf>
    <xf numFmtId="0" fontId="5" fillId="2" borderId="41" xfId="0" applyFont="1" applyFill="1" applyBorder="1" applyAlignment="1">
      <alignment horizontal="distributed" vertical="center" wrapText="1"/>
    </xf>
    <xf numFmtId="0" fontId="2" fillId="2" borderId="21"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5" fillId="2" borderId="0" xfId="0" applyFont="1" applyFill="1" applyBorder="1" applyAlignment="1">
      <alignment horizontal="left" vertical="center" wrapText="1" shrinkToFit="1"/>
    </xf>
    <xf numFmtId="0" fontId="2" fillId="2" borderId="2" xfId="0" applyFont="1" applyFill="1" applyBorder="1" applyAlignment="1">
      <alignment horizontal="left" vertical="center"/>
    </xf>
    <xf numFmtId="186" fontId="2" fillId="0" borderId="31" xfId="0" applyNumberFormat="1" applyFont="1" applyFill="1" applyBorder="1" applyAlignment="1" applyProtection="1">
      <alignment horizontal="right" vertical="center"/>
      <protection locked="0"/>
    </xf>
    <xf numFmtId="186" fontId="2" fillId="0" borderId="32" xfId="0" applyNumberFormat="1" applyFont="1" applyFill="1" applyBorder="1" applyAlignment="1" applyProtection="1">
      <alignment horizontal="right" vertical="center"/>
      <protection locked="0"/>
    </xf>
    <xf numFmtId="176" fontId="2" fillId="2" borderId="32" xfId="0" applyNumberFormat="1" applyFont="1" applyFill="1" applyBorder="1" applyAlignment="1">
      <alignment horizontal="center" vertical="center"/>
    </xf>
    <xf numFmtId="176" fontId="2" fillId="2" borderId="35" xfId="0" applyNumberFormat="1" applyFont="1" applyFill="1" applyBorder="1" applyAlignment="1">
      <alignment horizontal="center" vertical="center"/>
    </xf>
    <xf numFmtId="0" fontId="2" fillId="2" borderId="37" xfId="0" applyFont="1" applyFill="1" applyBorder="1" applyAlignment="1">
      <alignment horizontal="left" vertical="center"/>
    </xf>
    <xf numFmtId="0" fontId="2" fillId="2" borderId="3" xfId="0" applyFont="1" applyFill="1" applyBorder="1" applyAlignment="1">
      <alignment horizontal="left" vertical="center"/>
    </xf>
    <xf numFmtId="0" fontId="2" fillId="2" borderId="65" xfId="0" applyFont="1" applyFill="1" applyBorder="1" applyAlignment="1">
      <alignment horizontal="left" vertical="center"/>
    </xf>
    <xf numFmtId="0" fontId="2" fillId="2" borderId="72" xfId="0" applyFont="1" applyFill="1" applyBorder="1" applyAlignment="1">
      <alignment horizontal="distributed" vertical="center"/>
    </xf>
    <xf numFmtId="0" fontId="2" fillId="2" borderId="70" xfId="0" applyFont="1" applyFill="1" applyBorder="1" applyAlignment="1">
      <alignment horizontal="left" vertical="center"/>
    </xf>
    <xf numFmtId="0" fontId="2" fillId="2" borderId="42" xfId="0" applyFont="1" applyFill="1" applyBorder="1" applyAlignment="1">
      <alignment horizontal="center" vertical="center" textRotation="255"/>
    </xf>
    <xf numFmtId="0" fontId="2" fillId="2" borderId="66" xfId="0" applyFont="1" applyFill="1" applyBorder="1" applyAlignment="1">
      <alignment horizontal="center" vertical="center" textRotation="255"/>
    </xf>
    <xf numFmtId="0" fontId="2" fillId="2" borderId="67" xfId="0" applyFont="1" applyFill="1" applyBorder="1" applyAlignment="1">
      <alignment horizontal="center" vertical="center" textRotation="255"/>
    </xf>
    <xf numFmtId="0" fontId="2" fillId="2" borderId="71" xfId="0" applyFont="1" applyFill="1" applyBorder="1" applyAlignment="1">
      <alignment horizontal="left" vertical="center"/>
    </xf>
    <xf numFmtId="0" fontId="2" fillId="2" borderId="72" xfId="0" applyFont="1" applyFill="1" applyBorder="1" applyAlignment="1">
      <alignment horizontal="left" vertical="center"/>
    </xf>
    <xf numFmtId="0" fontId="2" fillId="2" borderId="73" xfId="0" applyFont="1" applyFill="1" applyBorder="1" applyAlignment="1">
      <alignment horizontal="left" vertical="center"/>
    </xf>
    <xf numFmtId="0" fontId="2" fillId="2" borderId="71" xfId="0" applyFont="1" applyFill="1" applyBorder="1" applyAlignment="1">
      <alignment vertical="center"/>
    </xf>
    <xf numFmtId="0" fontId="2" fillId="2" borderId="60" xfId="0" applyFont="1" applyFill="1" applyBorder="1" applyAlignment="1">
      <alignment horizontal="distributed" vertical="center" wrapText="1"/>
    </xf>
    <xf numFmtId="0" fontId="2" fillId="2" borderId="61" xfId="0" applyFont="1" applyFill="1" applyBorder="1" applyAlignment="1">
      <alignment horizontal="distributed" vertical="center" wrapText="1"/>
    </xf>
    <xf numFmtId="0" fontId="2" fillId="2" borderId="41" xfId="0" applyFont="1" applyFill="1" applyBorder="1" applyAlignment="1">
      <alignment horizontal="distributed" vertical="center" wrapText="1"/>
    </xf>
    <xf numFmtId="0" fontId="2" fillId="2" borderId="78" xfId="0" applyFont="1" applyFill="1" applyBorder="1" applyAlignment="1">
      <alignment horizontal="distributed" vertical="center" wrapText="1"/>
    </xf>
    <xf numFmtId="0" fontId="2" fillId="2" borderId="45" xfId="0" applyFont="1" applyFill="1" applyBorder="1" applyAlignment="1">
      <alignment horizontal="distributed" vertical="center" shrinkToFit="1"/>
    </xf>
    <xf numFmtId="0" fontId="2" fillId="2" borderId="79" xfId="0" applyFont="1" applyFill="1" applyBorder="1" applyAlignment="1">
      <alignment horizontal="distributed" vertical="center" shrinkToFit="1"/>
    </xf>
    <xf numFmtId="0" fontId="2" fillId="2" borderId="80" xfId="0" applyFont="1" applyFill="1" applyBorder="1" applyAlignment="1">
      <alignment horizontal="distributed" vertical="center" shrinkToFit="1"/>
    </xf>
    <xf numFmtId="0" fontId="2" fillId="2" borderId="34" xfId="0" applyFont="1" applyFill="1" applyBorder="1" applyAlignment="1">
      <alignment horizontal="distributed" vertical="center"/>
    </xf>
    <xf numFmtId="0" fontId="2" fillId="2" borderId="38" xfId="0" applyFont="1" applyFill="1" applyBorder="1" applyAlignment="1">
      <alignment horizontal="left" vertical="center"/>
    </xf>
    <xf numFmtId="0" fontId="2" fillId="2" borderId="40" xfId="0" applyFont="1" applyFill="1" applyBorder="1" applyAlignment="1">
      <alignment horizontal="left" vertical="center"/>
    </xf>
    <xf numFmtId="49" fontId="2" fillId="2" borderId="63" xfId="0" applyNumberFormat="1" applyFont="1" applyFill="1" applyBorder="1" applyAlignment="1">
      <alignment horizontal="right" vertical="center" wrapText="1"/>
    </xf>
    <xf numFmtId="49" fontId="2" fillId="2" borderId="10" xfId="0" applyNumberFormat="1" applyFont="1" applyFill="1" applyBorder="1" applyAlignment="1">
      <alignment horizontal="right" vertical="center" wrapText="1"/>
    </xf>
    <xf numFmtId="49" fontId="2" fillId="2" borderId="11" xfId="0" applyNumberFormat="1" applyFont="1" applyFill="1" applyBorder="1" applyAlignment="1">
      <alignment horizontal="right" vertical="center" wrapText="1"/>
    </xf>
    <xf numFmtId="188" fontId="2" fillId="2" borderId="49" xfId="0" applyNumberFormat="1" applyFont="1" applyFill="1" applyBorder="1" applyAlignment="1">
      <alignment horizontal="right" vertical="center"/>
    </xf>
    <xf numFmtId="188" fontId="2" fillId="2" borderId="60" xfId="0" applyNumberFormat="1" applyFont="1" applyFill="1" applyBorder="1" applyAlignment="1">
      <alignment horizontal="right" vertical="center"/>
    </xf>
    <xf numFmtId="188" fontId="2" fillId="2" borderId="61" xfId="0" applyNumberFormat="1" applyFont="1" applyFill="1" applyBorder="1" applyAlignment="1">
      <alignment horizontal="right" vertical="center"/>
    </xf>
    <xf numFmtId="186" fontId="2" fillId="0" borderId="21" xfId="0" applyNumberFormat="1" applyFont="1" applyFill="1" applyBorder="1" applyAlignment="1" applyProtection="1">
      <alignment horizontal="right" vertical="center"/>
      <protection locked="0"/>
    </xf>
    <xf numFmtId="186" fontId="2" fillId="0" borderId="24" xfId="0" applyNumberFormat="1" applyFont="1" applyFill="1" applyBorder="1" applyAlignment="1" applyProtection="1">
      <alignment horizontal="right" vertical="center"/>
      <protection locked="0"/>
    </xf>
    <xf numFmtId="0" fontId="2" fillId="2" borderId="75" xfId="0" applyFont="1" applyFill="1" applyBorder="1" applyAlignment="1">
      <alignment horizontal="left" vertical="center"/>
    </xf>
    <xf numFmtId="0" fontId="2" fillId="2" borderId="45" xfId="0" applyFont="1" applyFill="1" applyBorder="1" applyAlignment="1">
      <alignment horizontal="left" vertical="center" shrinkToFit="1"/>
    </xf>
    <xf numFmtId="0" fontId="2" fillId="2" borderId="79" xfId="0" applyFont="1" applyFill="1" applyBorder="1" applyAlignment="1">
      <alignment horizontal="left" vertical="center" shrinkToFit="1"/>
    </xf>
    <xf numFmtId="0" fontId="2" fillId="2" borderId="80" xfId="0" applyFont="1" applyFill="1" applyBorder="1" applyAlignment="1">
      <alignment horizontal="left" vertical="center" shrinkToFit="1"/>
    </xf>
    <xf numFmtId="180" fontId="2" fillId="2" borderId="24" xfId="0" applyNumberFormat="1" applyFont="1" applyFill="1" applyBorder="1" applyAlignment="1">
      <alignment horizontal="center" vertical="center"/>
    </xf>
    <xf numFmtId="180" fontId="2" fillId="2" borderId="87" xfId="0" applyNumberFormat="1" applyFont="1" applyFill="1" applyBorder="1" applyAlignment="1">
      <alignment horizontal="center" vertical="center"/>
    </xf>
    <xf numFmtId="179" fontId="2" fillId="0" borderId="24" xfId="0" applyNumberFormat="1" applyFont="1" applyFill="1" applyBorder="1" applyAlignment="1" applyProtection="1">
      <alignment horizontal="right" vertical="center"/>
      <protection locked="0"/>
    </xf>
    <xf numFmtId="179" fontId="2" fillId="2" borderId="79" xfId="0" applyNumberFormat="1" applyFont="1" applyFill="1" applyBorder="1" applyAlignment="1">
      <alignment horizontal="center" vertical="center"/>
    </xf>
    <xf numFmtId="179" fontId="2" fillId="2" borderId="86" xfId="0" applyNumberFormat="1" applyFont="1" applyFill="1" applyBorder="1" applyAlignment="1">
      <alignment horizontal="center" vertical="center"/>
    </xf>
    <xf numFmtId="179" fontId="2" fillId="0" borderId="79" xfId="0" applyNumberFormat="1" applyFont="1" applyFill="1" applyBorder="1" applyAlignment="1" applyProtection="1">
      <alignment horizontal="right" vertical="center"/>
      <protection locked="0"/>
    </xf>
    <xf numFmtId="178" fontId="2" fillId="2" borderId="79" xfId="0" applyNumberFormat="1" applyFont="1" applyFill="1" applyBorder="1" applyAlignment="1">
      <alignment horizontal="center" vertical="center"/>
    </xf>
    <xf numFmtId="178" fontId="2" fillId="2" borderId="86" xfId="0" applyNumberFormat="1" applyFont="1" applyFill="1" applyBorder="1" applyAlignment="1">
      <alignment horizontal="center" vertical="center"/>
    </xf>
    <xf numFmtId="0" fontId="2" fillId="2" borderId="12" xfId="0" applyFont="1" applyFill="1" applyBorder="1" applyAlignment="1">
      <alignment horizontal="center" vertical="center"/>
    </xf>
    <xf numFmtId="189" fontId="2" fillId="2" borderId="23" xfId="0" applyNumberFormat="1" applyFont="1" applyFill="1" applyBorder="1" applyAlignment="1">
      <alignment horizontal="right" vertical="center"/>
    </xf>
    <xf numFmtId="189" fontId="2" fillId="2" borderId="54" xfId="0" applyNumberFormat="1" applyFont="1" applyFill="1" applyBorder="1" applyAlignment="1">
      <alignment horizontal="right" vertical="center"/>
    </xf>
    <xf numFmtId="189" fontId="2" fillId="2" borderId="0" xfId="0" applyNumberFormat="1" applyFont="1" applyFill="1" applyBorder="1" applyAlignment="1">
      <alignment horizontal="right" vertical="center"/>
    </xf>
    <xf numFmtId="189" fontId="2" fillId="2" borderId="14" xfId="0" applyNumberFormat="1" applyFont="1" applyFill="1" applyBorder="1" applyAlignment="1">
      <alignment horizontal="right" vertical="center"/>
    </xf>
    <xf numFmtId="189" fontId="2" fillId="2" borderId="10" xfId="0" applyNumberFormat="1" applyFont="1" applyFill="1" applyBorder="1" applyAlignment="1">
      <alignment horizontal="right" vertical="center"/>
    </xf>
    <xf numFmtId="189" fontId="2" fillId="2" borderId="20" xfId="0" applyNumberFormat="1" applyFont="1" applyFill="1" applyBorder="1" applyAlignment="1">
      <alignment horizontal="right" vertical="center"/>
    </xf>
    <xf numFmtId="188" fontId="2" fillId="2" borderId="5" xfId="0" applyNumberFormat="1" applyFont="1" applyFill="1" applyBorder="1" applyAlignment="1">
      <alignment horizontal="right" vertical="center"/>
    </xf>
    <xf numFmtId="188" fontId="2" fillId="2" borderId="51" xfId="0" applyNumberFormat="1" applyFont="1" applyFill="1" applyBorder="1" applyAlignment="1">
      <alignment horizontal="right" vertical="center"/>
    </xf>
    <xf numFmtId="186" fontId="2" fillId="0" borderId="29" xfId="0" applyNumberFormat="1" applyFont="1" applyFill="1" applyBorder="1" applyAlignment="1" applyProtection="1">
      <alignment horizontal="right" vertical="center"/>
      <protection locked="0"/>
    </xf>
    <xf numFmtId="186" fontId="2" fillId="0" borderId="84" xfId="0" applyNumberFormat="1" applyFont="1" applyFill="1" applyBorder="1" applyAlignment="1" applyProtection="1">
      <alignment horizontal="right" vertical="center"/>
      <protection locked="0"/>
    </xf>
    <xf numFmtId="186" fontId="2" fillId="0" borderId="45" xfId="0" applyNumberFormat="1" applyFont="1" applyFill="1" applyBorder="1" applyAlignment="1" applyProtection="1">
      <alignment horizontal="right" vertical="center"/>
      <protection locked="0"/>
    </xf>
    <xf numFmtId="186" fontId="2" fillId="0" borderId="79" xfId="0" applyNumberFormat="1" applyFont="1" applyFill="1" applyBorder="1" applyAlignment="1" applyProtection="1">
      <alignment horizontal="right" vertical="center"/>
      <protection locked="0"/>
    </xf>
    <xf numFmtId="176" fontId="2" fillId="2" borderId="79" xfId="0" applyNumberFormat="1" applyFont="1" applyFill="1" applyBorder="1" applyAlignment="1">
      <alignment horizontal="center" vertical="center"/>
    </xf>
    <xf numFmtId="176" fontId="2" fillId="2" borderId="86" xfId="0" applyNumberFormat="1" applyFont="1" applyFill="1" applyBorder="1" applyAlignment="1">
      <alignment horizontal="center" vertical="center"/>
    </xf>
    <xf numFmtId="186" fontId="2" fillId="0" borderId="1" xfId="0" applyNumberFormat="1" applyFont="1" applyFill="1" applyBorder="1" applyAlignment="1" applyProtection="1">
      <alignment horizontal="right" vertical="center"/>
      <protection locked="0"/>
    </xf>
    <xf numFmtId="186" fontId="2" fillId="0" borderId="5" xfId="0" applyNumberFormat="1" applyFont="1" applyFill="1" applyBorder="1" applyAlignment="1" applyProtection="1">
      <alignment horizontal="right" vertical="center"/>
      <protection locked="0"/>
    </xf>
    <xf numFmtId="0" fontId="2" fillId="2" borderId="28" xfId="0" applyFont="1" applyFill="1" applyBorder="1" applyAlignment="1">
      <alignment horizontal="distributed" vertical="center" wrapText="1"/>
    </xf>
    <xf numFmtId="0" fontId="2" fillId="2" borderId="23" xfId="0" applyFont="1" applyFill="1" applyBorder="1" applyAlignment="1">
      <alignment horizontal="distributed" vertical="center" wrapText="1"/>
    </xf>
    <xf numFmtId="0" fontId="2" fillId="2" borderId="44" xfId="0" applyFont="1" applyFill="1" applyBorder="1" applyAlignment="1">
      <alignment horizontal="distributed" vertical="center" wrapText="1"/>
    </xf>
    <xf numFmtId="0" fontId="2" fillId="2" borderId="15" xfId="0" applyFont="1" applyFill="1" applyBorder="1" applyAlignment="1">
      <alignment horizontal="distributed" vertical="center" wrapText="1"/>
    </xf>
    <xf numFmtId="0" fontId="2" fillId="2" borderId="16" xfId="0" applyFont="1" applyFill="1" applyBorder="1" applyAlignment="1">
      <alignment horizontal="distributed" vertical="center" wrapText="1"/>
    </xf>
    <xf numFmtId="0" fontId="2" fillId="2" borderId="17" xfId="0" applyFont="1" applyFill="1" applyBorder="1" applyAlignment="1">
      <alignment horizontal="distributed" vertical="center" wrapText="1"/>
    </xf>
    <xf numFmtId="187" fontId="2" fillId="0" borderId="1" xfId="0" applyNumberFormat="1" applyFont="1" applyFill="1" applyBorder="1" applyAlignment="1">
      <alignment horizontal="right" vertical="center"/>
    </xf>
    <xf numFmtId="187" fontId="2" fillId="0" borderId="5" xfId="0" applyNumberFormat="1" applyFont="1" applyFill="1" applyBorder="1" applyAlignment="1">
      <alignment horizontal="right" vertical="center"/>
    </xf>
    <xf numFmtId="176" fontId="2" fillId="2" borderId="84" xfId="0" applyNumberFormat="1" applyFont="1" applyFill="1" applyBorder="1" applyAlignment="1">
      <alignment horizontal="center" vertical="center"/>
    </xf>
    <xf numFmtId="176" fontId="2" fillId="2" borderId="93" xfId="0" applyNumberFormat="1" applyFont="1" applyFill="1" applyBorder="1" applyAlignment="1">
      <alignment horizontal="center" vertical="center"/>
    </xf>
    <xf numFmtId="176" fontId="2" fillId="2" borderId="24" xfId="0" applyNumberFormat="1" applyFont="1" applyFill="1" applyBorder="1" applyAlignment="1">
      <alignment horizontal="center" vertical="center"/>
    </xf>
    <xf numFmtId="176" fontId="2" fillId="2" borderId="87"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176" fontId="2" fillId="2" borderId="51" xfId="0" applyNumberFormat="1" applyFont="1" applyFill="1" applyBorder="1" applyAlignment="1">
      <alignment horizontal="center" vertical="center"/>
    </xf>
    <xf numFmtId="0" fontId="2" fillId="2" borderId="44" xfId="0" applyFont="1" applyFill="1" applyBorder="1" applyAlignment="1">
      <alignment horizontal="right" vertical="center"/>
    </xf>
    <xf numFmtId="0" fontId="2" fillId="2" borderId="13" xfId="0" applyFont="1" applyFill="1" applyBorder="1" applyAlignment="1">
      <alignment horizontal="left" vertical="center"/>
    </xf>
    <xf numFmtId="0" fontId="2" fillId="2" borderId="27" xfId="0" applyFont="1" applyFill="1" applyBorder="1" applyAlignment="1">
      <alignment horizontal="distributed" vertical="center" wrapText="1"/>
    </xf>
    <xf numFmtId="0" fontId="2" fillId="2" borderId="7" xfId="0" applyFont="1" applyFill="1" applyBorder="1" applyAlignment="1">
      <alignment horizontal="distributed" vertical="center" wrapText="1"/>
    </xf>
    <xf numFmtId="0" fontId="2" fillId="2" borderId="8" xfId="0" applyFont="1" applyFill="1" applyBorder="1" applyAlignment="1">
      <alignment horizontal="distributed" vertical="center" wrapText="1"/>
    </xf>
    <xf numFmtId="0" fontId="2" fillId="2" borderId="13" xfId="0" applyFont="1" applyFill="1" applyBorder="1" applyAlignment="1">
      <alignment horizontal="distributed" vertical="center" wrapText="1"/>
    </xf>
    <xf numFmtId="0" fontId="2" fillId="2" borderId="0" xfId="0" applyFont="1" applyFill="1" applyBorder="1" applyAlignment="1">
      <alignment horizontal="distributed" vertical="center" wrapText="1"/>
    </xf>
    <xf numFmtId="0" fontId="2" fillId="2" borderId="4" xfId="0" applyFont="1" applyFill="1" applyBorder="1" applyAlignment="1">
      <alignment horizontal="distributed" vertical="center" wrapText="1"/>
    </xf>
    <xf numFmtId="0" fontId="7" fillId="2" borderId="0" xfId="0" applyFont="1" applyFill="1" applyBorder="1" applyAlignment="1">
      <alignment horizontal="center" vertical="center"/>
    </xf>
    <xf numFmtId="0" fontId="2" fillId="2" borderId="29" xfId="0" applyFont="1" applyFill="1" applyBorder="1" applyAlignment="1">
      <alignment vertical="center"/>
    </xf>
    <xf numFmtId="0" fontId="2" fillId="2" borderId="84" xfId="0" applyFont="1" applyFill="1" applyBorder="1" applyAlignment="1">
      <alignment vertical="center"/>
    </xf>
    <xf numFmtId="0" fontId="2" fillId="2" borderId="85" xfId="0" applyFont="1" applyFill="1" applyBorder="1" applyAlignment="1">
      <alignment vertical="center"/>
    </xf>
    <xf numFmtId="189" fontId="2" fillId="0" borderId="81" xfId="0" applyNumberFormat="1" applyFont="1" applyFill="1" applyBorder="1" applyAlignment="1">
      <alignment horizontal="right" vertical="center"/>
    </xf>
    <xf numFmtId="189" fontId="2" fillId="0" borderId="82" xfId="0" applyNumberFormat="1" applyFont="1" applyFill="1" applyBorder="1" applyAlignment="1">
      <alignment horizontal="right" vertical="center"/>
    </xf>
    <xf numFmtId="189" fontId="2" fillId="0" borderId="83" xfId="0" applyNumberFormat="1" applyFont="1" applyFill="1" applyBorder="1" applyAlignment="1">
      <alignment horizontal="right" vertical="center"/>
    </xf>
    <xf numFmtId="188" fontId="20" fillId="0" borderId="60" xfId="0" applyNumberFormat="1" applyFont="1" applyFill="1" applyBorder="1" applyAlignment="1">
      <alignment horizontal="right" vertical="center"/>
    </xf>
    <xf numFmtId="189" fontId="2" fillId="0" borderId="59" xfId="0" applyNumberFormat="1" applyFont="1" applyFill="1" applyBorder="1" applyAlignment="1">
      <alignment horizontal="right" vertical="center"/>
    </xf>
    <xf numFmtId="188" fontId="20" fillId="0" borderId="26" xfId="0" applyNumberFormat="1" applyFont="1" applyFill="1" applyBorder="1" applyAlignment="1">
      <alignment horizontal="right" vertical="center"/>
    </xf>
    <xf numFmtId="188" fontId="20" fillId="0" borderId="47" xfId="0" applyNumberFormat="1" applyFont="1" applyFill="1" applyBorder="1" applyAlignment="1">
      <alignment horizontal="right" vertical="center"/>
    </xf>
    <xf numFmtId="188" fontId="20" fillId="0" borderId="49" xfId="0" applyNumberFormat="1" applyFont="1" applyFill="1" applyBorder="1" applyAlignment="1">
      <alignment horizontal="right" vertical="center"/>
    </xf>
    <xf numFmtId="0" fontId="2" fillId="2" borderId="1"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2" xfId="0" applyFont="1" applyFill="1" applyBorder="1" applyAlignment="1">
      <alignment horizontal="distributed" vertical="center"/>
    </xf>
    <xf numFmtId="188" fontId="2" fillId="2" borderId="47" xfId="0" applyNumberFormat="1" applyFont="1" applyFill="1" applyBorder="1" applyAlignment="1">
      <alignment horizontal="right" vertical="center"/>
    </xf>
    <xf numFmtId="188" fontId="2" fillId="2" borderId="48" xfId="0" applyNumberFormat="1" applyFont="1" applyFill="1" applyBorder="1" applyAlignment="1">
      <alignment horizontal="right" vertical="center"/>
    </xf>
    <xf numFmtId="0" fontId="4" fillId="2" borderId="0" xfId="0" applyFont="1" applyFill="1" applyBorder="1" applyAlignment="1">
      <alignment horizontal="left" vertical="center"/>
    </xf>
    <xf numFmtId="0" fontId="2" fillId="2" borderId="55" xfId="0" applyFont="1" applyFill="1" applyBorder="1" applyAlignment="1">
      <alignment vertical="center"/>
    </xf>
    <xf numFmtId="0" fontId="2" fillId="2" borderId="5" xfId="0" applyFont="1" applyFill="1" applyBorder="1" applyAlignment="1">
      <alignment vertical="center"/>
    </xf>
    <xf numFmtId="0" fontId="2" fillId="2" borderId="2" xfId="0" applyFont="1" applyFill="1" applyBorder="1" applyAlignment="1">
      <alignment vertical="center"/>
    </xf>
    <xf numFmtId="0" fontId="2" fillId="2" borderId="75" xfId="0" applyFont="1" applyFill="1" applyBorder="1" applyAlignment="1">
      <alignment vertical="center"/>
    </xf>
    <xf numFmtId="0" fontId="8" fillId="2" borderId="27" xfId="0" applyFont="1" applyFill="1" applyBorder="1" applyAlignment="1">
      <alignment horizontal="left" vertical="center" wrapText="1" shrinkToFit="1"/>
    </xf>
    <xf numFmtId="0" fontId="8" fillId="2" borderId="7" xfId="0" applyFont="1" applyFill="1" applyBorder="1" applyAlignment="1">
      <alignment horizontal="left" vertical="center" wrapText="1" shrinkToFit="1"/>
    </xf>
    <xf numFmtId="0" fontId="8" fillId="2" borderId="8" xfId="0" applyFont="1" applyFill="1" applyBorder="1" applyAlignment="1">
      <alignment horizontal="left" vertical="center" wrapText="1" shrinkToFit="1"/>
    </xf>
    <xf numFmtId="0" fontId="8" fillId="2" borderId="13" xfId="0" applyFont="1" applyFill="1" applyBorder="1" applyAlignment="1">
      <alignment horizontal="left" vertical="center" wrapText="1" shrinkToFit="1"/>
    </xf>
    <xf numFmtId="0" fontId="8" fillId="2" borderId="0" xfId="0" applyFont="1" applyFill="1" applyBorder="1" applyAlignment="1">
      <alignment horizontal="left" vertical="center" wrapText="1" shrinkToFit="1"/>
    </xf>
    <xf numFmtId="0" fontId="8" fillId="2" borderId="4" xfId="0" applyFont="1" applyFill="1" applyBorder="1" applyAlignment="1">
      <alignment horizontal="left" vertical="center" wrapText="1" shrinkToFit="1"/>
    </xf>
    <xf numFmtId="0" fontId="8" fillId="2" borderId="63" xfId="0" applyFont="1" applyFill="1" applyBorder="1" applyAlignment="1">
      <alignment horizontal="left" vertical="center" wrapText="1" shrinkToFit="1"/>
    </xf>
    <xf numFmtId="0" fontId="8" fillId="2" borderId="10" xfId="0" applyFont="1" applyFill="1" applyBorder="1" applyAlignment="1">
      <alignment horizontal="left" vertical="center" wrapText="1" shrinkToFit="1"/>
    </xf>
    <xf numFmtId="0" fontId="8" fillId="2" borderId="11" xfId="0" applyFont="1" applyFill="1" applyBorder="1" applyAlignment="1">
      <alignment horizontal="left" vertical="center" wrapText="1" shrinkToFit="1"/>
    </xf>
    <xf numFmtId="0" fontId="2" fillId="2" borderId="37" xfId="0" applyFont="1" applyFill="1" applyBorder="1" applyAlignment="1">
      <alignment horizontal="center" vertical="center" textRotation="255"/>
    </xf>
    <xf numFmtId="188" fontId="2" fillId="2" borderId="5" xfId="0" applyNumberFormat="1" applyFont="1" applyFill="1" applyBorder="1" applyAlignment="1">
      <alignment horizontal="center" vertical="center"/>
    </xf>
    <xf numFmtId="188" fontId="2" fillId="2" borderId="51" xfId="0" applyNumberFormat="1" applyFont="1" applyFill="1" applyBorder="1" applyAlignment="1">
      <alignment horizontal="center" vertical="center"/>
    </xf>
    <xf numFmtId="0" fontId="2" fillId="2" borderId="45" xfId="0" applyFont="1" applyFill="1" applyBorder="1" applyAlignment="1">
      <alignment vertical="center"/>
    </xf>
    <xf numFmtId="0" fontId="2" fillId="2" borderId="79" xfId="0" applyFont="1" applyFill="1" applyBorder="1" applyAlignment="1">
      <alignment vertical="center"/>
    </xf>
    <xf numFmtId="0" fontId="2" fillId="2" borderId="80" xfId="0" applyFont="1" applyFill="1" applyBorder="1" applyAlignment="1">
      <alignment vertical="center"/>
    </xf>
    <xf numFmtId="179" fontId="2" fillId="2" borderId="31" xfId="0" applyNumberFormat="1" applyFont="1" applyFill="1" applyBorder="1" applyAlignment="1">
      <alignment horizontal="right" vertical="center"/>
    </xf>
    <xf numFmtId="179" fontId="2" fillId="2" borderId="32" xfId="0" applyNumberFormat="1" applyFont="1" applyFill="1" applyBorder="1" applyAlignment="1">
      <alignment horizontal="right" vertical="center"/>
    </xf>
    <xf numFmtId="178" fontId="2" fillId="2" borderId="32" xfId="0" applyNumberFormat="1" applyFont="1" applyFill="1" applyBorder="1" applyAlignment="1">
      <alignment horizontal="center" vertical="center"/>
    </xf>
    <xf numFmtId="178" fontId="2" fillId="2" borderId="35" xfId="0" applyNumberFormat="1" applyFont="1" applyFill="1" applyBorder="1" applyAlignment="1">
      <alignment horizontal="center" vertical="center"/>
    </xf>
    <xf numFmtId="179" fontId="2" fillId="0" borderId="84" xfId="0" applyNumberFormat="1" applyFont="1" applyFill="1" applyBorder="1" applyAlignment="1" applyProtection="1">
      <alignment horizontal="right" vertical="center"/>
      <protection locked="0"/>
    </xf>
    <xf numFmtId="178" fontId="2" fillId="2" borderId="84" xfId="0" applyNumberFormat="1" applyFont="1" applyFill="1" applyBorder="1" applyAlignment="1">
      <alignment horizontal="center" vertical="center"/>
    </xf>
    <xf numFmtId="178" fontId="2" fillId="2" borderId="93" xfId="0" applyNumberFormat="1" applyFont="1" applyFill="1" applyBorder="1" applyAlignment="1">
      <alignment horizontal="center" vertical="center"/>
    </xf>
    <xf numFmtId="187" fontId="2" fillId="0" borderId="29" xfId="0" applyNumberFormat="1" applyFont="1" applyFill="1" applyBorder="1" applyAlignment="1" applyProtection="1">
      <alignment horizontal="right" vertical="center"/>
      <protection locked="0"/>
    </xf>
    <xf numFmtId="187" fontId="2" fillId="0" borderId="84" xfId="0" applyNumberFormat="1" applyFont="1" applyFill="1" applyBorder="1" applyAlignment="1" applyProtection="1">
      <alignment horizontal="right" vertical="center"/>
      <protection locked="0"/>
    </xf>
    <xf numFmtId="0" fontId="2" fillId="2" borderId="45" xfId="0" applyFont="1" applyFill="1" applyBorder="1" applyAlignment="1">
      <alignment vertical="center" shrinkToFit="1"/>
    </xf>
    <xf numFmtId="0" fontId="2" fillId="2" borderId="79" xfId="0" applyFont="1" applyFill="1" applyBorder="1" applyAlignment="1">
      <alignment vertical="center" shrinkToFit="1"/>
    </xf>
    <xf numFmtId="0" fontId="2" fillId="2" borderId="80" xfId="0" applyFont="1" applyFill="1" applyBorder="1" applyAlignment="1">
      <alignment vertical="center" shrinkToFit="1"/>
    </xf>
    <xf numFmtId="189" fontId="2" fillId="2" borderId="68" xfId="0" applyNumberFormat="1" applyFont="1" applyFill="1" applyBorder="1" applyAlignment="1">
      <alignment horizontal="right" vertical="center"/>
    </xf>
    <xf numFmtId="0" fontId="5" fillId="2" borderId="0" xfId="0" applyFont="1" applyFill="1" applyBorder="1" applyAlignment="1">
      <alignment horizontal="left" vertical="center" wrapText="1"/>
    </xf>
    <xf numFmtId="0" fontId="5" fillId="2" borderId="28" xfId="0" applyFont="1" applyFill="1" applyBorder="1" applyAlignment="1">
      <alignment horizontal="distributed" vertical="center" wrapText="1"/>
    </xf>
    <xf numFmtId="0" fontId="5" fillId="2" borderId="23" xfId="0" applyFont="1" applyFill="1" applyBorder="1" applyAlignment="1">
      <alignment horizontal="distributed" vertical="center" wrapText="1"/>
    </xf>
    <xf numFmtId="0" fontId="5" fillId="2" borderId="44" xfId="0" applyFont="1" applyFill="1" applyBorder="1" applyAlignment="1">
      <alignment horizontal="distributed" vertical="center" wrapText="1"/>
    </xf>
    <xf numFmtId="0" fontId="5" fillId="2" borderId="15" xfId="0" applyFont="1" applyFill="1" applyBorder="1" applyAlignment="1">
      <alignment horizontal="distributed" vertical="center" wrapText="1"/>
    </xf>
    <xf numFmtId="49" fontId="2" fillId="2" borderId="55"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187" fontId="2" fillId="0" borderId="21" xfId="0" applyNumberFormat="1" applyFont="1" applyFill="1" applyBorder="1" applyAlignment="1" applyProtection="1">
      <alignment horizontal="right" vertical="center"/>
      <protection locked="0"/>
    </xf>
    <xf numFmtId="187" fontId="2" fillId="0" borderId="24" xfId="0" applyNumberFormat="1" applyFont="1" applyFill="1" applyBorder="1" applyAlignment="1" applyProtection="1">
      <alignment horizontal="right" vertical="center"/>
      <protection locked="0"/>
    </xf>
    <xf numFmtId="189" fontId="2" fillId="0" borderId="31" xfId="0" applyNumberFormat="1" applyFont="1" applyFill="1" applyBorder="1" applyAlignment="1">
      <alignment horizontal="right" vertical="center"/>
    </xf>
    <xf numFmtId="189" fontId="2" fillId="0" borderId="32" xfId="0" applyNumberFormat="1" applyFont="1" applyFill="1" applyBorder="1" applyAlignment="1">
      <alignment horizontal="right" vertical="center"/>
    </xf>
    <xf numFmtId="189" fontId="2" fillId="0" borderId="33" xfId="0" applyNumberFormat="1" applyFont="1" applyFill="1" applyBorder="1" applyAlignment="1">
      <alignment horizontal="right" vertical="center"/>
    </xf>
    <xf numFmtId="179" fontId="2" fillId="2" borderId="32" xfId="0" applyNumberFormat="1" applyFont="1" applyFill="1" applyBorder="1" applyAlignment="1">
      <alignment horizontal="center" vertical="center"/>
    </xf>
    <xf numFmtId="188" fontId="2" fillId="2" borderId="91" xfId="0" applyNumberFormat="1" applyFont="1" applyFill="1" applyBorder="1" applyAlignment="1">
      <alignment horizontal="right" vertical="center"/>
    </xf>
    <xf numFmtId="188" fontId="2" fillId="2" borderId="92" xfId="0" applyNumberFormat="1" applyFont="1" applyFill="1" applyBorder="1" applyAlignment="1">
      <alignment horizontal="right" vertical="center"/>
    </xf>
    <xf numFmtId="0" fontId="4" fillId="2" borderId="0" xfId="0" applyFont="1" applyFill="1" applyBorder="1" applyAlignment="1">
      <alignment horizontal="left" vertical="center" shrinkToFit="1"/>
    </xf>
    <xf numFmtId="187" fontId="2" fillId="0" borderId="45" xfId="0" applyNumberFormat="1" applyFont="1" applyFill="1" applyBorder="1" applyAlignment="1" applyProtection="1">
      <alignment horizontal="right" vertical="center"/>
      <protection locked="0"/>
    </xf>
    <xf numFmtId="187" fontId="2" fillId="0" borderId="79" xfId="0" applyNumberFormat="1" applyFont="1" applyFill="1" applyBorder="1" applyAlignment="1" applyProtection="1">
      <alignment horizontal="right" vertical="center"/>
      <protection locked="0"/>
    </xf>
    <xf numFmtId="49" fontId="2" fillId="2" borderId="63"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187" fontId="2" fillId="0" borderId="31" xfId="0" applyNumberFormat="1" applyFont="1" applyFill="1" applyBorder="1" applyAlignment="1" applyProtection="1">
      <alignment horizontal="right" vertical="center"/>
      <protection locked="0"/>
    </xf>
    <xf numFmtId="187" fontId="2" fillId="0" borderId="32" xfId="0" applyNumberFormat="1" applyFont="1" applyFill="1" applyBorder="1" applyAlignment="1" applyProtection="1">
      <alignment horizontal="right" vertical="center"/>
      <protection locked="0"/>
    </xf>
    <xf numFmtId="0" fontId="5" fillId="2" borderId="23" xfId="0" applyFont="1" applyFill="1" applyBorder="1" applyAlignment="1">
      <alignment horizontal="left" vertical="center" wrapText="1"/>
    </xf>
    <xf numFmtId="0" fontId="5" fillId="2" borderId="23" xfId="0" applyFont="1" applyFill="1" applyBorder="1" applyAlignment="1">
      <alignment horizontal="left" vertical="center"/>
    </xf>
    <xf numFmtId="0" fontId="5" fillId="2" borderId="0" xfId="0" applyFont="1" applyFill="1" applyBorder="1" applyAlignment="1">
      <alignment horizontal="left" vertical="center"/>
    </xf>
    <xf numFmtId="0" fontId="2" fillId="2" borderId="22" xfId="0" applyFont="1" applyFill="1" applyBorder="1" applyAlignment="1">
      <alignment horizontal="distributed" vertical="center" wrapText="1"/>
    </xf>
    <xf numFmtId="0" fontId="2" fillId="2" borderId="30" xfId="0" applyFont="1" applyFill="1" applyBorder="1" applyAlignment="1">
      <alignment horizontal="distributed" vertical="center" wrapText="1"/>
    </xf>
    <xf numFmtId="0" fontId="2" fillId="2" borderId="31" xfId="0" applyFont="1" applyFill="1" applyBorder="1" applyAlignment="1">
      <alignment horizontal="distributed" vertical="center" indent="3"/>
    </xf>
    <xf numFmtId="0" fontId="2" fillId="2" borderId="32" xfId="0" applyFont="1" applyFill="1" applyBorder="1" applyAlignment="1">
      <alignment horizontal="distributed" vertical="center" indent="3"/>
    </xf>
    <xf numFmtId="0" fontId="2" fillId="2" borderId="33" xfId="0" applyFont="1" applyFill="1" applyBorder="1" applyAlignment="1">
      <alignment horizontal="distributed" vertical="center" indent="3"/>
    </xf>
    <xf numFmtId="176" fontId="2" fillId="0" borderId="34" xfId="0" applyNumberFormat="1" applyFont="1" applyFill="1" applyBorder="1" applyAlignment="1" applyProtection="1">
      <alignment horizontal="right" vertical="center"/>
      <protection locked="0"/>
    </xf>
    <xf numFmtId="177" fontId="2" fillId="0" borderId="43" xfId="0" applyNumberFormat="1" applyFont="1" applyFill="1" applyBorder="1" applyAlignment="1" applyProtection="1">
      <alignment horizontal="right" vertical="center"/>
      <protection locked="0"/>
    </xf>
    <xf numFmtId="188" fontId="2" fillId="2" borderId="10" xfId="0" applyNumberFormat="1" applyFont="1" applyFill="1" applyBorder="1" applyAlignment="1">
      <alignment horizontal="right" vertical="center"/>
    </xf>
    <xf numFmtId="188" fontId="2" fillId="2" borderId="20" xfId="0" applyNumberFormat="1" applyFont="1" applyFill="1" applyBorder="1" applyAlignment="1">
      <alignment horizontal="right" vertical="center"/>
    </xf>
    <xf numFmtId="0" fontId="1" fillId="2" borderId="0" xfId="0" applyFont="1" applyFill="1" applyBorder="1" applyAlignment="1">
      <alignment horizontal="center" vertical="center"/>
    </xf>
    <xf numFmtId="188" fontId="10" fillId="2" borderId="47" xfId="0" applyNumberFormat="1" applyFont="1" applyFill="1" applyBorder="1" applyAlignment="1">
      <alignment horizontal="right" vertical="center"/>
    </xf>
    <xf numFmtId="189" fontId="2" fillId="2" borderId="94" xfId="0" applyNumberFormat="1" applyFont="1" applyFill="1" applyBorder="1" applyAlignment="1">
      <alignment horizontal="right" vertical="center"/>
    </xf>
    <xf numFmtId="189" fontId="2" fillId="2" borderId="95" xfId="0" applyNumberFormat="1" applyFont="1" applyFill="1" applyBorder="1" applyAlignment="1">
      <alignment horizontal="right" vertical="center"/>
    </xf>
    <xf numFmtId="177" fontId="2" fillId="0" borderId="59" xfId="0" applyNumberFormat="1" applyFont="1" applyFill="1" applyBorder="1" applyAlignment="1" applyProtection="1">
      <alignment horizontal="right" vertical="center"/>
      <protection locked="0"/>
    </xf>
    <xf numFmtId="0" fontId="2" fillId="2" borderId="60"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78" xfId="0" applyFont="1" applyFill="1" applyBorder="1" applyAlignment="1">
      <alignment horizontal="center" vertical="center" wrapText="1"/>
    </xf>
    <xf numFmtId="176" fontId="2" fillId="0" borderId="60" xfId="0" applyNumberFormat="1" applyFont="1" applyFill="1" applyBorder="1" applyAlignment="1" applyProtection="1">
      <alignment horizontal="right" vertical="center"/>
      <protection locked="0"/>
    </xf>
    <xf numFmtId="0" fontId="2" fillId="0" borderId="39" xfId="0" applyFont="1" applyFill="1" applyBorder="1" applyAlignment="1" applyProtection="1">
      <alignment horizontal="center" vertical="top" wrapText="1"/>
      <protection locked="0"/>
    </xf>
    <xf numFmtId="0" fontId="2" fillId="0" borderId="32" xfId="0" applyFont="1" applyFill="1" applyBorder="1" applyAlignment="1" applyProtection="1">
      <alignment horizontal="center" vertical="top" wrapText="1"/>
      <protection locked="0"/>
    </xf>
    <xf numFmtId="0" fontId="2" fillId="0" borderId="35" xfId="0" applyFont="1" applyFill="1" applyBorder="1" applyAlignment="1" applyProtection="1">
      <alignment horizontal="center" vertical="top" wrapText="1"/>
      <protection locked="0"/>
    </xf>
    <xf numFmtId="188" fontId="2" fillId="2" borderId="34" xfId="0" applyNumberFormat="1" applyFont="1" applyFill="1" applyBorder="1" applyAlignment="1">
      <alignment horizontal="right" vertical="center"/>
    </xf>
    <xf numFmtId="188" fontId="2" fillId="2" borderId="57" xfId="0" applyNumberFormat="1" applyFont="1" applyFill="1" applyBorder="1" applyAlignment="1">
      <alignment horizontal="right" vertical="center"/>
    </xf>
    <xf numFmtId="189" fontId="2" fillId="2" borderId="16" xfId="0" applyNumberFormat="1" applyFont="1" applyFill="1" applyBorder="1" applyAlignment="1">
      <alignment horizontal="right" vertical="center"/>
    </xf>
    <xf numFmtId="189" fontId="2" fillId="2" borderId="18" xfId="0" applyNumberFormat="1" applyFont="1" applyFill="1" applyBorder="1" applyAlignment="1">
      <alignment horizontal="right" vertical="center"/>
    </xf>
    <xf numFmtId="0" fontId="2" fillId="2" borderId="42" xfId="0" applyFont="1" applyFill="1" applyBorder="1" applyAlignment="1">
      <alignment horizontal="left" vertical="center"/>
    </xf>
    <xf numFmtId="0" fontId="2" fillId="2" borderId="41" xfId="0" applyFont="1" applyFill="1" applyBorder="1" applyAlignment="1">
      <alignment horizontal="left" vertical="center"/>
    </xf>
    <xf numFmtId="186" fontId="2" fillId="0" borderId="6" xfId="0" applyNumberFormat="1" applyFont="1" applyFill="1" applyBorder="1" applyAlignment="1" applyProtection="1">
      <alignment horizontal="right" vertical="center"/>
      <protection locked="0"/>
    </xf>
    <xf numFmtId="186" fontId="2" fillId="0" borderId="7" xfId="0" applyNumberFormat="1" applyFont="1" applyFill="1" applyBorder="1" applyAlignment="1" applyProtection="1">
      <alignment horizontal="right" vertical="center"/>
      <protection locked="0"/>
    </xf>
    <xf numFmtId="176" fontId="2" fillId="2" borderId="7" xfId="0" applyNumberFormat="1" applyFont="1" applyFill="1" applyBorder="1" applyAlignment="1">
      <alignment horizontal="center" vertical="center"/>
    </xf>
    <xf numFmtId="176" fontId="2" fillId="2" borderId="19" xfId="0" applyNumberFormat="1" applyFont="1" applyFill="1" applyBorder="1" applyAlignment="1">
      <alignment horizontal="center" vertical="center"/>
    </xf>
    <xf numFmtId="0" fontId="2" fillId="2" borderId="0" xfId="0" applyFont="1" applyFill="1" applyBorder="1" applyAlignment="1">
      <alignment horizontal="left" vertical="center" wrapText="1"/>
    </xf>
    <xf numFmtId="0" fontId="2" fillId="0" borderId="75" xfId="0" applyFont="1" applyFill="1" applyBorder="1" applyAlignment="1" applyProtection="1">
      <alignment horizontal="center" vertical="center"/>
      <protection locked="0"/>
    </xf>
    <xf numFmtId="0" fontId="2" fillId="0" borderId="76" xfId="0" applyFont="1" applyFill="1" applyBorder="1" applyAlignment="1" applyProtection="1">
      <alignment horizontal="center" vertical="center"/>
      <protection locked="0"/>
    </xf>
    <xf numFmtId="0" fontId="2" fillId="0" borderId="71" xfId="0" applyFont="1" applyFill="1" applyBorder="1" applyAlignment="1" applyProtection="1">
      <alignment horizontal="center" vertical="center"/>
      <protection locked="0"/>
    </xf>
    <xf numFmtId="0" fontId="2" fillId="0" borderId="77" xfId="0" applyFont="1" applyFill="1" applyBorder="1" applyAlignment="1" applyProtection="1">
      <alignment horizontal="center" vertical="center"/>
      <protection locked="0"/>
    </xf>
    <xf numFmtId="0" fontId="2" fillId="2" borderId="67" xfId="0" applyFont="1" applyFill="1" applyBorder="1" applyAlignment="1">
      <alignment horizontal="left" vertical="center"/>
    </xf>
    <xf numFmtId="0" fontId="2" fillId="2" borderId="59" xfId="0" applyFont="1" applyFill="1" applyBorder="1" applyAlignment="1">
      <alignment horizontal="left" vertical="center"/>
    </xf>
    <xf numFmtId="49" fontId="2" fillId="2" borderId="96" xfId="0" applyNumberFormat="1" applyFont="1" applyFill="1" applyBorder="1" applyAlignment="1">
      <alignment horizontal="left" vertical="center"/>
    </xf>
    <xf numFmtId="49" fontId="2" fillId="2" borderId="71" xfId="0" applyNumberFormat="1"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0" borderId="59" xfId="0" applyFont="1" applyFill="1" applyBorder="1" applyAlignment="1" applyProtection="1">
      <alignment horizontal="center" vertical="center"/>
      <protection locked="0"/>
    </xf>
    <xf numFmtId="0" fontId="2" fillId="0" borderId="68" xfId="0" applyFont="1" applyFill="1" applyBorder="1" applyAlignment="1" applyProtection="1">
      <alignment horizontal="center" vertical="center"/>
      <protection locked="0"/>
    </xf>
    <xf numFmtId="0" fontId="2" fillId="2" borderId="38" xfId="0" applyFont="1" applyFill="1" applyBorder="1" applyAlignment="1">
      <alignment horizontal="center" vertical="center"/>
    </xf>
    <xf numFmtId="0" fontId="2" fillId="2" borderId="32" xfId="0" applyFont="1" applyFill="1" applyBorder="1" applyAlignment="1">
      <alignment horizontal="left" vertical="center"/>
    </xf>
    <xf numFmtId="0" fontId="2" fillId="2" borderId="35" xfId="0" applyFont="1" applyFill="1" applyBorder="1" applyAlignment="1">
      <alignment horizontal="left" vertical="center"/>
    </xf>
    <xf numFmtId="0" fontId="2" fillId="2" borderId="10" xfId="0" applyFont="1" applyFill="1" applyBorder="1" applyAlignment="1">
      <alignment horizontal="left" vertical="center"/>
    </xf>
    <xf numFmtId="0" fontId="2" fillId="2" borderId="20" xfId="0" applyFont="1" applyFill="1" applyBorder="1" applyAlignment="1">
      <alignment horizontal="left" vertical="center"/>
    </xf>
    <xf numFmtId="0" fontId="2" fillId="2" borderId="51" xfId="0" applyFont="1" applyFill="1" applyBorder="1" applyAlignment="1">
      <alignment horizontal="left" vertical="center"/>
    </xf>
    <xf numFmtId="0" fontId="2" fillId="0" borderId="6" xfId="0" applyFont="1" applyFill="1" applyBorder="1" applyAlignment="1" applyProtection="1">
      <alignment horizontal="center" vertical="center"/>
      <protection locked="0"/>
    </xf>
    <xf numFmtId="0" fontId="8" fillId="2" borderId="2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11" xfId="0" applyFont="1" applyFill="1" applyBorder="1" applyAlignment="1">
      <alignment horizontal="center" vertical="center"/>
    </xf>
    <xf numFmtId="0" fontId="2" fillId="2" borderId="6"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48" xfId="0" applyFont="1" applyFill="1" applyBorder="1" applyAlignment="1" applyProtection="1">
      <alignment horizontal="center" vertical="center"/>
      <protection locked="0"/>
    </xf>
    <xf numFmtId="190" fontId="2" fillId="2" borderId="0" xfId="0" applyNumberFormat="1" applyFont="1" applyFill="1" applyBorder="1" applyAlignment="1">
      <alignment horizontal="center" vertical="center"/>
    </xf>
    <xf numFmtId="190" fontId="2" fillId="2" borderId="14" xfId="0" applyNumberFormat="1" applyFont="1" applyFill="1" applyBorder="1" applyAlignment="1">
      <alignment horizontal="center" vertical="center"/>
    </xf>
    <xf numFmtId="196" fontId="2" fillId="2" borderId="0" xfId="0" applyNumberFormat="1" applyFont="1" applyFill="1" applyBorder="1" applyAlignment="1">
      <alignment horizontal="center" vertical="center"/>
    </xf>
    <xf numFmtId="0" fontId="2" fillId="2" borderId="34" xfId="0" applyFont="1" applyFill="1" applyBorder="1" applyAlignment="1">
      <alignment horizontal="center" vertical="center"/>
    </xf>
    <xf numFmtId="196" fontId="2" fillId="2" borderId="79" xfId="0" applyNumberFormat="1" applyFont="1" applyFill="1" applyBorder="1" applyAlignment="1">
      <alignment horizontal="center" vertical="center"/>
    </xf>
    <xf numFmtId="196" fontId="2" fillId="2" borderId="86" xfId="0" applyNumberFormat="1" applyFont="1" applyFill="1" applyBorder="1" applyAlignment="1">
      <alignment horizontal="center" vertical="center"/>
    </xf>
    <xf numFmtId="190" fontId="2" fillId="2" borderId="84" xfId="0" applyNumberFormat="1" applyFont="1" applyFill="1" applyBorder="1" applyAlignment="1">
      <alignment horizontal="center" vertical="center"/>
    </xf>
    <xf numFmtId="190" fontId="2" fillId="2" borderId="93" xfId="0" applyNumberFormat="1" applyFont="1" applyFill="1" applyBorder="1" applyAlignment="1">
      <alignment horizontal="center" vertical="center"/>
    </xf>
    <xf numFmtId="196" fontId="2" fillId="0" borderId="79" xfId="0" applyNumberFormat="1" applyFont="1" applyFill="1" applyBorder="1" applyAlignment="1" applyProtection="1">
      <alignment horizontal="center" vertical="center"/>
      <protection locked="0"/>
    </xf>
    <xf numFmtId="196" fontId="2" fillId="0" borderId="84" xfId="0" applyNumberFormat="1" applyFont="1" applyFill="1" applyBorder="1" applyAlignment="1" applyProtection="1">
      <alignment horizontal="center" vertical="center"/>
      <protection locked="0"/>
    </xf>
    <xf numFmtId="176" fontId="2" fillId="0" borderId="47" xfId="0" applyNumberFormat="1" applyFont="1" applyFill="1" applyBorder="1" applyAlignment="1">
      <alignment horizontal="center" vertical="center"/>
    </xf>
    <xf numFmtId="176" fontId="2" fillId="0" borderId="49" xfId="0" applyNumberFormat="1" applyFont="1" applyFill="1" applyBorder="1" applyAlignment="1">
      <alignment horizontal="center" vertical="center"/>
    </xf>
    <xf numFmtId="196" fontId="2" fillId="2" borderId="7" xfId="0" applyNumberFormat="1" applyFont="1" applyFill="1" applyBorder="1" applyAlignment="1">
      <alignment horizontal="center" vertical="center"/>
    </xf>
    <xf numFmtId="196" fontId="2" fillId="0" borderId="24" xfId="0" applyNumberFormat="1" applyFont="1" applyFill="1" applyBorder="1" applyAlignment="1" applyProtection="1">
      <alignment horizontal="center" vertical="center"/>
      <protection locked="0"/>
    </xf>
    <xf numFmtId="196" fontId="2" fillId="2" borderId="24" xfId="0" applyNumberFormat="1" applyFont="1" applyFill="1" applyBorder="1" applyAlignment="1" applyProtection="1">
      <alignment horizontal="center" vertical="center"/>
      <protection locked="0"/>
    </xf>
    <xf numFmtId="196" fontId="2" fillId="2" borderId="87" xfId="0" applyNumberFormat="1" applyFont="1" applyFill="1" applyBorder="1" applyAlignment="1" applyProtection="1">
      <alignment horizontal="center" vertical="center"/>
      <protection locked="0"/>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86" fontId="2" fillId="0" borderId="26" xfId="0" applyNumberFormat="1" applyFont="1" applyFill="1" applyBorder="1" applyAlignment="1" applyProtection="1">
      <alignment horizontal="right" vertical="center"/>
      <protection locked="0"/>
    </xf>
    <xf numFmtId="186" fontId="2" fillId="0" borderId="47" xfId="0" applyNumberFormat="1" applyFont="1" applyFill="1" applyBorder="1" applyAlignment="1" applyProtection="1">
      <alignment horizontal="right" vertical="center"/>
      <protection locked="0"/>
    </xf>
    <xf numFmtId="186" fontId="2" fillId="0" borderId="26" xfId="0" applyNumberFormat="1" applyFont="1" applyFill="1" applyBorder="1" applyAlignment="1" applyProtection="1">
      <alignment horizontal="center" vertical="center"/>
      <protection locked="0"/>
    </xf>
    <xf numFmtId="186" fontId="2" fillId="0" borderId="47" xfId="0" applyNumberFormat="1" applyFont="1" applyFill="1" applyBorder="1" applyAlignment="1" applyProtection="1">
      <alignment horizontal="center" vertical="center"/>
      <protection locked="0"/>
    </xf>
    <xf numFmtId="186" fontId="2" fillId="0" borderId="31" xfId="0" applyNumberFormat="1" applyFont="1" applyFill="1" applyBorder="1" applyAlignment="1" applyProtection="1">
      <alignment horizontal="center" vertical="center"/>
      <protection locked="0"/>
    </xf>
    <xf numFmtId="186" fontId="2" fillId="0" borderId="32" xfId="0" applyNumberFormat="1" applyFont="1" applyFill="1" applyBorder="1" applyAlignment="1" applyProtection="1">
      <alignment horizontal="center" vertical="center"/>
      <protection locked="0"/>
    </xf>
    <xf numFmtId="189" fontId="12" fillId="2" borderId="5" xfId="0" applyNumberFormat="1" applyFont="1" applyFill="1" applyBorder="1" applyAlignment="1">
      <alignment horizontal="right" vertical="center"/>
    </xf>
    <xf numFmtId="189" fontId="12" fillId="2" borderId="51" xfId="0" applyNumberFormat="1" applyFont="1" applyFill="1" applyBorder="1" applyAlignment="1">
      <alignment horizontal="right" vertical="center"/>
    </xf>
    <xf numFmtId="0" fontId="2" fillId="0" borderId="71" xfId="0" applyFont="1" applyFill="1" applyBorder="1" applyAlignment="1" applyProtection="1">
      <alignment horizontal="right" vertical="center"/>
      <protection locked="0"/>
    </xf>
    <xf numFmtId="0" fontId="2" fillId="0" borderId="77" xfId="0" applyFont="1" applyFill="1" applyBorder="1" applyAlignment="1" applyProtection="1">
      <alignment horizontal="right" vertical="center"/>
      <protection locked="0"/>
    </xf>
    <xf numFmtId="0" fontId="2" fillId="0" borderId="75" xfId="0" applyFont="1" applyFill="1" applyBorder="1" applyAlignment="1" applyProtection="1">
      <alignment horizontal="right" vertical="center"/>
      <protection locked="0"/>
    </xf>
    <xf numFmtId="0" fontId="2" fillId="0" borderId="76" xfId="0" applyFont="1" applyFill="1" applyBorder="1" applyAlignment="1" applyProtection="1">
      <alignment horizontal="right" vertical="center"/>
      <protection locked="0"/>
    </xf>
    <xf numFmtId="0" fontId="2" fillId="2" borderId="13"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63"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63"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1" xfId="0" applyFont="1" applyFill="1" applyBorder="1" applyAlignment="1">
      <alignment horizontal="left" vertical="center" shrinkToFit="1"/>
    </xf>
    <xf numFmtId="177" fontId="12" fillId="2" borderId="6" xfId="0" applyNumberFormat="1" applyFont="1" applyFill="1" applyBorder="1" applyAlignment="1">
      <alignment horizontal="center" vertical="center"/>
    </xf>
    <xf numFmtId="177" fontId="12" fillId="2" borderId="9" xfId="0" applyNumberFormat="1" applyFont="1" applyFill="1" applyBorder="1" applyAlignment="1">
      <alignment horizontal="center" vertical="center"/>
    </xf>
    <xf numFmtId="189" fontId="2" fillId="0" borderId="6" xfId="0" applyNumberFormat="1" applyFont="1" applyFill="1" applyBorder="1" applyAlignment="1" applyProtection="1">
      <alignment horizontal="right" vertical="center"/>
      <protection locked="0"/>
    </xf>
    <xf numFmtId="189" fontId="2" fillId="0" borderId="7" xfId="0" applyNumberFormat="1" applyFont="1" applyFill="1" applyBorder="1" applyAlignment="1" applyProtection="1">
      <alignment horizontal="right" vertical="center"/>
      <protection locked="0"/>
    </xf>
    <xf numFmtId="189" fontId="2" fillId="0" borderId="19" xfId="0" applyNumberFormat="1" applyFont="1" applyFill="1" applyBorder="1" applyAlignment="1" applyProtection="1">
      <alignment horizontal="right" vertical="center"/>
      <protection locked="0"/>
    </xf>
    <xf numFmtId="0" fontId="4" fillId="2" borderId="0" xfId="0" applyFont="1" applyFill="1" applyBorder="1" applyAlignment="1">
      <alignment horizontal="distributed" vertical="center"/>
    </xf>
    <xf numFmtId="0" fontId="2" fillId="2" borderId="16" xfId="0" applyFont="1" applyFill="1" applyBorder="1" applyAlignment="1">
      <alignment horizontal="left" vertical="center" wrapText="1"/>
    </xf>
    <xf numFmtId="0" fontId="2" fillId="2" borderId="21" xfId="0" applyFont="1" applyFill="1" applyBorder="1" applyAlignment="1">
      <alignment horizontal="distributed" vertical="center" shrinkToFit="1"/>
    </xf>
    <xf numFmtId="0" fontId="2" fillId="2" borderId="24" xfId="0" applyFont="1" applyFill="1" applyBorder="1" applyAlignment="1">
      <alignment horizontal="distributed" vertical="center" shrinkToFit="1"/>
    </xf>
    <xf numFmtId="0" fontId="2" fillId="2" borderId="25" xfId="0" applyFont="1" applyFill="1" applyBorder="1" applyAlignment="1">
      <alignment horizontal="distributed" vertical="center" shrinkToFit="1"/>
    </xf>
    <xf numFmtId="0" fontId="2" fillId="2" borderId="98" xfId="0" applyFont="1" applyFill="1" applyBorder="1" applyAlignment="1">
      <alignment horizontal="left" vertical="center"/>
    </xf>
    <xf numFmtId="0" fontId="2" fillId="2" borderId="34" xfId="0" applyFont="1" applyFill="1" applyBorder="1" applyAlignment="1">
      <alignment horizontal="left" vertical="center"/>
    </xf>
    <xf numFmtId="188" fontId="2" fillId="0" borderId="21" xfId="0" applyNumberFormat="1" applyFont="1" applyFill="1" applyBorder="1" applyAlignment="1" applyProtection="1">
      <alignment horizontal="right" vertical="center"/>
      <protection locked="0"/>
    </xf>
    <xf numFmtId="188" fontId="2" fillId="0" borderId="24" xfId="0" applyNumberFormat="1" applyFont="1" applyFill="1" applyBorder="1" applyAlignment="1" applyProtection="1">
      <alignment horizontal="right" vertical="center"/>
      <protection locked="0"/>
    </xf>
    <xf numFmtId="188" fontId="2" fillId="0" borderId="87" xfId="0" applyNumberFormat="1" applyFont="1" applyFill="1" applyBorder="1" applyAlignment="1" applyProtection="1">
      <alignment horizontal="right" vertical="center"/>
      <protection locked="0"/>
    </xf>
    <xf numFmtId="196" fontId="2" fillId="2" borderId="84" xfId="0" applyNumberFormat="1" applyFont="1" applyFill="1" applyBorder="1" applyAlignment="1">
      <alignment horizontal="center" vertical="center"/>
    </xf>
    <xf numFmtId="196" fontId="2" fillId="2" borderId="93" xfId="0" applyNumberFormat="1" applyFont="1" applyFill="1" applyBorder="1" applyAlignment="1">
      <alignment horizontal="center" vertical="center"/>
    </xf>
    <xf numFmtId="190" fontId="2" fillId="2" borderId="7" xfId="0" applyNumberFormat="1" applyFont="1" applyFill="1" applyBorder="1" applyAlignment="1">
      <alignment horizontal="center" vertical="center"/>
    </xf>
    <xf numFmtId="190" fontId="2" fillId="2" borderId="19" xfId="0" applyNumberFormat="1" applyFont="1" applyFill="1" applyBorder="1" applyAlignment="1">
      <alignment horizontal="center" vertical="center"/>
    </xf>
    <xf numFmtId="0" fontId="2" fillId="2" borderId="22" xfId="0" applyFont="1" applyFill="1" applyBorder="1" applyAlignment="1">
      <alignment horizontal="distributed" vertical="center"/>
    </xf>
    <xf numFmtId="0" fontId="2" fillId="2" borderId="23" xfId="0" applyFont="1" applyFill="1" applyBorder="1" applyAlignment="1">
      <alignment horizontal="distributed" vertical="center"/>
    </xf>
    <xf numFmtId="0" fontId="2" fillId="2" borderId="44" xfId="0" applyFont="1" applyFill="1" applyBorder="1" applyAlignment="1">
      <alignment horizontal="distributed" vertical="center"/>
    </xf>
    <xf numFmtId="0" fontId="2" fillId="2" borderId="30" xfId="0" applyFont="1" applyFill="1" applyBorder="1" applyAlignment="1">
      <alignment horizontal="distributed" vertical="center"/>
    </xf>
    <xf numFmtId="0" fontId="2" fillId="2" borderId="16" xfId="0" applyFont="1" applyFill="1" applyBorder="1" applyAlignment="1">
      <alignment horizontal="distributed" vertical="center"/>
    </xf>
    <xf numFmtId="0" fontId="2" fillId="2" borderId="17" xfId="0" applyFont="1" applyFill="1" applyBorder="1" applyAlignment="1">
      <alignment horizontal="distributed" vertical="center"/>
    </xf>
    <xf numFmtId="188" fontId="2" fillId="0" borderId="45" xfId="0" applyNumberFormat="1" applyFont="1" applyFill="1" applyBorder="1" applyAlignment="1" applyProtection="1">
      <alignment horizontal="right" vertical="center"/>
      <protection locked="0"/>
    </xf>
    <xf numFmtId="188" fontId="2" fillId="0" borderId="79" xfId="0" applyNumberFormat="1" applyFont="1" applyFill="1" applyBorder="1" applyAlignment="1" applyProtection="1">
      <alignment horizontal="right" vertical="center"/>
      <protection locked="0"/>
    </xf>
    <xf numFmtId="188" fontId="2" fillId="0" borderId="86" xfId="0" applyNumberFormat="1" applyFont="1" applyFill="1" applyBorder="1" applyAlignment="1" applyProtection="1">
      <alignment horizontal="right" vertical="center"/>
      <protection locked="0"/>
    </xf>
    <xf numFmtId="0" fontId="2" fillId="2" borderId="45" xfId="0" applyFont="1" applyFill="1" applyBorder="1" applyAlignment="1">
      <alignment horizontal="left" vertical="center"/>
    </xf>
    <xf numFmtId="0" fontId="2" fillId="2" borderId="79" xfId="0" applyFont="1" applyFill="1" applyBorder="1" applyAlignment="1">
      <alignment horizontal="left" vertical="center"/>
    </xf>
    <xf numFmtId="0" fontId="2" fillId="2" borderId="8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0" borderId="72" xfId="0" applyFont="1" applyFill="1" applyBorder="1" applyAlignment="1" applyProtection="1">
      <alignment horizontal="right" vertical="center"/>
      <protection locked="0"/>
    </xf>
    <xf numFmtId="0" fontId="2" fillId="0" borderId="74" xfId="0" applyFont="1" applyFill="1" applyBorder="1" applyAlignment="1" applyProtection="1">
      <alignment horizontal="right" vertical="center"/>
      <protection locked="0"/>
    </xf>
    <xf numFmtId="188" fontId="12" fillId="2" borderId="5" xfId="0" applyNumberFormat="1" applyFont="1" applyFill="1" applyBorder="1" applyAlignment="1">
      <alignment horizontal="right" vertical="center"/>
    </xf>
    <xf numFmtId="188" fontId="12" fillId="2" borderId="51" xfId="0" applyNumberFormat="1" applyFont="1" applyFill="1" applyBorder="1" applyAlignment="1">
      <alignment horizontal="right" vertical="center"/>
    </xf>
    <xf numFmtId="188" fontId="2" fillId="0" borderId="88" xfId="0" applyNumberFormat="1" applyFont="1" applyFill="1" applyBorder="1" applyAlignment="1" applyProtection="1">
      <alignment horizontal="right" vertical="center"/>
      <protection locked="0"/>
    </xf>
    <xf numFmtId="188" fontId="2" fillId="0" borderId="89" xfId="0" applyNumberFormat="1" applyFont="1" applyFill="1" applyBorder="1" applyAlignment="1" applyProtection="1">
      <alignment horizontal="right" vertical="center"/>
      <protection locked="0"/>
    </xf>
    <xf numFmtId="188" fontId="2" fillId="0" borderId="90" xfId="0" applyNumberFormat="1" applyFont="1" applyFill="1" applyBorder="1" applyAlignment="1" applyProtection="1">
      <alignment horizontal="right" vertical="center"/>
      <protection locked="0"/>
    </xf>
    <xf numFmtId="0" fontId="2" fillId="2" borderId="27"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29" xfId="0" applyFont="1" applyFill="1" applyBorder="1" applyAlignment="1">
      <alignment horizontal="left" vertical="center"/>
    </xf>
    <xf numFmtId="0" fontId="2" fillId="2" borderId="84" xfId="0" applyFont="1" applyFill="1" applyBorder="1" applyAlignment="1">
      <alignment horizontal="left" vertical="center"/>
    </xf>
    <xf numFmtId="0" fontId="2" fillId="2" borderId="85" xfId="0" applyFont="1" applyFill="1" applyBorder="1" applyAlignment="1">
      <alignment horizontal="left" vertical="center"/>
    </xf>
    <xf numFmtId="0" fontId="2" fillId="2" borderId="12" xfId="0" applyFont="1" applyFill="1" applyBorder="1" applyAlignment="1">
      <alignment horizontal="distributed" vertical="center" shrinkToFit="1"/>
    </xf>
    <xf numFmtId="0" fontId="2" fillId="2" borderId="0" xfId="0" applyFont="1" applyFill="1" applyBorder="1" applyAlignment="1">
      <alignment horizontal="distributed" vertical="center" shrinkToFit="1"/>
    </xf>
    <xf numFmtId="0" fontId="2" fillId="2" borderId="4" xfId="0" applyFont="1" applyFill="1" applyBorder="1" applyAlignment="1">
      <alignment horizontal="distributed" vertical="center" shrinkToFit="1"/>
    </xf>
    <xf numFmtId="0" fontId="8" fillId="2" borderId="2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188" fontId="2" fillId="0" borderId="9" xfId="0" applyNumberFormat="1" applyFont="1" applyFill="1" applyBorder="1" applyAlignment="1" applyProtection="1">
      <alignment horizontal="right" vertical="center"/>
      <protection locked="0"/>
    </xf>
    <xf numFmtId="188" fontId="2" fillId="0" borderId="10" xfId="0" applyNumberFormat="1" applyFont="1" applyFill="1" applyBorder="1" applyAlignment="1" applyProtection="1">
      <alignment horizontal="right" vertical="center"/>
      <protection locked="0"/>
    </xf>
    <xf numFmtId="188" fontId="2" fillId="0" borderId="20" xfId="0" applyNumberFormat="1" applyFont="1" applyFill="1" applyBorder="1" applyAlignment="1" applyProtection="1">
      <alignment horizontal="right" vertical="center"/>
      <protection locked="0"/>
    </xf>
    <xf numFmtId="189" fontId="2" fillId="2" borderId="32" xfId="0" applyNumberFormat="1" applyFont="1" applyFill="1" applyBorder="1" applyAlignment="1">
      <alignment horizontal="right" vertical="center"/>
    </xf>
    <xf numFmtId="189" fontId="2" fillId="2" borderId="35" xfId="0" applyNumberFormat="1" applyFont="1" applyFill="1" applyBorder="1" applyAlignment="1">
      <alignment horizontal="right" vertical="center"/>
    </xf>
    <xf numFmtId="0" fontId="2" fillId="0" borderId="34" xfId="0" applyFont="1" applyFill="1" applyBorder="1" applyAlignment="1" applyProtection="1">
      <alignment horizontal="right" vertical="center"/>
      <protection locked="0"/>
    </xf>
    <xf numFmtId="0" fontId="2" fillId="0" borderId="57" xfId="0" applyFont="1" applyFill="1" applyBorder="1" applyAlignment="1" applyProtection="1">
      <alignment horizontal="right" vertical="center"/>
      <protection locked="0"/>
    </xf>
    <xf numFmtId="189" fontId="2" fillId="2" borderId="7" xfId="0" applyNumberFormat="1" applyFont="1" applyFill="1" applyBorder="1" applyAlignment="1">
      <alignment horizontal="right" vertical="center"/>
    </xf>
    <xf numFmtId="189" fontId="2" fillId="2" borderId="19" xfId="0" applyNumberFormat="1" applyFont="1" applyFill="1" applyBorder="1" applyAlignment="1">
      <alignment horizontal="right" vertical="center"/>
    </xf>
    <xf numFmtId="0" fontId="2" fillId="2" borderId="98" xfId="0" applyFont="1" applyFill="1" applyBorder="1" applyAlignment="1">
      <alignment horizontal="center" vertical="center" textRotation="255"/>
    </xf>
    <xf numFmtId="196" fontId="2" fillId="0" borderId="5" xfId="0" applyNumberFormat="1" applyFont="1" applyFill="1" applyBorder="1" applyAlignment="1" applyProtection="1">
      <alignment horizontal="center" vertical="center"/>
      <protection locked="0"/>
    </xf>
    <xf numFmtId="0" fontId="2" fillId="2" borderId="31" xfId="0" applyFont="1" applyFill="1" applyBorder="1" applyAlignment="1">
      <alignment horizontal="distributed" vertical="center" indent="1"/>
    </xf>
    <xf numFmtId="0" fontId="2" fillId="2" borderId="32" xfId="0" applyFont="1" applyFill="1" applyBorder="1" applyAlignment="1">
      <alignment horizontal="distributed" vertical="center" indent="1"/>
    </xf>
    <xf numFmtId="0" fontId="2" fillId="2" borderId="33" xfId="0" applyFont="1" applyFill="1" applyBorder="1" applyAlignment="1">
      <alignment horizontal="distributed" vertical="center" inden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177" fontId="2" fillId="0" borderId="1" xfId="0" applyNumberFormat="1" applyFont="1" applyFill="1" applyBorder="1" applyAlignment="1" applyProtection="1">
      <alignment horizontal="right" vertical="center"/>
      <protection locked="0"/>
    </xf>
    <xf numFmtId="177" fontId="2" fillId="0" borderId="5" xfId="0" applyNumberFormat="1" applyFont="1" applyFill="1" applyBorder="1" applyAlignment="1" applyProtection="1">
      <alignment horizontal="right" vertical="center"/>
      <protection locked="0"/>
    </xf>
    <xf numFmtId="177" fontId="2" fillId="0" borderId="51" xfId="0" applyNumberFormat="1" applyFont="1" applyFill="1" applyBorder="1" applyAlignment="1" applyProtection="1">
      <alignment horizontal="right" vertical="center"/>
      <protection locked="0"/>
    </xf>
    <xf numFmtId="177" fontId="2" fillId="2" borderId="7" xfId="0" applyNumberFormat="1" applyFont="1" applyFill="1" applyBorder="1" applyAlignment="1">
      <alignment horizontal="right" vertical="center"/>
    </xf>
    <xf numFmtId="177" fontId="2" fillId="2" borderId="19" xfId="0" applyNumberFormat="1" applyFont="1" applyFill="1" applyBorder="1" applyAlignment="1">
      <alignment horizontal="right" vertical="center"/>
    </xf>
    <xf numFmtId="0" fontId="2" fillId="2" borderId="13"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31" xfId="0" applyFont="1" applyFill="1" applyBorder="1" applyAlignment="1" applyProtection="1">
      <alignment horizontal="right" vertical="center"/>
      <protection locked="0"/>
    </xf>
    <xf numFmtId="0" fontId="2" fillId="0" borderId="32" xfId="0" applyFont="1" applyFill="1" applyBorder="1" applyAlignment="1" applyProtection="1">
      <alignment horizontal="right" vertical="center"/>
      <protection locked="0"/>
    </xf>
    <xf numFmtId="0" fontId="2" fillId="0" borderId="33" xfId="0" applyFont="1" applyFill="1" applyBorder="1" applyAlignment="1" applyProtection="1">
      <alignment horizontal="right" vertical="center"/>
      <protection locked="0"/>
    </xf>
    <xf numFmtId="176" fontId="2" fillId="0" borderId="31" xfId="0" applyNumberFormat="1" applyFont="1" applyFill="1" applyBorder="1" applyAlignment="1" applyProtection="1">
      <alignment horizontal="right" vertical="center"/>
      <protection locked="0"/>
    </xf>
    <xf numFmtId="176" fontId="2" fillId="0" borderId="32" xfId="0" applyNumberFormat="1" applyFont="1" applyFill="1" applyBorder="1" applyAlignment="1" applyProtection="1">
      <alignment horizontal="right" vertical="center"/>
      <protection locked="0"/>
    </xf>
    <xf numFmtId="176" fontId="2" fillId="0" borderId="35" xfId="0" applyNumberFormat="1" applyFont="1" applyFill="1" applyBorder="1" applyAlignment="1" applyProtection="1">
      <alignment horizontal="right" vertical="center"/>
      <protection locked="0"/>
    </xf>
    <xf numFmtId="176" fontId="2" fillId="2" borderId="47" xfId="0" applyNumberFormat="1" applyFont="1" applyFill="1" applyBorder="1" applyAlignment="1">
      <alignment horizontal="right" vertical="center"/>
    </xf>
    <xf numFmtId="176" fontId="2" fillId="2" borderId="48" xfId="0" applyNumberFormat="1" applyFont="1" applyFill="1" applyBorder="1" applyAlignment="1">
      <alignment horizontal="right" vertical="center"/>
    </xf>
    <xf numFmtId="177" fontId="2" fillId="2" borderId="32" xfId="0" applyNumberFormat="1" applyFont="1" applyFill="1" applyBorder="1" applyAlignment="1">
      <alignment horizontal="right" vertical="center"/>
    </xf>
    <xf numFmtId="177" fontId="2" fillId="2" borderId="35" xfId="0" applyNumberFormat="1" applyFont="1" applyFill="1" applyBorder="1" applyAlignment="1">
      <alignment horizontal="right" vertical="center"/>
    </xf>
    <xf numFmtId="177" fontId="2" fillId="0" borderId="31" xfId="0" applyNumberFormat="1" applyFont="1" applyFill="1" applyBorder="1" applyAlignment="1" applyProtection="1">
      <alignment horizontal="right" vertical="center"/>
      <protection locked="0"/>
    </xf>
    <xf numFmtId="177" fontId="2" fillId="0" borderId="32" xfId="0" applyNumberFormat="1" applyFont="1" applyFill="1" applyBorder="1" applyAlignment="1" applyProtection="1">
      <alignment horizontal="right" vertical="center"/>
      <protection locked="0"/>
    </xf>
    <xf numFmtId="177" fontId="2" fillId="0" borderId="33" xfId="0" applyNumberFormat="1" applyFont="1" applyFill="1" applyBorder="1" applyAlignment="1" applyProtection="1">
      <alignment horizontal="right" vertical="center"/>
      <protection locked="0"/>
    </xf>
    <xf numFmtId="0" fontId="2" fillId="2" borderId="22"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176" fontId="2" fillId="0" borderId="26" xfId="0" applyNumberFormat="1" applyFont="1" applyFill="1" applyBorder="1" applyAlignment="1" applyProtection="1">
      <alignment horizontal="right" vertical="center"/>
      <protection locked="0"/>
    </xf>
    <xf numFmtId="176" fontId="2" fillId="0" borderId="47" xfId="0" applyNumberFormat="1" applyFont="1" applyFill="1" applyBorder="1" applyAlignment="1" applyProtection="1">
      <alignment horizontal="right" vertical="center"/>
      <protection locked="0"/>
    </xf>
    <xf numFmtId="176" fontId="2" fillId="0" borderId="49" xfId="0" applyNumberFormat="1" applyFont="1" applyFill="1" applyBorder="1" applyAlignment="1" applyProtection="1">
      <alignment horizontal="right" vertical="center"/>
      <protection locked="0"/>
    </xf>
    <xf numFmtId="176" fontId="2" fillId="0" borderId="1" xfId="0" applyNumberFormat="1" applyFont="1" applyFill="1" applyBorder="1" applyAlignment="1" applyProtection="1">
      <alignment horizontal="right" vertical="center"/>
      <protection locked="0"/>
    </xf>
    <xf numFmtId="176" fontId="2" fillId="0" borderId="5" xfId="0" applyNumberFormat="1" applyFont="1" applyFill="1" applyBorder="1" applyAlignment="1" applyProtection="1">
      <alignment horizontal="right" vertical="center"/>
      <protection locked="0"/>
    </xf>
    <xf numFmtId="176" fontId="2" fillId="0" borderId="51" xfId="0" applyNumberFormat="1" applyFont="1" applyFill="1" applyBorder="1" applyAlignment="1" applyProtection="1">
      <alignment horizontal="right" vertical="center"/>
      <protection locked="0"/>
    </xf>
    <xf numFmtId="0" fontId="8" fillId="2" borderId="1" xfId="0" applyFont="1" applyFill="1" applyBorder="1" applyAlignment="1">
      <alignment horizontal="left" vertical="center" shrinkToFit="1"/>
    </xf>
    <xf numFmtId="0" fontId="8" fillId="2" borderId="5"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2" fillId="2" borderId="40" xfId="0" applyFont="1" applyFill="1" applyBorder="1" applyAlignment="1">
      <alignment horizontal="center" vertical="center" wrapText="1"/>
    </xf>
    <xf numFmtId="196" fontId="2" fillId="0" borderId="32"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26" xfId="0" applyFont="1" applyFill="1" applyBorder="1" applyAlignment="1">
      <alignment horizontal="distributed" vertical="center" wrapText="1"/>
    </xf>
    <xf numFmtId="0" fontId="2" fillId="2" borderId="47" xfId="0" applyFont="1" applyFill="1" applyBorder="1" applyAlignment="1">
      <alignment horizontal="distributed" vertical="center" wrapText="1"/>
    </xf>
    <xf numFmtId="0" fontId="2" fillId="2" borderId="49" xfId="0" applyFont="1" applyFill="1" applyBorder="1" applyAlignment="1">
      <alignment horizontal="distributed" vertical="center" wrapText="1"/>
    </xf>
    <xf numFmtId="0" fontId="2" fillId="2" borderId="1" xfId="0" applyFont="1" applyFill="1" applyBorder="1" applyAlignment="1">
      <alignment horizontal="distributed" vertical="center" shrinkToFit="1"/>
    </xf>
    <xf numFmtId="0" fontId="2" fillId="2" borderId="5" xfId="0" applyFont="1" applyFill="1" applyBorder="1" applyAlignment="1">
      <alignment horizontal="distributed" vertical="center" shrinkToFit="1"/>
    </xf>
    <xf numFmtId="0" fontId="2" fillId="2" borderId="2" xfId="0" applyFont="1" applyFill="1" applyBorder="1" applyAlignment="1">
      <alignment horizontal="distributed" vertical="center" shrinkToFit="1"/>
    </xf>
    <xf numFmtId="0" fontId="0" fillId="0" borderId="5" xfId="0" applyFill="1" applyBorder="1" applyProtection="1">
      <protection locked="0"/>
    </xf>
    <xf numFmtId="0" fontId="0" fillId="0" borderId="51" xfId="0" applyFill="1" applyBorder="1" applyProtection="1">
      <protection locked="0"/>
    </xf>
    <xf numFmtId="0" fontId="8" fillId="2" borderId="3" xfId="0" applyFont="1" applyFill="1" applyBorder="1" applyAlignment="1">
      <alignment horizontal="left" vertical="center"/>
    </xf>
    <xf numFmtId="176" fontId="2" fillId="2" borderId="5" xfId="0" applyNumberFormat="1" applyFont="1" applyFill="1" applyBorder="1" applyAlignment="1">
      <alignment horizontal="right" vertical="center"/>
    </xf>
    <xf numFmtId="176" fontId="2" fillId="2" borderId="51" xfId="0" applyNumberFormat="1" applyFont="1" applyFill="1" applyBorder="1" applyAlignment="1">
      <alignment horizontal="right" vertical="center"/>
    </xf>
    <xf numFmtId="0" fontId="1" fillId="2" borderId="0" xfId="0" applyFont="1" applyFill="1" applyBorder="1" applyAlignment="1">
      <alignment horizontal="left" vertical="center"/>
    </xf>
    <xf numFmtId="0" fontId="8" fillId="2" borderId="1"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2" xfId="0" applyFont="1" applyFill="1" applyBorder="1" applyAlignment="1">
      <alignment horizontal="left" vertical="center" wrapText="1"/>
    </xf>
    <xf numFmtId="176" fontId="2" fillId="0" borderId="9" xfId="0" applyNumberFormat="1" applyFont="1" applyFill="1" applyBorder="1" applyAlignment="1" applyProtection="1">
      <alignment horizontal="right" vertical="center"/>
      <protection locked="0"/>
    </xf>
    <xf numFmtId="176" fontId="2" fillId="0" borderId="10" xfId="0" applyNumberFormat="1" applyFont="1" applyFill="1" applyBorder="1" applyAlignment="1" applyProtection="1">
      <alignment horizontal="right" vertical="center"/>
      <protection locked="0"/>
    </xf>
    <xf numFmtId="176" fontId="2" fillId="0" borderId="20" xfId="0" applyNumberFormat="1" applyFont="1" applyFill="1" applyBorder="1" applyAlignment="1" applyProtection="1">
      <alignment horizontal="right" vertical="center"/>
      <protection locked="0"/>
    </xf>
    <xf numFmtId="176" fontId="2" fillId="0" borderId="45" xfId="0" applyNumberFormat="1" applyFont="1" applyFill="1" applyBorder="1" applyAlignment="1" applyProtection="1">
      <alignment horizontal="right" vertical="center"/>
      <protection locked="0"/>
    </xf>
    <xf numFmtId="176" fontId="2" fillId="0" borderId="79" xfId="0" applyNumberFormat="1" applyFont="1" applyFill="1" applyBorder="1" applyAlignment="1" applyProtection="1">
      <alignment horizontal="right" vertical="center"/>
      <protection locked="0"/>
    </xf>
    <xf numFmtId="176" fontId="2" fillId="0" borderId="86" xfId="0" applyNumberFormat="1" applyFont="1" applyFill="1" applyBorder="1" applyAlignment="1" applyProtection="1">
      <alignment horizontal="right" vertical="center"/>
      <protection locked="0"/>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176" fontId="2" fillId="0" borderId="6" xfId="0" applyNumberFormat="1" applyFont="1" applyFill="1" applyBorder="1" applyAlignment="1" applyProtection="1">
      <alignment horizontal="right" vertical="center"/>
      <protection locked="0"/>
    </xf>
    <xf numFmtId="176" fontId="2" fillId="0" borderId="7" xfId="0" applyNumberFormat="1" applyFont="1" applyFill="1" applyBorder="1" applyAlignment="1" applyProtection="1">
      <alignment horizontal="right" vertical="center"/>
      <protection locked="0"/>
    </xf>
    <xf numFmtId="176" fontId="2" fillId="0" borderId="19" xfId="0" applyNumberFormat="1" applyFont="1" applyFill="1" applyBorder="1" applyAlignment="1" applyProtection="1">
      <alignment horizontal="right" vertical="center"/>
      <protection locked="0"/>
    </xf>
    <xf numFmtId="0" fontId="8" fillId="2" borderId="3" xfId="0" applyFont="1" applyFill="1" applyBorder="1" applyAlignment="1">
      <alignment horizontal="left" vertical="center" wrapText="1"/>
    </xf>
    <xf numFmtId="0" fontId="2" fillId="2" borderId="38" xfId="0" applyFont="1" applyFill="1" applyBorder="1" applyAlignment="1">
      <alignment horizontal="center" vertical="center" textRotation="255"/>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distributed" vertical="center" shrinkToFit="1"/>
    </xf>
    <xf numFmtId="0" fontId="2" fillId="2" borderId="7" xfId="0" applyFont="1" applyFill="1" applyBorder="1" applyAlignment="1">
      <alignment horizontal="distributed" vertical="center" shrinkToFit="1"/>
    </xf>
    <xf numFmtId="0" fontId="2" fillId="2" borderId="8" xfId="0" applyFont="1" applyFill="1" applyBorder="1" applyAlignment="1">
      <alignment horizontal="distributed" vertical="center" shrinkToFit="1"/>
    </xf>
    <xf numFmtId="0" fontId="8" fillId="2" borderId="1" xfId="0" applyFont="1" applyFill="1" applyBorder="1" applyAlignment="1">
      <alignment vertical="center"/>
    </xf>
    <xf numFmtId="0" fontId="8" fillId="2" borderId="5" xfId="0" applyFont="1" applyFill="1" applyBorder="1" applyAlignment="1">
      <alignment vertical="center"/>
    </xf>
    <xf numFmtId="0" fontId="8" fillId="2" borderId="2" xfId="0" applyFont="1" applyFill="1" applyBorder="1" applyAlignment="1">
      <alignment vertical="center"/>
    </xf>
    <xf numFmtId="0" fontId="2" fillId="2" borderId="3" xfId="0" applyFont="1" applyFill="1" applyBorder="1" applyAlignment="1">
      <alignment horizontal="center" vertical="center" wrapText="1"/>
    </xf>
    <xf numFmtId="0" fontId="2" fillId="0" borderId="3" xfId="0" applyFont="1" applyFill="1" applyBorder="1" applyAlignment="1" applyProtection="1">
      <alignment horizontal="right" vertical="center"/>
      <protection locked="0"/>
    </xf>
    <xf numFmtId="0" fontId="2" fillId="0" borderId="40" xfId="0" applyFont="1" applyFill="1" applyBorder="1" applyAlignment="1" applyProtection="1">
      <alignment horizontal="right" vertical="center"/>
      <protection locked="0"/>
    </xf>
    <xf numFmtId="0" fontId="2" fillId="0" borderId="37" xfId="0" applyFont="1" applyFill="1" applyBorder="1" applyAlignment="1" applyProtection="1">
      <alignment horizontal="center" vertical="center"/>
      <protection locked="0"/>
    </xf>
    <xf numFmtId="0" fontId="2" fillId="0" borderId="37"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2" borderId="37" xfId="0" applyFont="1" applyFill="1" applyBorder="1" applyAlignment="1">
      <alignment horizontal="center" vertical="center"/>
    </xf>
    <xf numFmtId="38" fontId="2" fillId="2" borderId="0" xfId="1"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63" xfId="0" applyFont="1" applyFill="1" applyBorder="1" applyAlignment="1">
      <alignment horizontal="center" vertical="center"/>
    </xf>
    <xf numFmtId="178" fontId="2" fillId="0" borderId="3" xfId="0" applyNumberFormat="1" applyFont="1" applyFill="1" applyBorder="1" applyAlignment="1" applyProtection="1">
      <alignment horizontal="right" vertical="center"/>
      <protection locked="0"/>
    </xf>
    <xf numFmtId="178" fontId="2" fillId="0" borderId="40" xfId="0" applyNumberFormat="1" applyFont="1" applyFill="1" applyBorder="1" applyAlignment="1" applyProtection="1">
      <alignment horizontal="right" vertical="center"/>
      <protection locked="0"/>
    </xf>
    <xf numFmtId="177" fontId="2" fillId="0" borderId="31" xfId="0" applyNumberFormat="1" applyFont="1" applyFill="1" applyBorder="1" applyAlignment="1" applyProtection="1">
      <alignment horizontal="center" vertical="center"/>
      <protection locked="0"/>
    </xf>
    <xf numFmtId="177" fontId="2" fillId="0" borderId="32" xfId="0" applyNumberFormat="1" applyFont="1" applyFill="1" applyBorder="1" applyAlignment="1" applyProtection="1">
      <alignment horizontal="center" vertical="center"/>
      <protection locked="0"/>
    </xf>
    <xf numFmtId="177" fontId="2" fillId="0" borderId="35" xfId="0" applyNumberFormat="1"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0" borderId="6" xfId="0" applyFont="1" applyFill="1" applyBorder="1" applyAlignment="1" applyProtection="1">
      <alignment horizontal="right" vertical="center"/>
      <protection locked="0"/>
    </xf>
    <xf numFmtId="0" fontId="2" fillId="0" borderId="7"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0" borderId="38"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185" fontId="2" fillId="2" borderId="0"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protection locked="0"/>
    </xf>
    <xf numFmtId="177" fontId="2" fillId="0" borderId="5" xfId="0" applyNumberFormat="1" applyFont="1" applyFill="1" applyBorder="1" applyAlignment="1" applyProtection="1">
      <alignment horizontal="center" vertical="center"/>
      <protection locked="0"/>
    </xf>
    <xf numFmtId="177" fontId="2" fillId="0" borderId="51" xfId="0" applyNumberFormat="1" applyFont="1" applyFill="1" applyBorder="1" applyAlignment="1" applyProtection="1">
      <alignment horizontal="center" vertical="center"/>
      <protection locked="0"/>
    </xf>
    <xf numFmtId="191" fontId="2" fillId="2" borderId="0" xfId="0" applyNumberFormat="1" applyFont="1" applyFill="1" applyBorder="1" applyAlignment="1" applyProtection="1">
      <alignment horizontal="center" vertical="center"/>
      <protection locked="0"/>
    </xf>
    <xf numFmtId="177" fontId="2" fillId="0" borderId="6" xfId="0" applyNumberFormat="1" applyFont="1" applyFill="1" applyBorder="1" applyAlignment="1" applyProtection="1">
      <alignment horizontal="center" vertical="center"/>
      <protection locked="0"/>
    </xf>
    <xf numFmtId="177" fontId="2" fillId="0" borderId="7" xfId="0" applyNumberFormat="1" applyFont="1" applyFill="1" applyBorder="1" applyAlignment="1" applyProtection="1">
      <alignment horizontal="center" vertical="center"/>
      <protection locked="0"/>
    </xf>
    <xf numFmtId="177" fontId="2" fillId="0" borderId="19" xfId="0" applyNumberFormat="1" applyFont="1" applyFill="1" applyBorder="1" applyAlignment="1" applyProtection="1">
      <alignment horizontal="center" vertical="center"/>
      <protection locked="0"/>
    </xf>
    <xf numFmtId="177" fontId="2" fillId="0" borderId="15" xfId="0" applyNumberFormat="1" applyFont="1" applyFill="1" applyBorder="1" applyAlignment="1" applyProtection="1">
      <alignment horizontal="center" vertical="center"/>
      <protection locked="0"/>
    </xf>
    <xf numFmtId="177" fontId="2" fillId="0" borderId="16" xfId="0" applyNumberFormat="1" applyFont="1" applyFill="1" applyBorder="1" applyAlignment="1" applyProtection="1">
      <alignment horizontal="center" vertical="center"/>
      <protection locked="0"/>
    </xf>
    <xf numFmtId="177" fontId="2" fillId="0" borderId="18" xfId="0" applyNumberFormat="1" applyFont="1" applyFill="1" applyBorder="1" applyAlignment="1" applyProtection="1">
      <alignment horizontal="center" vertical="center"/>
      <protection locked="0"/>
    </xf>
    <xf numFmtId="177" fontId="2" fillId="0" borderId="9" xfId="0" applyNumberFormat="1" applyFont="1" applyFill="1" applyBorder="1" applyAlignment="1" applyProtection="1">
      <alignment horizontal="center" vertical="center"/>
      <protection locked="0"/>
    </xf>
    <xf numFmtId="177" fontId="2" fillId="0" borderId="10" xfId="0" applyNumberFormat="1" applyFont="1" applyFill="1" applyBorder="1" applyAlignment="1" applyProtection="1">
      <alignment horizontal="center" vertical="center"/>
      <protection locked="0"/>
    </xf>
    <xf numFmtId="177" fontId="2" fillId="0" borderId="20"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xf>
    <xf numFmtId="177" fontId="2" fillId="0" borderId="33" xfId="0" applyNumberFormat="1"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xf>
    <xf numFmtId="0" fontId="2" fillId="2" borderId="60"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47" xfId="0" applyFont="1" applyFill="1" applyBorder="1" applyAlignment="1" applyProtection="1">
      <alignment horizontal="center" vertical="center"/>
    </xf>
    <xf numFmtId="0" fontId="2" fillId="2" borderId="65" xfId="0" applyFont="1" applyFill="1" applyBorder="1" applyAlignment="1" applyProtection="1">
      <alignment horizontal="center" vertical="center"/>
    </xf>
    <xf numFmtId="0" fontId="8" fillId="2" borderId="12" xfId="0" applyFont="1" applyFill="1" applyBorder="1" applyAlignment="1" applyProtection="1">
      <alignment horizontal="center" vertical="distributed" textRotation="255"/>
    </xf>
    <xf numFmtId="0" fontId="8" fillId="2" borderId="4" xfId="0" applyFont="1" applyFill="1" applyBorder="1" applyAlignment="1" applyProtection="1">
      <alignment horizontal="center" vertical="distributed" textRotation="255"/>
    </xf>
    <xf numFmtId="0" fontId="8" fillId="2" borderId="9" xfId="0" applyFont="1" applyFill="1" applyBorder="1" applyAlignment="1" applyProtection="1">
      <alignment horizontal="center" vertical="distributed" textRotation="255"/>
    </xf>
    <xf numFmtId="0" fontId="8" fillId="2" borderId="11" xfId="0" applyFont="1" applyFill="1" applyBorder="1" applyAlignment="1" applyProtection="1">
      <alignment horizontal="center" vertical="distributed" textRotation="255"/>
    </xf>
    <xf numFmtId="0" fontId="2" fillId="2" borderId="46" xfId="0" applyFont="1" applyFill="1" applyBorder="1" applyAlignment="1" applyProtection="1">
      <alignment horizontal="center" vertical="center"/>
    </xf>
    <xf numFmtId="0" fontId="2" fillId="2" borderId="49" xfId="0" applyFont="1" applyFill="1" applyBorder="1" applyAlignment="1" applyProtection="1">
      <alignment horizontal="center" vertical="center"/>
    </xf>
    <xf numFmtId="181" fontId="2" fillId="0" borderId="1" xfId="0" applyNumberFormat="1" applyFont="1" applyFill="1" applyBorder="1" applyAlignment="1" applyProtection="1">
      <alignment horizontal="center" vertical="center"/>
      <protection locked="0"/>
    </xf>
    <xf numFmtId="181" fontId="2" fillId="0" borderId="5" xfId="0" applyNumberFormat="1" applyFont="1" applyFill="1" applyBorder="1" applyAlignment="1" applyProtection="1">
      <alignment horizontal="center" vertical="center"/>
      <protection locked="0"/>
    </xf>
    <xf numFmtId="181" fontId="2" fillId="0" borderId="51" xfId="0" applyNumberFormat="1"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22"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0" fontId="2" fillId="2" borderId="63"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shrinkToFit="1"/>
    </xf>
    <xf numFmtId="0" fontId="2" fillId="2" borderId="27"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12" xfId="0" applyFont="1" applyFill="1" applyBorder="1" applyAlignment="1" applyProtection="1">
      <alignment horizontal="center" vertical="center" textRotation="255" wrapText="1"/>
    </xf>
    <xf numFmtId="0" fontId="0" fillId="2" borderId="0" xfId="0" applyFill="1" applyBorder="1" applyProtection="1"/>
    <xf numFmtId="0" fontId="0" fillId="2" borderId="12" xfId="0" applyFill="1" applyBorder="1" applyProtection="1"/>
    <xf numFmtId="0" fontId="0" fillId="2" borderId="9" xfId="0" applyFill="1" applyBorder="1" applyProtection="1"/>
    <xf numFmtId="0" fontId="0" fillId="2" borderId="10" xfId="0" applyFill="1" applyBorder="1" applyProtection="1"/>
    <xf numFmtId="49" fontId="2" fillId="2" borderId="6"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194" fontId="2" fillId="2" borderId="13" xfId="0" applyNumberFormat="1" applyFont="1" applyFill="1" applyBorder="1" applyAlignment="1" applyProtection="1">
      <alignment horizontal="center" vertical="center"/>
      <protection locked="0"/>
    </xf>
    <xf numFmtId="194" fontId="2" fillId="2" borderId="0" xfId="0" applyNumberFormat="1"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49" fontId="2" fillId="2" borderId="19" xfId="0" applyNumberFormat="1" applyFont="1" applyFill="1" applyBorder="1" applyAlignment="1" applyProtection="1">
      <alignment horizontal="center" vertical="center"/>
    </xf>
    <xf numFmtId="0" fontId="2" fillId="2" borderId="6" xfId="0" applyFont="1" applyFill="1" applyBorder="1" applyAlignment="1" applyProtection="1">
      <alignment horizontal="center" vertical="center"/>
      <protection locked="0"/>
    </xf>
    <xf numFmtId="177" fontId="2" fillId="0" borderId="12" xfId="0" applyNumberFormat="1" applyFont="1" applyFill="1" applyBorder="1" applyAlignment="1" applyProtection="1">
      <alignment horizontal="center" vertical="center"/>
      <protection locked="0"/>
    </xf>
    <xf numFmtId="177" fontId="2" fillId="0" borderId="0" xfId="0" applyNumberFormat="1" applyFont="1" applyFill="1" applyBorder="1" applyAlignment="1" applyProtection="1">
      <alignment horizontal="center" vertical="center"/>
      <protection locked="0"/>
    </xf>
    <xf numFmtId="177" fontId="2" fillId="0" borderId="14" xfId="0" applyNumberFormat="1"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textRotation="255"/>
    </xf>
    <xf numFmtId="0" fontId="2" fillId="2" borderId="44" xfId="0" applyFont="1" applyFill="1" applyBorder="1" applyAlignment="1" applyProtection="1">
      <alignment horizontal="center" vertical="center" textRotation="255"/>
    </xf>
    <xf numFmtId="0" fontId="2" fillId="2" borderId="13" xfId="0" applyFont="1" applyFill="1" applyBorder="1" applyAlignment="1" applyProtection="1">
      <alignment horizontal="center" vertical="center" textRotation="255"/>
    </xf>
    <xf numFmtId="0" fontId="2" fillId="2" borderId="4" xfId="0" applyFont="1" applyFill="1" applyBorder="1" applyAlignment="1" applyProtection="1">
      <alignment horizontal="center" vertical="center" textRotation="255"/>
    </xf>
    <xf numFmtId="0" fontId="2" fillId="2" borderId="63" xfId="0" applyFont="1" applyFill="1" applyBorder="1" applyAlignment="1" applyProtection="1">
      <alignment horizontal="center" vertical="center" textRotation="255"/>
    </xf>
    <xf numFmtId="0" fontId="2" fillId="2" borderId="11" xfId="0" applyFont="1" applyFill="1" applyBorder="1" applyAlignment="1" applyProtection="1">
      <alignment horizontal="center" vertical="center" textRotation="255"/>
    </xf>
    <xf numFmtId="49" fontId="2" fillId="2" borderId="26" xfId="0" applyNumberFormat="1" applyFont="1" applyFill="1" applyBorder="1" applyAlignment="1" applyProtection="1">
      <alignment horizontal="center" vertical="center"/>
    </xf>
    <xf numFmtId="49" fontId="2" fillId="2" borderId="49" xfId="0" applyNumberFormat="1" applyFont="1" applyFill="1" applyBorder="1" applyAlignment="1" applyProtection="1">
      <alignment horizontal="center" vertical="center"/>
    </xf>
    <xf numFmtId="0" fontId="2" fillId="2" borderId="12" xfId="0" applyFont="1" applyFill="1" applyBorder="1" applyAlignment="1" applyProtection="1">
      <alignment horizontal="distributed" vertical="distributed" textRotation="255"/>
    </xf>
    <xf numFmtId="0" fontId="2" fillId="2" borderId="4" xfId="0" applyFont="1" applyFill="1" applyBorder="1" applyAlignment="1" applyProtection="1">
      <alignment horizontal="distributed" vertical="distributed" textRotation="255"/>
    </xf>
    <xf numFmtId="0" fontId="2" fillId="2" borderId="9" xfId="0" applyFont="1" applyFill="1" applyBorder="1" applyAlignment="1" applyProtection="1">
      <alignment horizontal="distributed" vertical="distributed" textRotation="255"/>
    </xf>
    <xf numFmtId="0" fontId="2" fillId="2" borderId="11" xfId="0" applyFont="1" applyFill="1" applyBorder="1" applyAlignment="1" applyProtection="1">
      <alignment horizontal="distributed" vertical="distributed" textRotation="255"/>
    </xf>
    <xf numFmtId="0" fontId="8" fillId="2" borderId="12" xfId="0" applyFont="1" applyFill="1" applyBorder="1" applyAlignment="1" applyProtection="1">
      <alignment horizontal="center" vertical="top" textRotation="255" shrinkToFit="1"/>
    </xf>
    <xf numFmtId="0" fontId="8" fillId="2" borderId="4" xfId="0" applyFont="1" applyFill="1" applyBorder="1" applyAlignment="1" applyProtection="1">
      <alignment horizontal="center" vertical="top" textRotation="255" shrinkToFit="1"/>
    </xf>
    <xf numFmtId="0" fontId="8" fillId="2" borderId="9" xfId="0" applyFont="1" applyFill="1" applyBorder="1" applyAlignment="1" applyProtection="1">
      <alignment horizontal="center" vertical="top" textRotation="255" shrinkToFit="1"/>
    </xf>
    <xf numFmtId="0" fontId="8" fillId="2" borderId="11" xfId="0" applyFont="1" applyFill="1" applyBorder="1" applyAlignment="1" applyProtection="1">
      <alignment horizontal="center" vertical="top" textRotation="255" shrinkToFit="1"/>
    </xf>
    <xf numFmtId="0" fontId="8" fillId="2" borderId="14" xfId="0" applyFont="1" applyFill="1" applyBorder="1" applyAlignment="1" applyProtection="1">
      <alignment horizontal="center" vertical="distributed" textRotation="255"/>
    </xf>
    <xf numFmtId="0" fontId="8" fillId="2" borderId="20" xfId="0" applyFont="1" applyFill="1" applyBorder="1" applyAlignment="1" applyProtection="1">
      <alignment horizontal="center" vertical="distributed" textRotation="255"/>
    </xf>
    <xf numFmtId="0" fontId="2" fillId="2" borderId="26" xfId="0" applyFont="1" applyFill="1" applyBorder="1" applyAlignment="1" applyProtection="1">
      <alignment horizontal="center" vertical="center"/>
    </xf>
    <xf numFmtId="0" fontId="2" fillId="2" borderId="26" xfId="0" applyNumberFormat="1" applyFont="1" applyFill="1" applyBorder="1" applyAlignment="1" applyProtection="1">
      <alignment horizontal="center" vertical="center"/>
    </xf>
    <xf numFmtId="0" fontId="2" fillId="2" borderId="47" xfId="0" applyNumberFormat="1" applyFont="1" applyFill="1" applyBorder="1" applyAlignment="1" applyProtection="1">
      <alignment horizontal="center" vertical="center"/>
    </xf>
    <xf numFmtId="0" fontId="2" fillId="2" borderId="48" xfId="0" applyNumberFormat="1" applyFont="1" applyFill="1" applyBorder="1" applyAlignment="1" applyProtection="1">
      <alignment horizontal="center" vertical="center"/>
    </xf>
    <xf numFmtId="0" fontId="9" fillId="2" borderId="4" xfId="0" applyFont="1" applyFill="1" applyBorder="1" applyProtection="1"/>
    <xf numFmtId="0" fontId="9" fillId="2" borderId="12" xfId="0" applyFont="1" applyFill="1" applyBorder="1" applyProtection="1"/>
    <xf numFmtId="0" fontId="9" fillId="2" borderId="9" xfId="0" applyFont="1" applyFill="1" applyBorder="1" applyProtection="1"/>
    <xf numFmtId="0" fontId="9" fillId="2" borderId="11" xfId="0" applyFont="1" applyFill="1" applyBorder="1" applyProtection="1"/>
    <xf numFmtId="0" fontId="8" fillId="2" borderId="12" xfId="0" applyFont="1" applyFill="1" applyBorder="1" applyAlignment="1" applyProtection="1">
      <alignment horizontal="center" vertical="top" textRotation="255" wrapText="1"/>
    </xf>
    <xf numFmtId="0" fontId="8" fillId="2" borderId="4" xfId="0" applyFont="1" applyFill="1" applyBorder="1" applyAlignment="1" applyProtection="1">
      <alignment horizontal="center" vertical="top" textRotation="255" wrapText="1"/>
    </xf>
    <xf numFmtId="0" fontId="8" fillId="2" borderId="9" xfId="0" applyFont="1" applyFill="1" applyBorder="1" applyAlignment="1" applyProtection="1">
      <alignment horizontal="center" vertical="top" textRotation="255" wrapText="1"/>
    </xf>
    <xf numFmtId="0" fontId="8" fillId="2" borderId="11" xfId="0" applyFont="1" applyFill="1" applyBorder="1" applyAlignment="1" applyProtection="1">
      <alignment horizontal="center" vertical="top" textRotation="255" wrapText="1"/>
    </xf>
    <xf numFmtId="0" fontId="2" fillId="0" borderId="55"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192" fontId="2" fillId="0" borderId="40" xfId="0" applyNumberFormat="1"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shrinkToFit="1"/>
    </xf>
    <xf numFmtId="0" fontId="2" fillId="2" borderId="23" xfId="0" applyFont="1" applyFill="1" applyBorder="1" applyAlignment="1" applyProtection="1">
      <alignment horizontal="center" vertical="center" shrinkToFit="1"/>
    </xf>
    <xf numFmtId="0" fontId="2" fillId="2" borderId="44" xfId="0" applyFont="1" applyFill="1" applyBorder="1" applyAlignment="1" applyProtection="1">
      <alignment horizontal="center" vertical="center" shrinkToFit="1"/>
    </xf>
    <xf numFmtId="0" fontId="2" fillId="2" borderId="9" xfId="0" applyFont="1" applyFill="1" applyBorder="1" applyAlignment="1" applyProtection="1">
      <alignment horizontal="center" vertical="center" shrinkToFit="1"/>
    </xf>
    <xf numFmtId="0" fontId="2" fillId="2" borderId="10" xfId="0" applyFont="1" applyFill="1" applyBorder="1" applyAlignment="1" applyProtection="1">
      <alignment horizontal="center" vertical="center" shrinkToFit="1"/>
    </xf>
    <xf numFmtId="0" fontId="2" fillId="2" borderId="11" xfId="0" applyFont="1" applyFill="1" applyBorder="1" applyAlignment="1" applyProtection="1">
      <alignment horizontal="center" vertical="center" shrinkToFit="1"/>
    </xf>
    <xf numFmtId="0" fontId="2" fillId="0" borderId="33" xfId="0" applyFont="1" applyFill="1" applyBorder="1" applyAlignment="1" applyProtection="1">
      <alignment horizontal="center" vertical="center" shrinkToFit="1"/>
      <protection locked="0"/>
    </xf>
    <xf numFmtId="0" fontId="2" fillId="0" borderId="27"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2" borderId="44"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193" fontId="10" fillId="0" borderId="6" xfId="0" applyNumberFormat="1" applyFont="1" applyFill="1" applyBorder="1" applyAlignment="1" applyProtection="1">
      <alignment horizontal="center" vertical="center"/>
      <protection locked="0"/>
    </xf>
    <xf numFmtId="193" fontId="10" fillId="0" borderId="7" xfId="0" applyNumberFormat="1" applyFont="1" applyFill="1" applyBorder="1" applyAlignment="1" applyProtection="1">
      <alignment horizontal="center" vertical="center"/>
      <protection locked="0"/>
    </xf>
    <xf numFmtId="193" fontId="10" fillId="0" borderId="8" xfId="0" applyNumberFormat="1" applyFont="1" applyFill="1" applyBorder="1" applyAlignment="1" applyProtection="1">
      <alignment horizontal="center" vertical="center"/>
      <protection locked="0"/>
    </xf>
    <xf numFmtId="193" fontId="10" fillId="0" borderId="12" xfId="0" applyNumberFormat="1" applyFont="1" applyFill="1" applyBorder="1" applyAlignment="1" applyProtection="1">
      <alignment horizontal="center" vertical="center"/>
      <protection locked="0"/>
    </xf>
    <xf numFmtId="193" fontId="10" fillId="0" borderId="0" xfId="0" applyNumberFormat="1" applyFont="1" applyFill="1" applyBorder="1" applyAlignment="1" applyProtection="1">
      <alignment horizontal="center" vertical="center"/>
      <protection locked="0"/>
    </xf>
    <xf numFmtId="193" fontId="10" fillId="0" borderId="4" xfId="0" applyNumberFormat="1" applyFont="1" applyFill="1" applyBorder="1" applyAlignment="1" applyProtection="1">
      <alignment horizontal="center" vertical="center"/>
      <protection locked="0"/>
    </xf>
    <xf numFmtId="193" fontId="10" fillId="0" borderId="15" xfId="0" applyNumberFormat="1" applyFont="1" applyFill="1" applyBorder="1" applyAlignment="1" applyProtection="1">
      <alignment horizontal="center" vertical="center"/>
      <protection locked="0"/>
    </xf>
    <xf numFmtId="193" fontId="10" fillId="0" borderId="16" xfId="0" applyNumberFormat="1" applyFont="1" applyFill="1" applyBorder="1" applyAlignment="1" applyProtection="1">
      <alignment horizontal="center" vertical="center"/>
      <protection locked="0"/>
    </xf>
    <xf numFmtId="193" fontId="10" fillId="0" borderId="17" xfId="0" applyNumberFormat="1"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wrapText="1"/>
    </xf>
    <xf numFmtId="0" fontId="5" fillId="2" borderId="63" xfId="0" applyFont="1" applyFill="1" applyBorder="1" applyAlignment="1" applyProtection="1">
      <alignment horizontal="center" vertical="center" wrapText="1"/>
    </xf>
    <xf numFmtId="193" fontId="8" fillId="0" borderId="27" xfId="0" applyNumberFormat="1" applyFont="1" applyFill="1" applyBorder="1" applyAlignment="1" applyProtection="1">
      <alignment horizontal="center" vertical="center"/>
      <protection locked="0"/>
    </xf>
    <xf numFmtId="193" fontId="8" fillId="0" borderId="7" xfId="0" applyNumberFormat="1" applyFont="1" applyFill="1" applyBorder="1" applyAlignment="1" applyProtection="1">
      <alignment horizontal="center" vertical="center"/>
      <protection locked="0"/>
    </xf>
    <xf numFmtId="193" fontId="8" fillId="0" borderId="8" xfId="0" applyNumberFormat="1" applyFont="1" applyFill="1" applyBorder="1" applyAlignment="1" applyProtection="1">
      <alignment horizontal="center" vertical="center"/>
      <protection locked="0"/>
    </xf>
    <xf numFmtId="193" fontId="8" fillId="0" borderId="30" xfId="0" applyNumberFormat="1" applyFont="1" applyFill="1" applyBorder="1" applyAlignment="1" applyProtection="1">
      <alignment horizontal="center" vertical="center"/>
      <protection locked="0"/>
    </xf>
    <xf numFmtId="193" fontId="8" fillId="0" borderId="16" xfId="0" applyNumberFormat="1" applyFont="1" applyFill="1" applyBorder="1" applyAlignment="1" applyProtection="1">
      <alignment horizontal="center" vertical="center"/>
      <protection locked="0"/>
    </xf>
    <xf numFmtId="193" fontId="8" fillId="0" borderId="17" xfId="0" applyNumberFormat="1" applyFont="1" applyFill="1" applyBorder="1" applyAlignment="1" applyProtection="1">
      <alignment horizontal="center" vertical="center"/>
      <protection locked="0"/>
    </xf>
    <xf numFmtId="0" fontId="2" fillId="2" borderId="52" xfId="0" applyFont="1" applyFill="1" applyBorder="1" applyAlignment="1">
      <alignment horizontal="center" vertical="center"/>
    </xf>
    <xf numFmtId="0" fontId="2" fillId="2" borderId="50" xfId="0" applyFont="1" applyFill="1" applyBorder="1" applyAlignment="1">
      <alignment horizontal="center" vertical="center"/>
    </xf>
    <xf numFmtId="0" fontId="2" fillId="0" borderId="5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center" vertical="center" shrinkToFit="1"/>
      <protection locked="0"/>
    </xf>
    <xf numFmtId="0" fontId="2" fillId="0" borderId="116" xfId="0" applyFont="1" applyFill="1" applyBorder="1" applyAlignment="1" applyProtection="1">
      <alignment horizontal="center" vertical="center"/>
      <protection locked="0"/>
    </xf>
    <xf numFmtId="0" fontId="2" fillId="0" borderId="117" xfId="0" applyFont="1" applyFill="1" applyBorder="1" applyAlignment="1" applyProtection="1">
      <alignment horizontal="center" vertical="center"/>
      <protection locked="0"/>
    </xf>
    <xf numFmtId="0" fontId="2" fillId="0" borderId="122" xfId="0" applyFont="1" applyFill="1" applyBorder="1" applyAlignment="1" applyProtection="1">
      <alignment horizontal="center" vertical="center"/>
      <protection locked="0"/>
    </xf>
    <xf numFmtId="0" fontId="2" fillId="2" borderId="112" xfId="0" applyFont="1" applyFill="1" applyBorder="1" applyAlignment="1">
      <alignment horizontal="center" vertical="center" shrinkToFit="1"/>
    </xf>
    <xf numFmtId="0" fontId="2" fillId="2" borderId="113" xfId="0" applyFont="1" applyFill="1" applyBorder="1" applyAlignment="1">
      <alignment horizontal="center" vertical="center" shrinkToFit="1"/>
    </xf>
    <xf numFmtId="0" fontId="5" fillId="2" borderId="113" xfId="0" applyFont="1" applyFill="1" applyBorder="1" applyAlignment="1">
      <alignment horizontal="center" vertical="center" wrapText="1"/>
    </xf>
    <xf numFmtId="0" fontId="5" fillId="2" borderId="114" xfId="0" applyFont="1" applyFill="1" applyBorder="1" applyAlignment="1">
      <alignment horizontal="center" vertical="center" wrapText="1"/>
    </xf>
    <xf numFmtId="0" fontId="2" fillId="2" borderId="26"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49"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69"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6" xfId="0" applyFont="1" applyFill="1" applyBorder="1" applyAlignment="1">
      <alignment horizontal="center" vertical="center"/>
    </xf>
    <xf numFmtId="0" fontId="2" fillId="0" borderId="41"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protection locked="0"/>
    </xf>
    <xf numFmtId="0" fontId="2" fillId="0" borderId="119" xfId="0" applyFont="1" applyFill="1" applyBorder="1" applyAlignment="1" applyProtection="1">
      <alignment horizontal="center" vertical="center"/>
      <protection locked="0"/>
    </xf>
    <xf numFmtId="0" fontId="2" fillId="0" borderId="120" xfId="0" applyFont="1" applyFill="1" applyBorder="1" applyAlignment="1" applyProtection="1">
      <alignment horizontal="center" vertical="center"/>
      <protection locked="0"/>
    </xf>
    <xf numFmtId="0" fontId="2" fillId="0" borderId="115" xfId="0" applyFont="1" applyFill="1" applyBorder="1" applyAlignment="1" applyProtection="1">
      <alignment horizontal="center" vertical="center"/>
      <protection locked="0"/>
    </xf>
    <xf numFmtId="0" fontId="2" fillId="0" borderId="118" xfId="0" applyFont="1" applyFill="1" applyBorder="1" applyAlignment="1" applyProtection="1">
      <alignment horizontal="center" vertical="center"/>
      <protection locked="0"/>
    </xf>
    <xf numFmtId="0" fontId="8" fillId="2" borderId="26" xfId="0" applyFont="1" applyFill="1" applyBorder="1" applyAlignment="1">
      <alignment horizontal="center" vertical="center" wrapText="1" shrinkToFit="1"/>
    </xf>
    <xf numFmtId="0" fontId="8" fillId="2" borderId="49" xfId="0" applyFont="1" applyFill="1" applyBorder="1" applyAlignment="1">
      <alignment horizontal="center" vertical="center" shrinkToFi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2" fillId="2" borderId="51" xfId="0" applyFont="1" applyFill="1" applyBorder="1" applyAlignment="1">
      <alignment horizontal="distributed" vertical="center"/>
    </xf>
    <xf numFmtId="184" fontId="2" fillId="0" borderId="3" xfId="0" applyNumberFormat="1" applyFont="1" applyFill="1" applyBorder="1" applyAlignment="1" applyProtection="1">
      <alignment horizontal="center" vertical="center"/>
      <protection locked="0"/>
    </xf>
    <xf numFmtId="0" fontId="2" fillId="2" borderId="3" xfId="0" applyFont="1" applyFill="1" applyBorder="1" applyAlignment="1">
      <alignment horizontal="distributed" vertical="center"/>
    </xf>
    <xf numFmtId="0" fontId="2" fillId="2" borderId="65" xfId="0" applyFont="1" applyFill="1" applyBorder="1" applyAlignment="1">
      <alignment horizontal="distributed" vertical="center"/>
    </xf>
    <xf numFmtId="181" fontId="2" fillId="0" borderId="3" xfId="0" applyNumberFormat="1" applyFont="1" applyFill="1" applyBorder="1" applyAlignment="1" applyProtection="1">
      <alignment horizontal="center" vertical="center"/>
      <protection locked="0"/>
    </xf>
    <xf numFmtId="182" fontId="2" fillId="0" borderId="3" xfId="0" applyNumberFormat="1" applyFont="1" applyFill="1" applyBorder="1" applyAlignment="1" applyProtection="1">
      <alignment horizontal="center" vertical="center"/>
      <protection locked="0"/>
    </xf>
    <xf numFmtId="182" fontId="2" fillId="0" borderId="65" xfId="0" applyNumberFormat="1" applyFont="1" applyFill="1" applyBorder="1" applyAlignment="1" applyProtection="1">
      <alignment horizontal="center" vertical="center"/>
      <protection locked="0"/>
    </xf>
    <xf numFmtId="182" fontId="2" fillId="0" borderId="40" xfId="0" applyNumberFormat="1" applyFont="1" applyFill="1" applyBorder="1" applyAlignment="1" applyProtection="1">
      <alignment horizontal="center" vertical="center"/>
      <protection locked="0"/>
    </xf>
    <xf numFmtId="182" fontId="2" fillId="0" borderId="62" xfId="0" applyNumberFormat="1" applyFont="1" applyFill="1" applyBorder="1" applyAlignment="1" applyProtection="1">
      <alignment horizontal="center" vertical="center"/>
      <protection locked="0"/>
    </xf>
    <xf numFmtId="184" fontId="2" fillId="0" borderId="40" xfId="0" applyNumberFormat="1" applyFont="1" applyFill="1" applyBorder="1" applyAlignment="1" applyProtection="1">
      <alignment horizontal="center" vertical="center"/>
      <protection locked="0"/>
    </xf>
    <xf numFmtId="184" fontId="2" fillId="0" borderId="62" xfId="0" applyNumberFormat="1" applyFont="1" applyFill="1" applyBorder="1" applyAlignment="1" applyProtection="1">
      <alignment horizontal="center" vertical="center"/>
      <protection locked="0"/>
    </xf>
    <xf numFmtId="183" fontId="2" fillId="0" borderId="3" xfId="0" applyNumberFormat="1" applyFont="1" applyFill="1" applyBorder="1" applyAlignment="1" applyProtection="1">
      <alignment horizontal="center" vertical="center"/>
      <protection locked="0"/>
    </xf>
    <xf numFmtId="0" fontId="2" fillId="2" borderId="36" xfId="0" applyFont="1" applyFill="1" applyBorder="1" applyAlignment="1">
      <alignment horizontal="distributed" vertical="center" indent="1"/>
    </xf>
    <xf numFmtId="0" fontId="2" fillId="2" borderId="60" xfId="0" applyFont="1" applyFill="1" applyBorder="1" applyAlignment="1">
      <alignment horizontal="distributed" vertical="center" indent="1"/>
    </xf>
    <xf numFmtId="0" fontId="2" fillId="2" borderId="37" xfId="0" applyFont="1" applyFill="1" applyBorder="1" applyAlignment="1">
      <alignment horizontal="distributed" vertical="center" indent="1"/>
    </xf>
    <xf numFmtId="0" fontId="2" fillId="2" borderId="3" xfId="0" applyFont="1" applyFill="1" applyBorder="1" applyAlignment="1">
      <alignment horizontal="distributed" vertical="center" indent="1"/>
    </xf>
    <xf numFmtId="184" fontId="2" fillId="0" borderId="65" xfId="0" applyNumberFormat="1" applyFont="1" applyFill="1" applyBorder="1" applyAlignment="1" applyProtection="1">
      <alignment horizontal="center" vertical="center"/>
      <protection locked="0"/>
    </xf>
    <xf numFmtId="183" fontId="2" fillId="0" borderId="40" xfId="0" applyNumberFormat="1" applyFont="1" applyFill="1" applyBorder="1" applyAlignment="1" applyProtection="1">
      <alignment horizontal="center" vertical="center"/>
      <protection locked="0"/>
    </xf>
    <xf numFmtId="181" fontId="2" fillId="0" borderId="40" xfId="0" applyNumberFormat="1" applyFont="1" applyFill="1" applyBorder="1" applyAlignment="1" applyProtection="1">
      <alignment horizontal="center" vertical="center"/>
      <protection locked="0"/>
    </xf>
    <xf numFmtId="0" fontId="18" fillId="2" borderId="26" xfId="0" applyFont="1" applyFill="1" applyBorder="1" applyAlignment="1">
      <alignment horizontal="center" vertical="center" wrapText="1" shrinkToFit="1"/>
    </xf>
    <xf numFmtId="0" fontId="18" fillId="2" borderId="47" xfId="0" applyFont="1" applyFill="1" applyBorder="1" applyAlignment="1">
      <alignment horizontal="center" vertical="center" shrinkToFit="1"/>
    </xf>
    <xf numFmtId="0" fontId="18" fillId="2" borderId="49" xfId="0" applyFont="1" applyFill="1" applyBorder="1" applyAlignment="1">
      <alignment horizontal="center" vertical="center" shrinkToFit="1"/>
    </xf>
    <xf numFmtId="0" fontId="2" fillId="2" borderId="16" xfId="0" applyFont="1" applyFill="1" applyBorder="1" applyAlignment="1">
      <alignment horizontal="left" vertical="center" shrinkToFit="1"/>
    </xf>
    <xf numFmtId="0" fontId="2" fillId="2" borderId="16" xfId="0" applyFont="1" applyFill="1" applyBorder="1" applyAlignment="1">
      <alignment vertical="center" shrinkToFit="1"/>
    </xf>
    <xf numFmtId="0" fontId="2" fillId="0" borderId="34" xfId="0" applyFont="1" applyFill="1" applyBorder="1" applyAlignment="1" applyProtection="1">
      <alignment horizontal="center" vertical="center"/>
      <protection locked="0"/>
    </xf>
    <xf numFmtId="0" fontId="2" fillId="0" borderId="57" xfId="0" applyFont="1" applyFill="1" applyBorder="1" applyAlignment="1" applyProtection="1">
      <alignment horizontal="center" vertical="center"/>
      <protection locked="0"/>
    </xf>
    <xf numFmtId="0" fontId="2" fillId="2" borderId="71" xfId="0" applyFont="1" applyFill="1" applyBorder="1" applyAlignment="1">
      <alignment horizontal="distributed" vertical="center"/>
    </xf>
    <xf numFmtId="0" fontId="5" fillId="2" borderId="71" xfId="0" applyFont="1" applyFill="1" applyBorder="1" applyAlignment="1">
      <alignment horizontal="distributed" vertical="center"/>
    </xf>
    <xf numFmtId="0" fontId="2" fillId="2" borderId="41" xfId="0" applyFont="1" applyFill="1" applyBorder="1" applyAlignment="1">
      <alignment horizontal="distributed" vertical="center"/>
    </xf>
    <xf numFmtId="0" fontId="2" fillId="0" borderId="78" xfId="0" applyFont="1" applyFill="1" applyBorder="1" applyAlignment="1" applyProtection="1">
      <alignment horizontal="center" vertical="center"/>
      <protection locked="0"/>
    </xf>
    <xf numFmtId="0" fontId="8" fillId="2" borderId="26"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53" xfId="0" applyFont="1" applyFill="1" applyBorder="1" applyAlignment="1">
      <alignment horizontal="center" vertical="center" shrinkToFit="1"/>
    </xf>
    <xf numFmtId="0" fontId="0" fillId="2" borderId="52" xfId="0" applyFill="1" applyBorder="1" applyAlignment="1">
      <alignment horizontal="center" vertical="center" shrinkToFit="1"/>
    </xf>
    <xf numFmtId="0" fontId="0" fillId="2" borderId="50" xfId="0" applyFill="1" applyBorder="1" applyAlignment="1">
      <alignment horizontal="center" vertical="center" shrinkToFit="1"/>
    </xf>
    <xf numFmtId="0" fontId="2" fillId="2" borderId="63" xfId="0" applyFont="1" applyFill="1" applyBorder="1" applyAlignment="1">
      <alignment shrinkToFit="1"/>
    </xf>
    <xf numFmtId="0" fontId="0" fillId="2" borderId="10" xfId="0" applyFill="1" applyBorder="1" applyAlignment="1">
      <alignment shrinkToFit="1"/>
    </xf>
    <xf numFmtId="0" fontId="2" fillId="2" borderId="39" xfId="0" applyFont="1" applyFill="1" applyBorder="1" applyAlignment="1">
      <alignment vertical="top" shrinkToFit="1"/>
    </xf>
    <xf numFmtId="0" fontId="0" fillId="2" borderId="32" xfId="0" applyFill="1" applyBorder="1" applyAlignment="1">
      <alignment vertical="top" shrinkToFit="1"/>
    </xf>
    <xf numFmtId="0" fontId="2" fillId="2" borderId="14" xfId="0" applyFont="1" applyFill="1" applyBorder="1" applyAlignment="1">
      <alignment vertical="center" shrinkToFit="1"/>
    </xf>
    <xf numFmtId="0" fontId="0" fillId="2" borderId="18" xfId="0" applyFill="1" applyBorder="1" applyAlignment="1">
      <alignment vertical="center" shrinkToFit="1"/>
    </xf>
    <xf numFmtId="195" fontId="2" fillId="2" borderId="22" xfId="0" applyNumberFormat="1" applyFont="1" applyFill="1" applyBorder="1" applyAlignment="1" applyProtection="1">
      <alignment horizontal="center" vertical="center" shrinkToFit="1"/>
      <protection locked="0"/>
    </xf>
    <xf numFmtId="195" fontId="2" fillId="2" borderId="23" xfId="0" applyNumberFormat="1" applyFont="1" applyFill="1" applyBorder="1" applyAlignment="1" applyProtection="1">
      <alignment horizontal="center" vertical="center" shrinkToFit="1"/>
      <protection locked="0"/>
    </xf>
    <xf numFmtId="0" fontId="2" fillId="2" borderId="1"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2" xfId="0" applyFont="1" applyFill="1" applyBorder="1" applyAlignment="1">
      <alignment horizontal="left" vertical="center" shrinkToFit="1"/>
    </xf>
    <xf numFmtId="0" fontId="2" fillId="2" borderId="31" xfId="0" applyFont="1" applyFill="1" applyBorder="1" applyAlignment="1">
      <alignment horizontal="left" vertical="center"/>
    </xf>
    <xf numFmtId="0" fontId="2" fillId="2" borderId="33" xfId="0" applyFont="1" applyFill="1" applyBorder="1" applyAlignment="1">
      <alignment horizontal="left" vertical="center"/>
    </xf>
    <xf numFmtId="0" fontId="2" fillId="2" borderId="66" xfId="0" applyFont="1" applyFill="1" applyBorder="1" applyAlignment="1">
      <alignment horizontal="center" vertical="top" textRotation="255" shrinkToFit="1"/>
    </xf>
    <xf numFmtId="0" fontId="2" fillId="2" borderId="67" xfId="0" applyFont="1" applyFill="1" applyBorder="1" applyAlignment="1">
      <alignment horizontal="center" vertical="top" textRotation="255" shrinkToFit="1"/>
    </xf>
    <xf numFmtId="0" fontId="2" fillId="2" borderId="1" xfId="0" applyFont="1" applyFill="1" applyBorder="1" applyAlignment="1">
      <alignment horizontal="left" vertical="center"/>
    </xf>
    <xf numFmtId="0" fontId="2" fillId="2" borderId="1" xfId="0" applyFont="1" applyFill="1" applyBorder="1" applyAlignment="1">
      <alignment vertical="center"/>
    </xf>
    <xf numFmtId="0" fontId="2" fillId="2" borderId="0" xfId="0" applyFont="1" applyFill="1" applyBorder="1" applyAlignment="1">
      <alignment horizontal="center" vertical="center" wrapText="1"/>
    </xf>
    <xf numFmtId="0" fontId="2" fillId="2" borderId="3" xfId="0" applyFont="1" applyFill="1" applyBorder="1" applyAlignment="1">
      <alignment horizontal="left" vertical="center" shrinkToFit="1"/>
    </xf>
    <xf numFmtId="0" fontId="8" fillId="2" borderId="42" xfId="0" applyFont="1" applyFill="1" applyBorder="1" applyAlignment="1">
      <alignment horizontal="center" vertical="center" textRotation="255" shrinkToFit="1"/>
    </xf>
    <xf numFmtId="0" fontId="8" fillId="2" borderId="98" xfId="0" applyFont="1" applyFill="1" applyBorder="1" applyAlignment="1">
      <alignment horizontal="center" vertical="center" textRotation="255" shrinkToFit="1"/>
    </xf>
    <xf numFmtId="0" fontId="8" fillId="2" borderId="42" xfId="0" applyFont="1" applyFill="1" applyBorder="1" applyAlignment="1">
      <alignment horizontal="center" vertical="center" textRotation="255"/>
    </xf>
    <xf numFmtId="0" fontId="8" fillId="2" borderId="66" xfId="0" applyFont="1" applyFill="1" applyBorder="1" applyAlignment="1">
      <alignment horizontal="center" vertical="center" textRotation="255"/>
    </xf>
    <xf numFmtId="0" fontId="8" fillId="2" borderId="98" xfId="0" applyFont="1" applyFill="1" applyBorder="1" applyAlignment="1">
      <alignment horizontal="center" vertical="center" textRotation="255"/>
    </xf>
    <xf numFmtId="0" fontId="2" fillId="2" borderId="2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1" fillId="2" borderId="37" xfId="0" applyFont="1" applyFill="1" applyBorder="1" applyAlignment="1">
      <alignment horizontal="distributed" vertical="center" wrapText="1" indent="1"/>
    </xf>
    <xf numFmtId="0" fontId="11" fillId="2" borderId="3" xfId="0" applyFont="1" applyFill="1" applyBorder="1" applyAlignment="1">
      <alignment horizontal="distributed" vertical="center" indent="1"/>
    </xf>
    <xf numFmtId="0" fontId="2" fillId="2" borderId="38" xfId="0" applyFont="1" applyFill="1" applyBorder="1" applyAlignment="1">
      <alignment horizontal="distributed" vertical="center" indent="1"/>
    </xf>
    <xf numFmtId="0" fontId="2" fillId="2" borderId="40" xfId="0" applyFont="1" applyFill="1" applyBorder="1" applyAlignment="1">
      <alignment horizontal="distributed" vertical="center" indent="1"/>
    </xf>
  </cellXfs>
  <cellStyles count="4">
    <cellStyle name="パーセント 2" xfId="3" xr:uid="{00000000-0005-0000-0000-000000000000}"/>
    <cellStyle name="桁区切り" xfId="1" builtinId="6"/>
    <cellStyle name="標準" xfId="0" builtinId="0"/>
    <cellStyle name="標準 2" xfId="2" xr:uid="{00000000-0005-0000-0000-000003000000}"/>
  </cellStyles>
  <dxfs count="3">
    <dxf>
      <font>
        <b/>
        <i val="0"/>
        <color rgb="FFFF0000"/>
      </font>
      <fill>
        <patternFill>
          <bgColor rgb="FFFFFF00"/>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9525</xdr:colOff>
      <xdr:row>10</xdr:row>
      <xdr:rowOff>123825</xdr:rowOff>
    </xdr:from>
    <xdr:to>
      <xdr:col>25</xdr:col>
      <xdr:colOff>257175</xdr:colOff>
      <xdr:row>12</xdr:row>
      <xdr:rowOff>133350</xdr:rowOff>
    </xdr:to>
    <xdr:sp macro="" textlink="">
      <xdr:nvSpPr>
        <xdr:cNvPr id="16390" name="Text Box 6">
          <a:extLst>
            <a:ext uri="{FF2B5EF4-FFF2-40B4-BE49-F238E27FC236}">
              <a16:creationId xmlns:a16="http://schemas.microsoft.com/office/drawing/2014/main" id="{00000000-0008-0000-0000-000006400000}"/>
            </a:ext>
          </a:extLst>
        </xdr:cNvPr>
        <xdr:cNvSpPr txBox="1">
          <a:spLocks noChangeArrowheads="1"/>
        </xdr:cNvSpPr>
      </xdr:nvSpPr>
      <xdr:spPr bwMode="auto">
        <a:xfrm>
          <a:off x="2771775" y="3267075"/>
          <a:ext cx="4391025" cy="638175"/>
        </a:xfrm>
        <a:prstGeom prst="rect">
          <a:avLst/>
        </a:prstGeom>
        <a:noFill/>
        <a:ln w="9525">
          <a:noFill/>
          <a:miter lim="800000"/>
          <a:headEnd/>
          <a:tailEnd/>
        </a:ln>
        <a:effectLst/>
      </xdr:spPr>
      <xdr:txBody>
        <a:bodyPr vertOverflow="clip" wrap="square" lIns="27432" tIns="18288" rIns="0" bIns="18288" anchor="ctr" upright="1"/>
        <a:lstStyle/>
        <a:p>
          <a:pPr algn="l" rtl="0">
            <a:defRPr sz="1000"/>
          </a:pPr>
          <a:r>
            <a:rPr lang="ja-JP" altLang="en-US" sz="1050" b="0" i="0" u="none" strike="noStrike" baseline="0">
              <a:solidFill>
                <a:srgbClr val="000000"/>
              </a:solidFill>
              <a:latin typeface="ＭＳ Ｐ明朝"/>
              <a:ea typeface="ＭＳ Ｐ明朝"/>
            </a:rPr>
            <a:t>行政職員が社会教育主事として発令されている場合、この欄に記入し、行政職員の欄には記入しない。なお、別紙により名簿を添付すること。下記④参照。</a:t>
          </a:r>
        </a:p>
        <a:p>
          <a:pPr algn="l" rtl="0">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9</xdr:col>
      <xdr:colOff>0</xdr:colOff>
      <xdr:row>10</xdr:row>
      <xdr:rowOff>190500</xdr:rowOff>
    </xdr:from>
    <xdr:to>
      <xdr:col>9</xdr:col>
      <xdr:colOff>266700</xdr:colOff>
      <xdr:row>10</xdr:row>
      <xdr:rowOff>190500</xdr:rowOff>
    </xdr:to>
    <xdr:sp macro="" textlink="">
      <xdr:nvSpPr>
        <xdr:cNvPr id="16767" name="Line 7">
          <a:extLst>
            <a:ext uri="{FF2B5EF4-FFF2-40B4-BE49-F238E27FC236}">
              <a16:creationId xmlns:a16="http://schemas.microsoft.com/office/drawing/2014/main" id="{00000000-0008-0000-0000-00007F410000}"/>
            </a:ext>
          </a:extLst>
        </xdr:cNvPr>
        <xdr:cNvSpPr>
          <a:spLocks noChangeShapeType="1"/>
        </xdr:cNvSpPr>
      </xdr:nvSpPr>
      <xdr:spPr bwMode="auto">
        <a:xfrm flipH="1">
          <a:off x="2486025" y="2895600"/>
          <a:ext cx="266700" cy="0"/>
        </a:xfrm>
        <a:prstGeom prst="line">
          <a:avLst/>
        </a:prstGeom>
        <a:noFill/>
        <a:ln w="9525">
          <a:noFill/>
          <a:round/>
          <a:headEnd/>
          <a:tailEnd type="triangle" w="med" len="med"/>
        </a:ln>
      </xdr:spPr>
    </xdr:sp>
    <xdr:clientData/>
  </xdr:twoCellAnchor>
  <xdr:twoCellAnchor>
    <xdr:from>
      <xdr:col>9</xdr:col>
      <xdr:colOff>0</xdr:colOff>
      <xdr:row>10</xdr:row>
      <xdr:rowOff>200025</xdr:rowOff>
    </xdr:from>
    <xdr:to>
      <xdr:col>10</xdr:col>
      <xdr:colOff>0</xdr:colOff>
      <xdr:row>10</xdr:row>
      <xdr:rowOff>200025</xdr:rowOff>
    </xdr:to>
    <xdr:sp macro="" textlink="">
      <xdr:nvSpPr>
        <xdr:cNvPr id="16768" name="Line 8">
          <a:extLst>
            <a:ext uri="{FF2B5EF4-FFF2-40B4-BE49-F238E27FC236}">
              <a16:creationId xmlns:a16="http://schemas.microsoft.com/office/drawing/2014/main" id="{00000000-0008-0000-0000-000080410000}"/>
            </a:ext>
          </a:extLst>
        </xdr:cNvPr>
        <xdr:cNvSpPr>
          <a:spLocks noChangeShapeType="1"/>
        </xdr:cNvSpPr>
      </xdr:nvSpPr>
      <xdr:spPr bwMode="auto">
        <a:xfrm flipH="1">
          <a:off x="2486025" y="2905125"/>
          <a:ext cx="276225" cy="0"/>
        </a:xfrm>
        <a:prstGeom prst="line">
          <a:avLst/>
        </a:prstGeom>
        <a:noFill/>
        <a:ln w="9525">
          <a:noFill/>
          <a:round/>
          <a:headEnd/>
          <a:tailEnd type="triangle" w="med" len="med"/>
        </a:ln>
      </xdr:spPr>
    </xdr:sp>
    <xdr:clientData/>
  </xdr:twoCellAnchor>
  <xdr:twoCellAnchor>
    <xdr:from>
      <xdr:col>9</xdr:col>
      <xdr:colOff>0</xdr:colOff>
      <xdr:row>10</xdr:row>
      <xdr:rowOff>190500</xdr:rowOff>
    </xdr:from>
    <xdr:to>
      <xdr:col>9</xdr:col>
      <xdr:colOff>266700</xdr:colOff>
      <xdr:row>10</xdr:row>
      <xdr:rowOff>190500</xdr:rowOff>
    </xdr:to>
    <xdr:sp macro="" textlink="">
      <xdr:nvSpPr>
        <xdr:cNvPr id="16769" name="Line 9">
          <a:extLst>
            <a:ext uri="{FF2B5EF4-FFF2-40B4-BE49-F238E27FC236}">
              <a16:creationId xmlns:a16="http://schemas.microsoft.com/office/drawing/2014/main" id="{00000000-0008-0000-0000-000081410000}"/>
            </a:ext>
          </a:extLst>
        </xdr:cNvPr>
        <xdr:cNvSpPr>
          <a:spLocks noChangeShapeType="1"/>
        </xdr:cNvSpPr>
      </xdr:nvSpPr>
      <xdr:spPr bwMode="auto">
        <a:xfrm flipH="1">
          <a:off x="2486025" y="2895600"/>
          <a:ext cx="266700" cy="0"/>
        </a:xfrm>
        <a:prstGeom prst="line">
          <a:avLst/>
        </a:prstGeom>
        <a:noFill/>
        <a:ln w="9525">
          <a:noFill/>
          <a:round/>
          <a:headEnd/>
          <a:tailEnd type="triangle" w="med" len="med"/>
        </a:ln>
      </xdr:spPr>
    </xdr:sp>
    <xdr:clientData/>
  </xdr:twoCellAnchor>
  <xdr:twoCellAnchor>
    <xdr:from>
      <xdr:col>9</xdr:col>
      <xdr:colOff>228600</xdr:colOff>
      <xdr:row>12</xdr:row>
      <xdr:rowOff>123825</xdr:rowOff>
    </xdr:from>
    <xdr:to>
      <xdr:col>9</xdr:col>
      <xdr:colOff>238125</xdr:colOff>
      <xdr:row>12</xdr:row>
      <xdr:rowOff>123825</xdr:rowOff>
    </xdr:to>
    <xdr:sp macro="" textlink="">
      <xdr:nvSpPr>
        <xdr:cNvPr id="16770" name="Line 10">
          <a:extLst>
            <a:ext uri="{FF2B5EF4-FFF2-40B4-BE49-F238E27FC236}">
              <a16:creationId xmlns:a16="http://schemas.microsoft.com/office/drawing/2014/main" id="{00000000-0008-0000-0000-000082410000}"/>
            </a:ext>
          </a:extLst>
        </xdr:cNvPr>
        <xdr:cNvSpPr>
          <a:spLocks noChangeShapeType="1"/>
        </xdr:cNvSpPr>
      </xdr:nvSpPr>
      <xdr:spPr bwMode="auto">
        <a:xfrm flipH="1">
          <a:off x="2714625" y="3457575"/>
          <a:ext cx="9525" cy="0"/>
        </a:xfrm>
        <a:prstGeom prst="line">
          <a:avLst/>
        </a:prstGeom>
        <a:noFill/>
        <a:ln w="9525">
          <a:noFill/>
          <a:round/>
          <a:headEnd/>
          <a:tailEnd type="triangle" w="med" len="med"/>
        </a:ln>
      </xdr:spPr>
    </xdr:sp>
    <xdr:clientData/>
  </xdr:twoCellAnchor>
  <xdr:twoCellAnchor>
    <xdr:from>
      <xdr:col>9</xdr:col>
      <xdr:colOff>0</xdr:colOff>
      <xdr:row>12</xdr:row>
      <xdr:rowOff>152400</xdr:rowOff>
    </xdr:from>
    <xdr:to>
      <xdr:col>10</xdr:col>
      <xdr:colOff>9525</xdr:colOff>
      <xdr:row>12</xdr:row>
      <xdr:rowOff>152400</xdr:rowOff>
    </xdr:to>
    <xdr:sp macro="" textlink="">
      <xdr:nvSpPr>
        <xdr:cNvPr id="16771" name="Line 11">
          <a:extLst>
            <a:ext uri="{FF2B5EF4-FFF2-40B4-BE49-F238E27FC236}">
              <a16:creationId xmlns:a16="http://schemas.microsoft.com/office/drawing/2014/main" id="{00000000-0008-0000-0000-000083410000}"/>
            </a:ext>
          </a:extLst>
        </xdr:cNvPr>
        <xdr:cNvSpPr>
          <a:spLocks noChangeShapeType="1"/>
        </xdr:cNvSpPr>
      </xdr:nvSpPr>
      <xdr:spPr bwMode="auto">
        <a:xfrm flipH="1">
          <a:off x="2486025" y="3486150"/>
          <a:ext cx="285750" cy="0"/>
        </a:xfrm>
        <a:prstGeom prst="line">
          <a:avLst/>
        </a:prstGeom>
        <a:noFill/>
        <a:ln w="9525">
          <a:noFill/>
          <a:round/>
          <a:headEnd/>
          <a:tailEnd type="triangle" w="med" len="med"/>
        </a:ln>
      </xdr:spPr>
    </xdr:sp>
    <xdr:clientData/>
  </xdr:twoCellAnchor>
  <xdr:twoCellAnchor>
    <xdr:from>
      <xdr:col>9</xdr:col>
      <xdr:colOff>28575</xdr:colOff>
      <xdr:row>10</xdr:row>
      <xdr:rowOff>209550</xdr:rowOff>
    </xdr:from>
    <xdr:to>
      <xdr:col>10</xdr:col>
      <xdr:colOff>0</xdr:colOff>
      <xdr:row>10</xdr:row>
      <xdr:rowOff>209550</xdr:rowOff>
    </xdr:to>
    <xdr:sp macro="" textlink="">
      <xdr:nvSpPr>
        <xdr:cNvPr id="16772" name="Line 12">
          <a:extLst>
            <a:ext uri="{FF2B5EF4-FFF2-40B4-BE49-F238E27FC236}">
              <a16:creationId xmlns:a16="http://schemas.microsoft.com/office/drawing/2014/main" id="{00000000-0008-0000-0000-000084410000}"/>
            </a:ext>
          </a:extLst>
        </xdr:cNvPr>
        <xdr:cNvSpPr>
          <a:spLocks noChangeShapeType="1"/>
        </xdr:cNvSpPr>
      </xdr:nvSpPr>
      <xdr:spPr bwMode="auto">
        <a:xfrm flipH="1">
          <a:off x="2514600" y="2914650"/>
          <a:ext cx="247650" cy="0"/>
        </a:xfrm>
        <a:prstGeom prst="line">
          <a:avLst/>
        </a:prstGeom>
        <a:noFill/>
        <a:ln w="9525">
          <a:solidFill>
            <a:srgbClr val="000000"/>
          </a:solidFill>
          <a:round/>
          <a:headEnd/>
          <a:tailEnd type="triangle" w="sm" len="sm"/>
        </a:ln>
      </xdr:spPr>
    </xdr:sp>
    <xdr:clientData/>
  </xdr:twoCellAnchor>
  <xdr:twoCellAnchor>
    <xdr:from>
      <xdr:col>10</xdr:col>
      <xdr:colOff>1</xdr:colOff>
      <xdr:row>17</xdr:row>
      <xdr:rowOff>200025</xdr:rowOff>
    </xdr:from>
    <xdr:to>
      <xdr:col>25</xdr:col>
      <xdr:colOff>120651</xdr:colOff>
      <xdr:row>22</xdr:row>
      <xdr:rowOff>123825</xdr:rowOff>
    </xdr:to>
    <xdr:sp macro="" textlink="">
      <xdr:nvSpPr>
        <xdr:cNvPr id="16397" name="Text Box 13">
          <a:extLst>
            <a:ext uri="{FF2B5EF4-FFF2-40B4-BE49-F238E27FC236}">
              <a16:creationId xmlns:a16="http://schemas.microsoft.com/office/drawing/2014/main" id="{00000000-0008-0000-0000-00000D400000}"/>
            </a:ext>
          </a:extLst>
        </xdr:cNvPr>
        <xdr:cNvSpPr txBox="1">
          <a:spLocks noChangeArrowheads="1"/>
        </xdr:cNvSpPr>
      </xdr:nvSpPr>
      <xdr:spPr bwMode="auto">
        <a:xfrm>
          <a:off x="2540001" y="5876925"/>
          <a:ext cx="3930650" cy="1701800"/>
        </a:xfrm>
        <a:prstGeom prst="rect">
          <a:avLst/>
        </a:prstGeom>
        <a:noFill/>
        <a:ln w="9525">
          <a:noFill/>
          <a:miter lim="800000"/>
          <a:headEnd/>
          <a:tailEnd/>
        </a:ln>
        <a:effectLst/>
      </xdr:spPr>
      <xdr:txBody>
        <a:bodyPr vertOverflow="clip" wrap="square" lIns="27432" tIns="18288" rIns="0" bIns="18288" anchor="ctr" upright="1"/>
        <a:lstStyle/>
        <a:p>
          <a:pPr algn="l" rtl="0">
            <a:defRPr sz="1000"/>
          </a:pPr>
          <a:r>
            <a:rPr lang="ja-JP" altLang="en-US" sz="1050" b="0" i="0" u="none" strike="noStrike" baseline="0">
              <a:solidFill>
                <a:schemeClr val="tx1"/>
              </a:solidFill>
              <a:latin typeface="ＭＳ Ｐ明朝"/>
              <a:ea typeface="ＭＳ Ｐ明朝"/>
            </a:rPr>
            <a:t>・　「文化担当」「体育担当」は社会教育主管課に所属する専任の職</a:t>
          </a:r>
        </a:p>
        <a:p>
          <a:pPr algn="l" rtl="0">
            <a:defRPr sz="1000"/>
          </a:pPr>
          <a:r>
            <a:rPr lang="ja-JP" altLang="en-US" sz="1050" b="0" i="0" u="none" strike="noStrike" baseline="0">
              <a:solidFill>
                <a:schemeClr val="tx1"/>
              </a:solidFill>
              <a:latin typeface="ＭＳ Ｐ明朝"/>
              <a:ea typeface="ＭＳ Ｐ明朝"/>
            </a:rPr>
            <a:t>　員数を記入する。（社会教育担当職員が兼務で担当している場合</a:t>
          </a:r>
        </a:p>
        <a:p>
          <a:pPr algn="l" rtl="0">
            <a:defRPr sz="1000"/>
          </a:pPr>
          <a:r>
            <a:rPr lang="ja-JP" altLang="en-US" sz="1050" b="0" i="0" u="none" strike="noStrike" baseline="0">
              <a:solidFill>
                <a:schemeClr val="tx1"/>
              </a:solidFill>
              <a:latin typeface="ＭＳ Ｐ明朝"/>
              <a:ea typeface="ＭＳ Ｐ明朝"/>
            </a:rPr>
            <a:t>　は計上しない。）</a:t>
          </a:r>
        </a:p>
        <a:p>
          <a:pPr algn="l" rtl="0">
            <a:defRPr sz="1000"/>
          </a:pPr>
          <a:r>
            <a:rPr lang="ja-JP" altLang="en-US" sz="1050" b="0" i="0" u="none" strike="noStrike" baseline="0">
              <a:solidFill>
                <a:schemeClr val="tx1"/>
              </a:solidFill>
              <a:latin typeface="ＭＳ Ｐ明朝"/>
              <a:ea typeface="ＭＳ Ｐ明朝"/>
            </a:rPr>
            <a:t>・　独立した文化行政・体育行政の組織がある場合は、下欄の「有」</a:t>
          </a:r>
        </a:p>
        <a:p>
          <a:pPr algn="l" rtl="0">
            <a:defRPr sz="1000"/>
          </a:pPr>
          <a:r>
            <a:rPr lang="ja-JP" altLang="en-US" sz="1050" b="0" i="0" u="none" strike="noStrike" baseline="0">
              <a:solidFill>
                <a:schemeClr val="tx1"/>
              </a:solidFill>
              <a:latin typeface="ＭＳ Ｐ明朝"/>
              <a:ea typeface="ＭＳ Ｐ明朝"/>
            </a:rPr>
            <a:t>　を選択する。</a:t>
          </a:r>
        </a:p>
        <a:p>
          <a:pPr algn="l" rtl="0">
            <a:defRPr sz="1000"/>
          </a:pPr>
          <a:r>
            <a:rPr lang="ja-JP" altLang="en-US" sz="1050" b="0" i="0" u="none" strike="noStrike" baseline="0">
              <a:solidFill>
                <a:schemeClr val="tx1"/>
              </a:solidFill>
              <a:latin typeface="ＭＳ Ｐ明朝"/>
              <a:ea typeface="ＭＳ Ｐ明朝"/>
            </a:rPr>
            <a:t>　　なお、文化行政とは栃木県生活文化スポーツ部文化振興課の所掌</a:t>
          </a:r>
        </a:p>
        <a:p>
          <a:pPr algn="l" rtl="0">
            <a:defRPr sz="1000"/>
          </a:pPr>
          <a:r>
            <a:rPr lang="ja-JP" altLang="en-US" sz="1050" b="0" i="0" u="none" strike="noStrike" baseline="0">
              <a:solidFill>
                <a:schemeClr val="tx1"/>
              </a:solidFill>
              <a:latin typeface="ＭＳ Ｐ明朝"/>
              <a:ea typeface="ＭＳ Ｐ明朝"/>
            </a:rPr>
            <a:t>　事務に直結した行政をいい、体育行政とは同スポーツ振興課の所掌 </a:t>
          </a:r>
          <a:endParaRPr lang="en-US" altLang="ja-JP" sz="1050" b="0" i="0" u="none" strike="noStrike" baseline="0">
            <a:solidFill>
              <a:schemeClr val="tx1"/>
            </a:solidFill>
            <a:latin typeface="ＭＳ Ｐ明朝"/>
            <a:ea typeface="ＭＳ Ｐ明朝"/>
          </a:endParaRPr>
        </a:p>
        <a:p>
          <a:pPr algn="l" rtl="0">
            <a:defRPr sz="1000"/>
          </a:pPr>
          <a:r>
            <a:rPr lang="ja-JP" altLang="en-US" sz="1050" b="0" i="0" u="none" strike="noStrike" baseline="0">
              <a:solidFill>
                <a:schemeClr val="tx1"/>
              </a:solidFill>
              <a:latin typeface="ＭＳ Ｐ明朝"/>
              <a:ea typeface="ＭＳ Ｐ明朝"/>
            </a:rPr>
            <a:t>　事務に直結した行政をいう。</a:t>
          </a:r>
        </a:p>
      </xdr:txBody>
    </xdr:sp>
    <xdr:clientData/>
  </xdr:twoCellAnchor>
  <xdr:twoCellAnchor>
    <xdr:from>
      <xdr:col>0</xdr:col>
      <xdr:colOff>133350</xdr:colOff>
      <xdr:row>29</xdr:row>
      <xdr:rowOff>47625</xdr:rowOff>
    </xdr:from>
    <xdr:to>
      <xdr:col>27</xdr:col>
      <xdr:colOff>19050</xdr:colOff>
      <xdr:row>35</xdr:row>
      <xdr:rowOff>342900</xdr:rowOff>
    </xdr:to>
    <xdr:sp macro="" textlink="">
      <xdr:nvSpPr>
        <xdr:cNvPr id="16398" name="Text Box 14">
          <a:extLst>
            <a:ext uri="{FF2B5EF4-FFF2-40B4-BE49-F238E27FC236}">
              <a16:creationId xmlns:a16="http://schemas.microsoft.com/office/drawing/2014/main" id="{00000000-0008-0000-0000-00000E400000}"/>
            </a:ext>
          </a:extLst>
        </xdr:cNvPr>
        <xdr:cNvSpPr txBox="1">
          <a:spLocks noChangeArrowheads="1"/>
        </xdr:cNvSpPr>
      </xdr:nvSpPr>
      <xdr:spPr bwMode="auto">
        <a:xfrm>
          <a:off x="133350" y="9439275"/>
          <a:ext cx="7343775" cy="1666875"/>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（注）</a:t>
          </a:r>
        </a:p>
        <a:p>
          <a:pPr algn="l" rtl="0">
            <a:defRPr sz="1000"/>
          </a:pPr>
          <a:r>
            <a:rPr lang="ja-JP" altLang="en-US" sz="900" b="0" i="0" u="none" strike="noStrike" baseline="0">
              <a:solidFill>
                <a:srgbClr val="000000"/>
              </a:solidFill>
              <a:latin typeface="ＭＳ Ｐ明朝"/>
              <a:ea typeface="ＭＳ Ｐ明朝"/>
            </a:rPr>
            <a:t>①　課名は、栃木県教育委員会事務局生涯学習課の所掌事務に直結した事務を主に行っている主管課名を記入する。</a:t>
          </a:r>
        </a:p>
        <a:p>
          <a:pPr algn="l" rtl="0">
            <a:defRPr sz="1000"/>
          </a:pPr>
          <a:r>
            <a:rPr lang="ja-JP" altLang="en-US" sz="900" b="0" i="0" u="none" strike="noStrike" baseline="0">
              <a:solidFill>
                <a:srgbClr val="000000"/>
              </a:solidFill>
              <a:latin typeface="ＭＳ Ｐ明朝"/>
              <a:ea typeface="ＭＳ Ｐ明朝"/>
            </a:rPr>
            <a:t>　  　課制をとっていない市町においては、「教育委員会事務局」等と記入する。</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②　</a:t>
          </a:r>
          <a:r>
            <a:rPr lang="ja-JP" altLang="en-US" sz="900" b="0" i="0" u="none" strike="noStrike" baseline="0">
              <a:solidFill>
                <a:srgbClr val="000000"/>
              </a:solidFill>
              <a:latin typeface="ＭＳ Ｐ明朝" panose="02020600040205080304" pitchFamily="18" charset="-128"/>
              <a:ea typeface="ＭＳ Ｐ明朝" panose="02020600040205080304" pitchFamily="18" charset="-128"/>
            </a:rPr>
            <a:t>教育委員会事務局職員として発令されている者のみを記入し、各職とも「専任」、「兼任」等を区分して記入する。</a:t>
          </a:r>
        </a:p>
        <a:p>
          <a:pPr algn="l" rtl="0">
            <a:defRPr sz="1000"/>
          </a:pPr>
          <a:r>
            <a:rPr lang="ja-JP" altLang="en-US" sz="900" b="0" i="0" u="none" strike="noStrike" baseline="0">
              <a:solidFill>
                <a:srgbClr val="000000"/>
              </a:solidFill>
              <a:latin typeface="ＭＳ Ｐ明朝" panose="02020600040205080304" pitchFamily="18" charset="-128"/>
              <a:ea typeface="ＭＳ Ｐ明朝" panose="02020600040205080304" pitchFamily="18" charset="-128"/>
            </a:rPr>
            <a:t>　　　　専任：社会教育担当の課の常勤の職員として発令されている者</a:t>
          </a:r>
          <a:endParaRPr lang="en-US" altLang="ja-JP" sz="9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900" b="0" i="0" u="none" strike="noStrike" baseline="0">
              <a:solidFill>
                <a:srgbClr val="000000"/>
              </a:solidFill>
              <a:latin typeface="ＭＳ Ｐ明朝" panose="02020600040205080304" pitchFamily="18" charset="-128"/>
              <a:ea typeface="ＭＳ Ｐ明朝" panose="02020600040205080304" pitchFamily="18" charset="-128"/>
            </a:rPr>
            <a:t>　　　　兼任：社会教育担当の課以外の常勤の職員で兼務発令されている者</a:t>
          </a:r>
          <a:endParaRPr lang="en-US" altLang="ja-JP" sz="9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900" b="0" i="0" u="none" strike="noStrike" baseline="0">
              <a:solidFill>
                <a:srgbClr val="000000"/>
              </a:solidFill>
              <a:latin typeface="ＭＳ Ｐ明朝" panose="02020600040205080304" pitchFamily="18" charset="-128"/>
              <a:ea typeface="ＭＳ Ｐ明朝" panose="02020600040205080304" pitchFamily="18" charset="-128"/>
            </a:rPr>
            <a:t>③　課制をとっていない市町では、総括の職にある者を兼務の課長として計上する。</a:t>
          </a:r>
          <a:endParaRPr lang="en-US" altLang="ja-JP" sz="9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④　社会教育主事については、社会教育主事として発令されている者を計上する。行政職員として採用された者が社会教育主事</a:t>
          </a:r>
          <a:endParaRPr lang="en-US" altLang="ja-JP" sz="9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l" rtl="0">
            <a:defRPr sz="1000"/>
          </a:pPr>
          <a:r>
            <a:rPr lang="ja-JP" alt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900" kern="100" baseline="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として発令されている場合は、社会教育主事として計上する。</a:t>
          </a:r>
          <a:endParaRPr lang="en-US" altLang="ja-JP" sz="9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twoCellAnchor>
    <xdr:from>
      <xdr:col>25</xdr:col>
      <xdr:colOff>161925</xdr:colOff>
      <xdr:row>18</xdr:row>
      <xdr:rowOff>161925</xdr:rowOff>
    </xdr:from>
    <xdr:to>
      <xdr:col>26</xdr:col>
      <xdr:colOff>152400</xdr:colOff>
      <xdr:row>18</xdr:row>
      <xdr:rowOff>161925</xdr:rowOff>
    </xdr:to>
    <xdr:sp macro="" textlink="">
      <xdr:nvSpPr>
        <xdr:cNvPr id="16775" name="Line 15">
          <a:extLst>
            <a:ext uri="{FF2B5EF4-FFF2-40B4-BE49-F238E27FC236}">
              <a16:creationId xmlns:a16="http://schemas.microsoft.com/office/drawing/2014/main" id="{00000000-0008-0000-0000-000087410000}"/>
            </a:ext>
          </a:extLst>
        </xdr:cNvPr>
        <xdr:cNvSpPr>
          <a:spLocks noChangeShapeType="1"/>
        </xdr:cNvSpPr>
      </xdr:nvSpPr>
      <xdr:spPr bwMode="auto">
        <a:xfrm>
          <a:off x="7067550" y="6210300"/>
          <a:ext cx="266700" cy="0"/>
        </a:xfrm>
        <a:prstGeom prst="line">
          <a:avLst/>
        </a:prstGeom>
        <a:noFill/>
        <a:ln w="9525">
          <a:noFill/>
          <a:round/>
          <a:headEnd/>
          <a:tailEnd/>
        </a:ln>
      </xdr:spPr>
    </xdr:sp>
    <xdr:clientData/>
  </xdr:twoCellAnchor>
  <xdr:twoCellAnchor>
    <xdr:from>
      <xdr:col>25</xdr:col>
      <xdr:colOff>161925</xdr:colOff>
      <xdr:row>18</xdr:row>
      <xdr:rowOff>161925</xdr:rowOff>
    </xdr:from>
    <xdr:to>
      <xdr:col>26</xdr:col>
      <xdr:colOff>171450</xdr:colOff>
      <xdr:row>18</xdr:row>
      <xdr:rowOff>161925</xdr:rowOff>
    </xdr:to>
    <xdr:sp macro="" textlink="">
      <xdr:nvSpPr>
        <xdr:cNvPr id="16776" name="Line 16">
          <a:extLst>
            <a:ext uri="{FF2B5EF4-FFF2-40B4-BE49-F238E27FC236}">
              <a16:creationId xmlns:a16="http://schemas.microsoft.com/office/drawing/2014/main" id="{00000000-0008-0000-0000-000088410000}"/>
            </a:ext>
          </a:extLst>
        </xdr:cNvPr>
        <xdr:cNvSpPr>
          <a:spLocks noChangeShapeType="1"/>
        </xdr:cNvSpPr>
      </xdr:nvSpPr>
      <xdr:spPr bwMode="auto">
        <a:xfrm>
          <a:off x="7067550" y="6210300"/>
          <a:ext cx="285750" cy="0"/>
        </a:xfrm>
        <a:prstGeom prst="line">
          <a:avLst/>
        </a:prstGeom>
        <a:noFill/>
        <a:ln w="9525">
          <a:noFill/>
          <a:round/>
          <a:headEnd/>
          <a:tailEnd/>
        </a:ln>
      </xdr:spPr>
    </xdr:sp>
    <xdr:clientData/>
  </xdr:twoCellAnchor>
  <xdr:twoCellAnchor>
    <xdr:from>
      <xdr:col>10</xdr:col>
      <xdr:colOff>171450</xdr:colOff>
      <xdr:row>15</xdr:row>
      <xdr:rowOff>0</xdr:rowOff>
    </xdr:from>
    <xdr:to>
      <xdr:col>26</xdr:col>
      <xdr:colOff>142875</xdr:colOff>
      <xdr:row>16</xdr:row>
      <xdr:rowOff>257175</xdr:rowOff>
    </xdr:to>
    <xdr:sp macro="" textlink="">
      <xdr:nvSpPr>
        <xdr:cNvPr id="13" name="Text Box 6">
          <a:extLst>
            <a:ext uri="{FF2B5EF4-FFF2-40B4-BE49-F238E27FC236}">
              <a16:creationId xmlns:a16="http://schemas.microsoft.com/office/drawing/2014/main" id="{00000000-0008-0000-0000-00000D000000}"/>
            </a:ext>
          </a:extLst>
        </xdr:cNvPr>
        <xdr:cNvSpPr txBox="1">
          <a:spLocks noChangeArrowheads="1"/>
        </xdr:cNvSpPr>
      </xdr:nvSpPr>
      <xdr:spPr bwMode="auto">
        <a:xfrm>
          <a:off x="2933700" y="5029200"/>
          <a:ext cx="4391025" cy="638175"/>
        </a:xfrm>
        <a:prstGeom prst="rect">
          <a:avLst/>
        </a:prstGeom>
        <a:noFill/>
        <a:ln w="9525">
          <a:noFill/>
          <a:miter lim="800000"/>
          <a:headEnd/>
          <a:tailEnd/>
        </a:ln>
        <a:effectLst/>
      </xdr:spPr>
      <xdr:txBody>
        <a:bodyPr vertOverflow="clip" wrap="square" lIns="27432" tIns="18288" rIns="0" bIns="18288" anchor="ctr" upright="1"/>
        <a:lstStyle/>
        <a:p>
          <a:pPr algn="l" rtl="0">
            <a:defRPr sz="1000"/>
          </a:pPr>
          <a:r>
            <a:rPr lang="ja-JP" altLang="en-US" sz="1050" b="0" i="0" u="none" strike="noStrike" baseline="0">
              <a:solidFill>
                <a:srgbClr val="000000"/>
              </a:solidFill>
              <a:latin typeface="ＭＳ Ｐ明朝"/>
              <a:ea typeface="ＭＳ Ｐ明朝"/>
            </a:rPr>
            <a:t>非常勤の職員として発令されている者を記入する。なお、</a:t>
          </a:r>
          <a:r>
            <a:rPr lang="ja-JP" altLang="en-US" sz="1050" b="0" i="0" u="dbl" strike="noStrike" baseline="0">
              <a:solidFill>
                <a:srgbClr val="000000"/>
              </a:solidFill>
              <a:latin typeface="ＭＳ Ｐ明朝"/>
              <a:ea typeface="ＭＳ Ｐ明朝"/>
            </a:rPr>
            <a:t>会計年度任用職員は、非常勤職員として計上する。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9310" name="Line 1">
          <a:extLst>
            <a:ext uri="{FF2B5EF4-FFF2-40B4-BE49-F238E27FC236}">
              <a16:creationId xmlns:a16="http://schemas.microsoft.com/office/drawing/2014/main" id="{00000000-0008-0000-0C00-00005E240000}"/>
            </a:ext>
          </a:extLst>
        </xdr:cNvPr>
        <xdr:cNvSpPr>
          <a:spLocks noChangeShapeType="1"/>
        </xdr:cNvSpPr>
      </xdr:nvSpPr>
      <xdr:spPr bwMode="auto">
        <a:xfrm>
          <a:off x="0" y="628650"/>
          <a:ext cx="0" cy="0"/>
        </a:xfrm>
        <a:prstGeom prst="line">
          <a:avLst/>
        </a:prstGeom>
        <a:noFill/>
        <a:ln w="9525">
          <a:solidFill>
            <a:srgbClr val="000000"/>
          </a:solidFill>
          <a:round/>
          <a:headEnd/>
          <a:tailEnd/>
        </a:ln>
      </xdr:spPr>
    </xdr:sp>
    <xdr:clientData/>
  </xdr:twoCellAnchor>
  <xdr:twoCellAnchor>
    <xdr:from>
      <xdr:col>0</xdr:col>
      <xdr:colOff>0</xdr:colOff>
      <xdr:row>3</xdr:row>
      <xdr:rowOff>0</xdr:rowOff>
    </xdr:from>
    <xdr:to>
      <xdr:col>0</xdr:col>
      <xdr:colOff>0</xdr:colOff>
      <xdr:row>3</xdr:row>
      <xdr:rowOff>0</xdr:rowOff>
    </xdr:to>
    <xdr:sp macro="" textlink="">
      <xdr:nvSpPr>
        <xdr:cNvPr id="9311" name="Line 2">
          <a:extLst>
            <a:ext uri="{FF2B5EF4-FFF2-40B4-BE49-F238E27FC236}">
              <a16:creationId xmlns:a16="http://schemas.microsoft.com/office/drawing/2014/main" id="{00000000-0008-0000-0C00-00005F240000}"/>
            </a:ext>
          </a:extLst>
        </xdr:cNvPr>
        <xdr:cNvSpPr>
          <a:spLocks noChangeShapeType="1"/>
        </xdr:cNvSpPr>
      </xdr:nvSpPr>
      <xdr:spPr bwMode="auto">
        <a:xfrm>
          <a:off x="0" y="628650"/>
          <a:ext cx="0" cy="0"/>
        </a:xfrm>
        <a:prstGeom prst="line">
          <a:avLst/>
        </a:prstGeom>
        <a:noFill/>
        <a:ln w="9525">
          <a:solidFill>
            <a:srgbClr val="000000"/>
          </a:solidFill>
          <a:round/>
          <a:headEnd/>
          <a:tailEnd/>
        </a:ln>
      </xdr:spPr>
    </xdr:sp>
    <xdr:clientData/>
  </xdr:twoCellAnchor>
  <xdr:twoCellAnchor>
    <xdr:from>
      <xdr:col>20</xdr:col>
      <xdr:colOff>95250</xdr:colOff>
      <xdr:row>16</xdr:row>
      <xdr:rowOff>200025</xdr:rowOff>
    </xdr:from>
    <xdr:to>
      <xdr:col>32</xdr:col>
      <xdr:colOff>0</xdr:colOff>
      <xdr:row>21</xdr:row>
      <xdr:rowOff>161925</xdr:rowOff>
    </xdr:to>
    <xdr:sp macro="" textlink="">
      <xdr:nvSpPr>
        <xdr:cNvPr id="9219" name="Text Box 3">
          <a:extLst>
            <a:ext uri="{FF2B5EF4-FFF2-40B4-BE49-F238E27FC236}">
              <a16:creationId xmlns:a16="http://schemas.microsoft.com/office/drawing/2014/main" id="{00000000-0008-0000-0C00-000003240000}"/>
            </a:ext>
          </a:extLst>
        </xdr:cNvPr>
        <xdr:cNvSpPr txBox="1">
          <a:spLocks noChangeArrowheads="1"/>
        </xdr:cNvSpPr>
      </xdr:nvSpPr>
      <xdr:spPr bwMode="auto">
        <a:xfrm>
          <a:off x="4476750" y="4200525"/>
          <a:ext cx="2533650" cy="1104900"/>
        </a:xfrm>
        <a:prstGeom prst="rect">
          <a:avLst/>
        </a:prstGeom>
        <a:solidFill>
          <a:srgbClr val="99FF99"/>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明朝"/>
              <a:ea typeface="ＭＳ Ｐ明朝"/>
            </a:rPr>
            <a:t>（注）</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各社会教育施設を拠点としながら継続的に活動している勤労青年等のグループ・サークル（文化・芸術・奉仕・地域振興活動等）について記入する。</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ただし、社会体育に属するものは除く。</a:t>
          </a:r>
          <a:endParaRPr lang="en-US" altLang="ja-JP" sz="900" b="0" i="0" u="none" strike="noStrike" baseline="0">
            <a:solidFill>
              <a:srgbClr val="000000"/>
            </a:solidFill>
            <a:latin typeface="ＭＳ Ｐ明朝"/>
            <a:ea typeface="ＭＳ Ｐ明朝"/>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5</xdr:row>
      <xdr:rowOff>0</xdr:rowOff>
    </xdr:from>
    <xdr:to>
      <xdr:col>8</xdr:col>
      <xdr:colOff>0</xdr:colOff>
      <xdr:row>5</xdr:row>
      <xdr:rowOff>0</xdr:rowOff>
    </xdr:to>
    <xdr:sp macro="" textlink="">
      <xdr:nvSpPr>
        <xdr:cNvPr id="10272" name="Line 1">
          <a:extLst>
            <a:ext uri="{FF2B5EF4-FFF2-40B4-BE49-F238E27FC236}">
              <a16:creationId xmlns:a16="http://schemas.microsoft.com/office/drawing/2014/main" id="{00000000-0008-0000-0D00-000020280000}"/>
            </a:ext>
          </a:extLst>
        </xdr:cNvPr>
        <xdr:cNvSpPr>
          <a:spLocks noChangeShapeType="1"/>
        </xdr:cNvSpPr>
      </xdr:nvSpPr>
      <xdr:spPr bwMode="auto">
        <a:xfrm>
          <a:off x="9525" y="1228725"/>
          <a:ext cx="2200275"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31</xdr:row>
      <xdr:rowOff>0</xdr:rowOff>
    </xdr:to>
    <xdr:sp macro="" textlink="">
      <xdr:nvSpPr>
        <xdr:cNvPr id="19709" name="Line 1">
          <a:extLst>
            <a:ext uri="{FF2B5EF4-FFF2-40B4-BE49-F238E27FC236}">
              <a16:creationId xmlns:a16="http://schemas.microsoft.com/office/drawing/2014/main" id="{00000000-0008-0000-0100-0000FD4C0000}"/>
            </a:ext>
          </a:extLst>
        </xdr:cNvPr>
        <xdr:cNvSpPr>
          <a:spLocks noChangeShapeType="1"/>
        </xdr:cNvSpPr>
      </xdr:nvSpPr>
      <xdr:spPr bwMode="auto">
        <a:xfrm>
          <a:off x="0" y="8839200"/>
          <a:ext cx="0" cy="609600"/>
        </a:xfrm>
        <a:prstGeom prst="line">
          <a:avLst/>
        </a:prstGeom>
        <a:noFill/>
        <a:ln w="9525">
          <a:solidFill>
            <a:srgbClr val="000000"/>
          </a:solidFill>
          <a:round/>
          <a:headEnd/>
          <a:tailEnd/>
        </a:ln>
      </xdr:spPr>
    </xdr:sp>
    <xdr:clientData/>
  </xdr:twoCellAnchor>
  <xdr:twoCellAnchor>
    <xdr:from>
      <xdr:col>8</xdr:col>
      <xdr:colOff>0</xdr:colOff>
      <xdr:row>9</xdr:row>
      <xdr:rowOff>190500</xdr:rowOff>
    </xdr:from>
    <xdr:to>
      <xdr:col>8</xdr:col>
      <xdr:colOff>266700</xdr:colOff>
      <xdr:row>9</xdr:row>
      <xdr:rowOff>190500</xdr:rowOff>
    </xdr:to>
    <xdr:sp macro="" textlink="">
      <xdr:nvSpPr>
        <xdr:cNvPr id="19710" name="Line 3">
          <a:extLst>
            <a:ext uri="{FF2B5EF4-FFF2-40B4-BE49-F238E27FC236}">
              <a16:creationId xmlns:a16="http://schemas.microsoft.com/office/drawing/2014/main" id="{00000000-0008-0000-0100-0000FE4C0000}"/>
            </a:ext>
          </a:extLst>
        </xdr:cNvPr>
        <xdr:cNvSpPr>
          <a:spLocks noChangeShapeType="1"/>
        </xdr:cNvSpPr>
      </xdr:nvSpPr>
      <xdr:spPr bwMode="auto">
        <a:xfrm flipH="1">
          <a:off x="7353300" y="2933700"/>
          <a:ext cx="266700" cy="0"/>
        </a:xfrm>
        <a:prstGeom prst="line">
          <a:avLst/>
        </a:prstGeom>
        <a:noFill/>
        <a:ln w="9525">
          <a:noFill/>
          <a:round/>
          <a:headEnd/>
          <a:tailEnd type="triangle" w="med" len="med"/>
        </a:ln>
      </xdr:spPr>
    </xdr:sp>
    <xdr:clientData/>
  </xdr:twoCellAnchor>
  <xdr:twoCellAnchor>
    <xdr:from>
      <xdr:col>8</xdr:col>
      <xdr:colOff>0</xdr:colOff>
      <xdr:row>9</xdr:row>
      <xdr:rowOff>200025</xdr:rowOff>
    </xdr:from>
    <xdr:to>
      <xdr:col>9</xdr:col>
      <xdr:colOff>0</xdr:colOff>
      <xdr:row>9</xdr:row>
      <xdr:rowOff>200025</xdr:rowOff>
    </xdr:to>
    <xdr:sp macro="" textlink="">
      <xdr:nvSpPr>
        <xdr:cNvPr id="19711" name="Line 4">
          <a:extLst>
            <a:ext uri="{FF2B5EF4-FFF2-40B4-BE49-F238E27FC236}">
              <a16:creationId xmlns:a16="http://schemas.microsoft.com/office/drawing/2014/main" id="{00000000-0008-0000-0100-0000FF4C0000}"/>
            </a:ext>
          </a:extLst>
        </xdr:cNvPr>
        <xdr:cNvSpPr>
          <a:spLocks noChangeShapeType="1"/>
        </xdr:cNvSpPr>
      </xdr:nvSpPr>
      <xdr:spPr bwMode="auto">
        <a:xfrm flipH="1">
          <a:off x="7353300" y="2943225"/>
          <a:ext cx="276225" cy="0"/>
        </a:xfrm>
        <a:prstGeom prst="line">
          <a:avLst/>
        </a:prstGeom>
        <a:noFill/>
        <a:ln w="9525">
          <a:noFill/>
          <a:round/>
          <a:headEnd/>
          <a:tailEnd type="triangle" w="med" len="med"/>
        </a:ln>
      </xdr:spPr>
    </xdr:sp>
    <xdr:clientData/>
  </xdr:twoCellAnchor>
  <xdr:twoCellAnchor>
    <xdr:from>
      <xdr:col>8</xdr:col>
      <xdr:colOff>0</xdr:colOff>
      <xdr:row>9</xdr:row>
      <xdr:rowOff>190500</xdr:rowOff>
    </xdr:from>
    <xdr:to>
      <xdr:col>8</xdr:col>
      <xdr:colOff>266700</xdr:colOff>
      <xdr:row>9</xdr:row>
      <xdr:rowOff>190500</xdr:rowOff>
    </xdr:to>
    <xdr:sp macro="" textlink="">
      <xdr:nvSpPr>
        <xdr:cNvPr id="19712" name="Line 5">
          <a:extLst>
            <a:ext uri="{FF2B5EF4-FFF2-40B4-BE49-F238E27FC236}">
              <a16:creationId xmlns:a16="http://schemas.microsoft.com/office/drawing/2014/main" id="{00000000-0008-0000-0100-0000004D0000}"/>
            </a:ext>
          </a:extLst>
        </xdr:cNvPr>
        <xdr:cNvSpPr>
          <a:spLocks noChangeShapeType="1"/>
        </xdr:cNvSpPr>
      </xdr:nvSpPr>
      <xdr:spPr bwMode="auto">
        <a:xfrm flipH="1">
          <a:off x="7353300" y="2933700"/>
          <a:ext cx="266700" cy="0"/>
        </a:xfrm>
        <a:prstGeom prst="line">
          <a:avLst/>
        </a:prstGeom>
        <a:noFill/>
        <a:ln w="9525">
          <a:noFill/>
          <a:round/>
          <a:headEnd/>
          <a:tailEnd type="triangle" w="med" len="med"/>
        </a:ln>
      </xdr:spPr>
    </xdr:sp>
    <xdr:clientData/>
  </xdr:twoCellAnchor>
  <xdr:twoCellAnchor>
    <xdr:from>
      <xdr:col>8</xdr:col>
      <xdr:colOff>228600</xdr:colOff>
      <xdr:row>11</xdr:row>
      <xdr:rowOff>123825</xdr:rowOff>
    </xdr:from>
    <xdr:to>
      <xdr:col>8</xdr:col>
      <xdr:colOff>238125</xdr:colOff>
      <xdr:row>11</xdr:row>
      <xdr:rowOff>123825</xdr:rowOff>
    </xdr:to>
    <xdr:sp macro="" textlink="">
      <xdr:nvSpPr>
        <xdr:cNvPr id="19713" name="Line 6">
          <a:extLst>
            <a:ext uri="{FF2B5EF4-FFF2-40B4-BE49-F238E27FC236}">
              <a16:creationId xmlns:a16="http://schemas.microsoft.com/office/drawing/2014/main" id="{00000000-0008-0000-0100-0000014D0000}"/>
            </a:ext>
          </a:extLst>
        </xdr:cNvPr>
        <xdr:cNvSpPr>
          <a:spLocks noChangeShapeType="1"/>
        </xdr:cNvSpPr>
      </xdr:nvSpPr>
      <xdr:spPr bwMode="auto">
        <a:xfrm flipH="1">
          <a:off x="7581900" y="3476625"/>
          <a:ext cx="9525" cy="0"/>
        </a:xfrm>
        <a:prstGeom prst="line">
          <a:avLst/>
        </a:prstGeom>
        <a:noFill/>
        <a:ln w="9525">
          <a:noFill/>
          <a:round/>
          <a:headEnd/>
          <a:tailEnd type="triangle" w="med" len="med"/>
        </a:ln>
      </xdr:spPr>
    </xdr:sp>
    <xdr:clientData/>
  </xdr:twoCellAnchor>
  <xdr:twoCellAnchor>
    <xdr:from>
      <xdr:col>8</xdr:col>
      <xdr:colOff>0</xdr:colOff>
      <xdr:row>11</xdr:row>
      <xdr:rowOff>152400</xdr:rowOff>
    </xdr:from>
    <xdr:to>
      <xdr:col>9</xdr:col>
      <xdr:colOff>9525</xdr:colOff>
      <xdr:row>11</xdr:row>
      <xdr:rowOff>152400</xdr:rowOff>
    </xdr:to>
    <xdr:sp macro="" textlink="">
      <xdr:nvSpPr>
        <xdr:cNvPr id="19714" name="Line 7">
          <a:extLst>
            <a:ext uri="{FF2B5EF4-FFF2-40B4-BE49-F238E27FC236}">
              <a16:creationId xmlns:a16="http://schemas.microsoft.com/office/drawing/2014/main" id="{00000000-0008-0000-0100-0000024D0000}"/>
            </a:ext>
          </a:extLst>
        </xdr:cNvPr>
        <xdr:cNvSpPr>
          <a:spLocks noChangeShapeType="1"/>
        </xdr:cNvSpPr>
      </xdr:nvSpPr>
      <xdr:spPr bwMode="auto">
        <a:xfrm flipH="1">
          <a:off x="7353300" y="3505200"/>
          <a:ext cx="285750" cy="0"/>
        </a:xfrm>
        <a:prstGeom prst="line">
          <a:avLst/>
        </a:prstGeom>
        <a:noFill/>
        <a:ln w="9525">
          <a:noFill/>
          <a:round/>
          <a:headEnd/>
          <a:tailEnd type="triangle" w="med" len="med"/>
        </a:ln>
      </xdr:spPr>
    </xdr:sp>
    <xdr:clientData/>
  </xdr:twoCellAnchor>
  <xdr:twoCellAnchor>
    <xdr:from>
      <xdr:col>24</xdr:col>
      <xdr:colOff>161925</xdr:colOff>
      <xdr:row>18</xdr:row>
      <xdr:rowOff>161925</xdr:rowOff>
    </xdr:from>
    <xdr:to>
      <xdr:col>25</xdr:col>
      <xdr:colOff>152400</xdr:colOff>
      <xdr:row>18</xdr:row>
      <xdr:rowOff>161925</xdr:rowOff>
    </xdr:to>
    <xdr:sp macro="" textlink="">
      <xdr:nvSpPr>
        <xdr:cNvPr id="19715" name="Line 11">
          <a:extLst>
            <a:ext uri="{FF2B5EF4-FFF2-40B4-BE49-F238E27FC236}">
              <a16:creationId xmlns:a16="http://schemas.microsoft.com/office/drawing/2014/main" id="{00000000-0008-0000-0100-0000034D0000}"/>
            </a:ext>
          </a:extLst>
        </xdr:cNvPr>
        <xdr:cNvSpPr>
          <a:spLocks noChangeShapeType="1"/>
        </xdr:cNvSpPr>
      </xdr:nvSpPr>
      <xdr:spPr bwMode="auto">
        <a:xfrm>
          <a:off x="11934825" y="5648325"/>
          <a:ext cx="266700" cy="0"/>
        </a:xfrm>
        <a:prstGeom prst="line">
          <a:avLst/>
        </a:prstGeom>
        <a:noFill/>
        <a:ln w="9525">
          <a:noFill/>
          <a:round/>
          <a:headEnd/>
          <a:tailEnd/>
        </a:ln>
      </xdr:spPr>
    </xdr:sp>
    <xdr:clientData/>
  </xdr:twoCellAnchor>
  <xdr:twoCellAnchor>
    <xdr:from>
      <xdr:col>24</xdr:col>
      <xdr:colOff>161925</xdr:colOff>
      <xdr:row>18</xdr:row>
      <xdr:rowOff>161925</xdr:rowOff>
    </xdr:from>
    <xdr:to>
      <xdr:col>25</xdr:col>
      <xdr:colOff>171450</xdr:colOff>
      <xdr:row>18</xdr:row>
      <xdr:rowOff>161925</xdr:rowOff>
    </xdr:to>
    <xdr:sp macro="" textlink="">
      <xdr:nvSpPr>
        <xdr:cNvPr id="19716" name="Line 12">
          <a:extLst>
            <a:ext uri="{FF2B5EF4-FFF2-40B4-BE49-F238E27FC236}">
              <a16:creationId xmlns:a16="http://schemas.microsoft.com/office/drawing/2014/main" id="{00000000-0008-0000-0100-0000044D0000}"/>
            </a:ext>
          </a:extLst>
        </xdr:cNvPr>
        <xdr:cNvSpPr>
          <a:spLocks noChangeShapeType="1"/>
        </xdr:cNvSpPr>
      </xdr:nvSpPr>
      <xdr:spPr bwMode="auto">
        <a:xfrm>
          <a:off x="11934825" y="5648325"/>
          <a:ext cx="285750" cy="0"/>
        </a:xfrm>
        <a:prstGeom prst="line">
          <a:avLst/>
        </a:prstGeom>
        <a:noFill/>
        <a:ln w="9525">
          <a:noFill/>
          <a:round/>
          <a:headEnd/>
          <a:tailEnd/>
        </a:ln>
      </xdr:spPr>
    </xdr:sp>
    <xdr:clientData/>
  </xdr:twoCellAnchor>
  <xdr:twoCellAnchor>
    <xdr:from>
      <xdr:col>1</xdr:col>
      <xdr:colOff>904875</xdr:colOff>
      <xdr:row>9</xdr:row>
      <xdr:rowOff>95251</xdr:rowOff>
    </xdr:from>
    <xdr:to>
      <xdr:col>4</xdr:col>
      <xdr:colOff>323850</xdr:colOff>
      <xdr:row>14</xdr:row>
      <xdr:rowOff>285751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7300" y="2838451"/>
          <a:ext cx="4171950"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u="sng"/>
            <a:t>欄が不足する場合は適宜欄を増やしてください。</a:t>
          </a:r>
          <a:endParaRPr kumimoji="1" lang="en-US" altLang="ja-JP" sz="1400" b="1" u="sng"/>
        </a:p>
        <a:p>
          <a:pPr algn="ctr"/>
          <a:r>
            <a:rPr kumimoji="1" lang="ja-JP" altLang="en-US" sz="1400" b="1" u="sng"/>
            <a:t>（このシートは書式変更可能です）</a:t>
          </a:r>
          <a:endParaRPr kumimoji="1" lang="en-US" altLang="ja-JP" sz="1400" b="1" u="sng"/>
        </a:p>
        <a:p>
          <a:endParaRPr kumimoji="1" lang="en-US" altLang="ja-JP" sz="1400" b="1" u="sng"/>
        </a:p>
        <a:p>
          <a:r>
            <a:rPr kumimoji="1" lang="ja-JP" altLang="en-US" sz="1400" b="1" u="sng"/>
            <a:t>既存の名簿の写しを別途添付しても構いません。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7</xdr:col>
      <xdr:colOff>0</xdr:colOff>
      <xdr:row>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0" y="1543050"/>
          <a:ext cx="1933575"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24</xdr:row>
      <xdr:rowOff>0</xdr:rowOff>
    </xdr:from>
    <xdr:to>
      <xdr:col>8</xdr:col>
      <xdr:colOff>0</xdr:colOff>
      <xdr:row>26</xdr:row>
      <xdr:rowOff>0</xdr:rowOff>
    </xdr:to>
    <xdr:sp macro="" textlink="">
      <xdr:nvSpPr>
        <xdr:cNvPr id="1058" name="Line 3">
          <a:extLst>
            <a:ext uri="{FF2B5EF4-FFF2-40B4-BE49-F238E27FC236}">
              <a16:creationId xmlns:a16="http://schemas.microsoft.com/office/drawing/2014/main" id="{00000000-0008-0000-0500-000022040000}"/>
            </a:ext>
          </a:extLst>
        </xdr:cNvPr>
        <xdr:cNvSpPr>
          <a:spLocks noChangeShapeType="1"/>
        </xdr:cNvSpPr>
      </xdr:nvSpPr>
      <xdr:spPr bwMode="auto">
        <a:xfrm>
          <a:off x="9525" y="5848350"/>
          <a:ext cx="2200275" cy="38100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22</xdr:row>
      <xdr:rowOff>0</xdr:rowOff>
    </xdr:from>
    <xdr:to>
      <xdr:col>8</xdr:col>
      <xdr:colOff>0</xdr:colOff>
      <xdr:row>24</xdr:row>
      <xdr:rowOff>0</xdr:rowOff>
    </xdr:to>
    <xdr:sp macro="" textlink="">
      <xdr:nvSpPr>
        <xdr:cNvPr id="3105" name="Line 2">
          <a:extLst>
            <a:ext uri="{FF2B5EF4-FFF2-40B4-BE49-F238E27FC236}">
              <a16:creationId xmlns:a16="http://schemas.microsoft.com/office/drawing/2014/main" id="{00000000-0008-0000-0600-0000210C0000}"/>
            </a:ext>
          </a:extLst>
        </xdr:cNvPr>
        <xdr:cNvSpPr>
          <a:spLocks noChangeShapeType="1"/>
        </xdr:cNvSpPr>
      </xdr:nvSpPr>
      <xdr:spPr bwMode="auto">
        <a:xfrm>
          <a:off x="9525" y="5791200"/>
          <a:ext cx="2200275" cy="53340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22</xdr:row>
      <xdr:rowOff>9525</xdr:rowOff>
    </xdr:from>
    <xdr:to>
      <xdr:col>10</xdr:col>
      <xdr:colOff>0</xdr:colOff>
      <xdr:row>23</xdr:row>
      <xdr:rowOff>219075</xdr:rowOff>
    </xdr:to>
    <xdr:sp macro="" textlink="">
      <xdr:nvSpPr>
        <xdr:cNvPr id="4160" name="Line 2">
          <a:extLst>
            <a:ext uri="{FF2B5EF4-FFF2-40B4-BE49-F238E27FC236}">
              <a16:creationId xmlns:a16="http://schemas.microsoft.com/office/drawing/2014/main" id="{00000000-0008-0000-0700-000040100000}"/>
            </a:ext>
          </a:extLst>
        </xdr:cNvPr>
        <xdr:cNvSpPr>
          <a:spLocks noChangeShapeType="1"/>
        </xdr:cNvSpPr>
      </xdr:nvSpPr>
      <xdr:spPr bwMode="auto">
        <a:xfrm>
          <a:off x="9525" y="5314950"/>
          <a:ext cx="2752725" cy="447675"/>
        </a:xfrm>
        <a:prstGeom prst="line">
          <a:avLst/>
        </a:prstGeom>
        <a:noFill/>
        <a:ln w="9525">
          <a:solidFill>
            <a:srgbClr val="000000"/>
          </a:solidFill>
          <a:round/>
          <a:headEnd/>
          <a:tailEnd/>
        </a:ln>
      </xdr:spPr>
    </xdr:sp>
    <xdr:clientData/>
  </xdr:twoCellAnchor>
  <xdr:twoCellAnchor>
    <xdr:from>
      <xdr:col>0</xdr:col>
      <xdr:colOff>9525</xdr:colOff>
      <xdr:row>22</xdr:row>
      <xdr:rowOff>9525</xdr:rowOff>
    </xdr:from>
    <xdr:to>
      <xdr:col>10</xdr:col>
      <xdr:colOff>0</xdr:colOff>
      <xdr:row>23</xdr:row>
      <xdr:rowOff>219075</xdr:rowOff>
    </xdr:to>
    <xdr:sp macro="" textlink="">
      <xdr:nvSpPr>
        <xdr:cNvPr id="4161" name="Line 3">
          <a:extLst>
            <a:ext uri="{FF2B5EF4-FFF2-40B4-BE49-F238E27FC236}">
              <a16:creationId xmlns:a16="http://schemas.microsoft.com/office/drawing/2014/main" id="{00000000-0008-0000-0700-000041100000}"/>
            </a:ext>
          </a:extLst>
        </xdr:cNvPr>
        <xdr:cNvSpPr>
          <a:spLocks noChangeShapeType="1"/>
        </xdr:cNvSpPr>
      </xdr:nvSpPr>
      <xdr:spPr bwMode="auto">
        <a:xfrm>
          <a:off x="9525" y="5314950"/>
          <a:ext cx="2752725" cy="447675"/>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34</xdr:row>
      <xdr:rowOff>0</xdr:rowOff>
    </xdr:from>
    <xdr:to>
      <xdr:col>8</xdr:col>
      <xdr:colOff>0</xdr:colOff>
      <xdr:row>36</xdr:row>
      <xdr:rowOff>0</xdr:rowOff>
    </xdr:to>
    <xdr:sp macro="" textlink="">
      <xdr:nvSpPr>
        <xdr:cNvPr id="6209" name="Line 1">
          <a:extLst>
            <a:ext uri="{FF2B5EF4-FFF2-40B4-BE49-F238E27FC236}">
              <a16:creationId xmlns:a16="http://schemas.microsoft.com/office/drawing/2014/main" id="{00000000-0008-0000-0900-000041180000}"/>
            </a:ext>
          </a:extLst>
        </xdr:cNvPr>
        <xdr:cNvSpPr>
          <a:spLocks noChangeShapeType="1"/>
        </xdr:cNvSpPr>
      </xdr:nvSpPr>
      <xdr:spPr bwMode="auto">
        <a:xfrm>
          <a:off x="9525" y="9153525"/>
          <a:ext cx="2200275" cy="533400"/>
        </a:xfrm>
        <a:prstGeom prst="line">
          <a:avLst/>
        </a:prstGeom>
        <a:noFill/>
        <a:ln w="9525">
          <a:solidFill>
            <a:srgbClr val="000000"/>
          </a:solidFill>
          <a:round/>
          <a:headEnd/>
          <a:tailEnd/>
        </a:ln>
      </xdr:spPr>
    </xdr:sp>
    <xdr:clientData/>
  </xdr:twoCellAnchor>
  <xdr:twoCellAnchor>
    <xdr:from>
      <xdr:col>0</xdr:col>
      <xdr:colOff>19050</xdr:colOff>
      <xdr:row>5</xdr:row>
      <xdr:rowOff>0</xdr:rowOff>
    </xdr:from>
    <xdr:to>
      <xdr:col>12</xdr:col>
      <xdr:colOff>238125</xdr:colOff>
      <xdr:row>5</xdr:row>
      <xdr:rowOff>342900</xdr:rowOff>
    </xdr:to>
    <xdr:sp macro="" textlink="">
      <xdr:nvSpPr>
        <xdr:cNvPr id="6210" name="AutoShape 4">
          <a:extLst>
            <a:ext uri="{FF2B5EF4-FFF2-40B4-BE49-F238E27FC236}">
              <a16:creationId xmlns:a16="http://schemas.microsoft.com/office/drawing/2014/main" id="{00000000-0008-0000-0900-000042180000}"/>
            </a:ext>
          </a:extLst>
        </xdr:cNvPr>
        <xdr:cNvSpPr>
          <a:spLocks noChangeArrowheads="1"/>
        </xdr:cNvSpPr>
      </xdr:nvSpPr>
      <xdr:spPr bwMode="auto">
        <a:xfrm>
          <a:off x="19050" y="1257300"/>
          <a:ext cx="3533775" cy="342900"/>
        </a:xfrm>
        <a:prstGeom prst="bracketPair">
          <a:avLst>
            <a:gd name="adj" fmla="val 16667"/>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28</xdr:row>
      <xdr:rowOff>0</xdr:rowOff>
    </xdr:from>
    <xdr:to>
      <xdr:col>8</xdr:col>
      <xdr:colOff>0</xdr:colOff>
      <xdr:row>29</xdr:row>
      <xdr:rowOff>238125</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9525" y="8420100"/>
          <a:ext cx="2200275" cy="485775"/>
        </a:xfrm>
        <a:prstGeom prst="lin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sp macro="" textlink="">
      <xdr:nvSpPr>
        <xdr:cNvPr id="8256" name="Line 1">
          <a:extLst>
            <a:ext uri="{FF2B5EF4-FFF2-40B4-BE49-F238E27FC236}">
              <a16:creationId xmlns:a16="http://schemas.microsoft.com/office/drawing/2014/main" id="{00000000-0008-0000-0B00-000040200000}"/>
            </a:ext>
          </a:extLst>
        </xdr:cNvPr>
        <xdr:cNvSpPr>
          <a:spLocks noChangeShapeType="1"/>
        </xdr:cNvSpPr>
      </xdr:nvSpPr>
      <xdr:spPr bwMode="auto">
        <a:xfrm>
          <a:off x="0" y="4162425"/>
          <a:ext cx="0" cy="0"/>
        </a:xfrm>
        <a:prstGeom prst="line">
          <a:avLst/>
        </a:prstGeom>
        <a:noFill/>
        <a:ln w="9525">
          <a:solidFill>
            <a:srgbClr val="000000"/>
          </a:solidFill>
          <a:round/>
          <a:headEnd/>
          <a:tailEnd/>
        </a:ln>
      </xdr:spPr>
    </xdr:sp>
    <xdr:clientData/>
  </xdr:twoCellAnchor>
  <xdr:twoCellAnchor>
    <xdr:from>
      <xdr:col>0</xdr:col>
      <xdr:colOff>0</xdr:colOff>
      <xdr:row>41</xdr:row>
      <xdr:rowOff>0</xdr:rowOff>
    </xdr:from>
    <xdr:to>
      <xdr:col>0</xdr:col>
      <xdr:colOff>0</xdr:colOff>
      <xdr:row>41</xdr:row>
      <xdr:rowOff>0</xdr:rowOff>
    </xdr:to>
    <xdr:sp macro="" textlink="">
      <xdr:nvSpPr>
        <xdr:cNvPr id="8257" name="Line 2">
          <a:extLst>
            <a:ext uri="{FF2B5EF4-FFF2-40B4-BE49-F238E27FC236}">
              <a16:creationId xmlns:a16="http://schemas.microsoft.com/office/drawing/2014/main" id="{00000000-0008-0000-0B00-000041200000}"/>
            </a:ext>
          </a:extLst>
        </xdr:cNvPr>
        <xdr:cNvSpPr>
          <a:spLocks noChangeShapeType="1"/>
        </xdr:cNvSpPr>
      </xdr:nvSpPr>
      <xdr:spPr bwMode="auto">
        <a:xfrm>
          <a:off x="0" y="1242060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22DB-97A3-4F05-9741-09215F078D14}">
  <sheetPr>
    <tabColor rgb="FFFFC000"/>
  </sheetPr>
  <dimension ref="A1:F4"/>
  <sheetViews>
    <sheetView workbookViewId="0">
      <selection activeCell="C5" sqref="C5"/>
    </sheetView>
  </sheetViews>
  <sheetFormatPr defaultRowHeight="13.5"/>
  <cols>
    <col min="2" max="2" width="5.25" bestFit="1" customWidth="1"/>
    <col min="3" max="3" width="2.75" bestFit="1" customWidth="1"/>
  </cols>
  <sheetData>
    <row r="1" spans="1:6">
      <c r="A1" t="s">
        <v>610</v>
      </c>
      <c r="E1" t="s">
        <v>615</v>
      </c>
    </row>
    <row r="2" spans="1:6">
      <c r="A2" t="s">
        <v>613</v>
      </c>
      <c r="B2" s="234" t="s">
        <v>612</v>
      </c>
      <c r="C2" s="235">
        <v>8</v>
      </c>
      <c r="D2" t="s">
        <v>611</v>
      </c>
      <c r="E2" s="236" t="s">
        <v>617</v>
      </c>
      <c r="F2" s="233" t="str">
        <f>元号&amp;和暦&amp;"年"</f>
        <v>令和8年</v>
      </c>
    </row>
    <row r="4" spans="1:6">
      <c r="A4" t="s">
        <v>616</v>
      </c>
      <c r="B4" t="str">
        <f>元号</f>
        <v>令和</v>
      </c>
      <c r="C4" s="235">
        <v>7</v>
      </c>
      <c r="D4" t="s">
        <v>614</v>
      </c>
      <c r="E4" s="236" t="s">
        <v>618</v>
      </c>
      <c r="F4" s="233" t="str">
        <f>B4&amp;C4&amp;"年"</f>
        <v>令和7年</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135"/>
  <sheetViews>
    <sheetView showGridLines="0" tabSelected="1" view="pageBreakPreview" zoomScaleNormal="100" zoomScaleSheetLayoutView="100" workbookViewId="0">
      <selection activeCell="S8" sqref="S8:AA8"/>
    </sheetView>
  </sheetViews>
  <sheetFormatPr defaultColWidth="3.625" defaultRowHeight="24.95" customHeight="1"/>
  <cols>
    <col min="1" max="1" width="3.625" style="11"/>
    <col min="2" max="3" width="4.375" style="11" customWidth="1"/>
    <col min="4" max="12" width="3.625" style="11"/>
    <col min="13" max="14" width="4.375" style="11" customWidth="1"/>
    <col min="15" max="16384" width="3.625" style="11"/>
  </cols>
  <sheetData>
    <row r="1" spans="1:32" ht="24.95" customHeight="1">
      <c r="A1" s="12" t="str">
        <f>'票１－１'!A1</f>
        <v>白色のセルに入力（またはリストから選択）して下さい。</v>
      </c>
    </row>
    <row r="2" spans="1:32" s="5" customFormat="1" ht="24.95" customHeight="1">
      <c r="A2" s="567" t="s">
        <v>287</v>
      </c>
      <c r="B2" s="568"/>
      <c r="C2" s="569"/>
      <c r="E2" s="298" t="s">
        <v>296</v>
      </c>
      <c r="F2" s="298"/>
      <c r="G2" s="298"/>
      <c r="H2" s="298"/>
      <c r="I2" s="298"/>
      <c r="J2" s="298"/>
      <c r="K2" s="298"/>
      <c r="L2" s="298"/>
      <c r="M2" s="298"/>
      <c r="N2" s="298"/>
      <c r="O2" s="298"/>
      <c r="P2" s="298"/>
      <c r="Q2" s="298"/>
      <c r="R2" s="298"/>
      <c r="S2" s="298"/>
      <c r="T2" s="297" t="s">
        <v>397</v>
      </c>
      <c r="U2" s="337"/>
      <c r="V2" s="269"/>
      <c r="W2" s="4" t="str">
        <f>IF('票１－１'!U4=0,"",'票１－１'!U4)</f>
        <v/>
      </c>
      <c r="X2" s="357" t="str">
        <f>IF('票１－１'!V4=0,"",'票１－１'!V4)</f>
        <v/>
      </c>
      <c r="Y2" s="357"/>
      <c r="Z2" s="358"/>
    </row>
    <row r="3" spans="1:32" s="5" customFormat="1" ht="24.95" customHeight="1">
      <c r="N3" s="6"/>
      <c r="O3" s="5" t="str">
        <f>"("&amp;昨年&amp;"度実績）"</f>
        <v>(令和7年度実績）</v>
      </c>
      <c r="T3" s="297" t="s">
        <v>18</v>
      </c>
      <c r="U3" s="337"/>
      <c r="V3" s="269"/>
      <c r="W3" s="359" t="str">
        <f>IF('票１－１'!U5=0,"",'票１－１'!U5)</f>
        <v/>
      </c>
      <c r="X3" s="359"/>
      <c r="Y3" s="359"/>
      <c r="Z3" s="359"/>
    </row>
    <row r="4" spans="1:32" s="5" customFormat="1" ht="24.95" customHeight="1">
      <c r="T4" s="239" t="s">
        <v>232</v>
      </c>
      <c r="U4" s="239"/>
      <c r="V4" s="239"/>
      <c r="W4" s="359" t="str">
        <f>IF('票１－１'!U6=0,"",'票１－１'!U6)</f>
        <v/>
      </c>
      <c r="X4" s="359"/>
      <c r="Y4" s="359"/>
      <c r="Z4" s="359"/>
    </row>
    <row r="5" spans="1:32" ht="24.95" customHeight="1">
      <c r="A5" s="572" t="s">
        <v>230</v>
      </c>
      <c r="B5" s="572"/>
      <c r="C5" s="572"/>
      <c r="D5" s="572"/>
      <c r="E5" s="572"/>
      <c r="F5" s="572"/>
      <c r="G5" s="572"/>
      <c r="H5" s="572"/>
      <c r="I5" s="572"/>
      <c r="J5" s="641"/>
      <c r="K5" s="641"/>
      <c r="L5" s="641"/>
      <c r="M5" s="641"/>
      <c r="N5" s="641"/>
      <c r="O5" s="641"/>
      <c r="P5" s="641"/>
      <c r="Q5" s="641"/>
      <c r="R5" s="641"/>
    </row>
    <row r="6" spans="1:32" ht="24.95" customHeight="1">
      <c r="A6" s="11" t="s">
        <v>35</v>
      </c>
      <c r="J6" s="11" t="s">
        <v>511</v>
      </c>
      <c r="U6" s="19"/>
      <c r="V6" s="19"/>
      <c r="W6" s="19"/>
      <c r="X6" s="19"/>
      <c r="Y6" s="19"/>
      <c r="Z6" s="159"/>
    </row>
    <row r="7" spans="1:32" ht="24.95" customHeight="1" thickBot="1">
      <c r="B7" s="160" t="s">
        <v>400</v>
      </c>
      <c r="C7" s="161"/>
      <c r="D7" s="161"/>
      <c r="E7" s="161"/>
      <c r="F7" s="161"/>
      <c r="G7" s="161"/>
      <c r="H7" s="161"/>
      <c r="I7" s="161"/>
      <c r="J7" s="13"/>
      <c r="K7" s="13"/>
      <c r="L7" s="3"/>
      <c r="M7" s="11" t="s">
        <v>302</v>
      </c>
      <c r="U7" s="19"/>
      <c r="V7" s="19"/>
      <c r="W7" s="19"/>
      <c r="X7" s="19"/>
      <c r="Y7" s="19"/>
      <c r="Z7" s="19"/>
      <c r="AA7" s="159"/>
      <c r="AE7" s="46"/>
      <c r="AF7" s="46"/>
    </row>
    <row r="8" spans="1:32" ht="24.95" customHeight="1">
      <c r="B8" s="369" t="s">
        <v>298</v>
      </c>
      <c r="C8" s="377"/>
      <c r="D8" s="446"/>
      <c r="E8" s="447"/>
      <c r="F8" s="447"/>
      <c r="G8" s="447"/>
      <c r="H8" s="447"/>
      <c r="I8" s="695"/>
      <c r="J8" s="13"/>
      <c r="K8" s="13"/>
      <c r="L8" s="128"/>
      <c r="M8" s="369" t="s">
        <v>36</v>
      </c>
      <c r="N8" s="370"/>
      <c r="O8" s="370"/>
      <c r="P8" s="370"/>
      <c r="Q8" s="370"/>
      <c r="R8" s="370"/>
      <c r="S8" s="370"/>
      <c r="T8" s="371"/>
      <c r="U8" s="13"/>
      <c r="V8" s="128"/>
      <c r="W8" s="128"/>
      <c r="AE8" s="46"/>
      <c r="AF8" s="46"/>
    </row>
    <row r="9" spans="1:32" ht="24.95" customHeight="1">
      <c r="B9" s="684" t="s">
        <v>300</v>
      </c>
      <c r="C9" s="685"/>
      <c r="D9" s="683"/>
      <c r="E9" s="287"/>
      <c r="F9" s="287"/>
      <c r="G9" s="287"/>
      <c r="H9" s="445" t="s">
        <v>301</v>
      </c>
      <c r="I9" s="682"/>
      <c r="J9" s="13"/>
      <c r="K9" s="13"/>
      <c r="L9" s="128"/>
      <c r="M9" s="684" t="s">
        <v>300</v>
      </c>
      <c r="N9" s="685"/>
      <c r="O9" s="683"/>
      <c r="P9" s="287"/>
      <c r="Q9" s="287"/>
      <c r="R9" s="287"/>
      <c r="S9" s="445" t="s">
        <v>301</v>
      </c>
      <c r="T9" s="682"/>
      <c r="U9" s="13"/>
      <c r="V9" s="128"/>
      <c r="W9" s="128"/>
      <c r="AD9" s="46"/>
      <c r="AE9" s="46"/>
      <c r="AF9" s="46"/>
    </row>
    <row r="10" spans="1:32" ht="24.95" customHeight="1">
      <c r="B10" s="686"/>
      <c r="C10" s="687"/>
      <c r="D10" s="162"/>
      <c r="E10" s="690" t="s">
        <v>486</v>
      </c>
      <c r="F10" s="691"/>
      <c r="G10" s="691"/>
      <c r="H10" s="691"/>
      <c r="I10" s="692"/>
      <c r="J10" s="13"/>
      <c r="K10" s="13"/>
      <c r="L10" s="128"/>
      <c r="M10" s="686"/>
      <c r="N10" s="687"/>
      <c r="O10" s="163"/>
      <c r="P10" s="690" t="s">
        <v>486</v>
      </c>
      <c r="Q10" s="691"/>
      <c r="R10" s="691"/>
      <c r="S10" s="691"/>
      <c r="T10" s="692"/>
      <c r="U10" s="13"/>
      <c r="V10" s="128"/>
      <c r="W10" s="128"/>
      <c r="AD10" s="46"/>
      <c r="AE10" s="46"/>
      <c r="AF10" s="46"/>
    </row>
    <row r="11" spans="1:32" ht="24.95" customHeight="1">
      <c r="B11" s="688"/>
      <c r="C11" s="689"/>
      <c r="D11" s="164"/>
      <c r="E11" s="693"/>
      <c r="F11" s="694"/>
      <c r="G11" s="694"/>
      <c r="H11" s="680" t="s">
        <v>485</v>
      </c>
      <c r="I11" s="681"/>
      <c r="J11" s="13"/>
      <c r="K11" s="13"/>
      <c r="L11" s="128"/>
      <c r="M11" s="688"/>
      <c r="N11" s="689"/>
      <c r="O11" s="165"/>
      <c r="P11" s="693"/>
      <c r="Q11" s="694"/>
      <c r="R11" s="694"/>
      <c r="S11" s="680" t="s">
        <v>485</v>
      </c>
      <c r="T11" s="681"/>
      <c r="U11" s="13"/>
      <c r="V11" s="128"/>
      <c r="W11" s="128"/>
      <c r="AD11" s="46"/>
      <c r="AE11" s="46"/>
      <c r="AF11" s="46"/>
    </row>
    <row r="12" spans="1:32" ht="24.95" customHeight="1" thickBot="1">
      <c r="B12" s="677" t="s">
        <v>25</v>
      </c>
      <c r="C12" s="241"/>
      <c r="D12" s="365"/>
      <c r="E12" s="366"/>
      <c r="F12" s="366"/>
      <c r="G12" s="366"/>
      <c r="H12" s="678" t="s">
        <v>54</v>
      </c>
      <c r="I12" s="679"/>
      <c r="J12" s="13"/>
      <c r="K12" s="13"/>
      <c r="L12" s="128"/>
      <c r="M12" s="677" t="s">
        <v>25</v>
      </c>
      <c r="N12" s="241"/>
      <c r="O12" s="365"/>
      <c r="P12" s="366"/>
      <c r="Q12" s="366"/>
      <c r="R12" s="366"/>
      <c r="S12" s="678" t="s">
        <v>54</v>
      </c>
      <c r="T12" s="679"/>
      <c r="U12" s="13"/>
      <c r="V12" s="128"/>
      <c r="W12" s="128"/>
      <c r="AD12" s="46"/>
      <c r="AE12" s="46"/>
      <c r="AF12" s="46"/>
    </row>
    <row r="13" spans="1:32" ht="24.95" customHeight="1">
      <c r="B13" s="166" t="s">
        <v>512</v>
      </c>
      <c r="C13" s="13"/>
      <c r="D13" s="13"/>
      <c r="E13" s="13"/>
      <c r="F13" s="13"/>
      <c r="G13" s="13"/>
      <c r="H13" s="13"/>
      <c r="I13" s="13"/>
      <c r="J13" s="46"/>
      <c r="K13" s="46"/>
      <c r="L13" s="46"/>
      <c r="M13" s="46"/>
      <c r="N13" s="46"/>
      <c r="P13" s="128"/>
      <c r="Q13" s="167"/>
      <c r="R13" s="167"/>
      <c r="S13" s="167"/>
      <c r="T13" s="167"/>
      <c r="U13" s="167"/>
      <c r="V13" s="167"/>
      <c r="W13" s="167"/>
      <c r="X13" s="46"/>
      <c r="Y13" s="46"/>
      <c r="Z13" s="46"/>
      <c r="AA13" s="46"/>
      <c r="AB13" s="46"/>
    </row>
    <row r="14" spans="1:32" ht="24.95" customHeight="1" thickBot="1">
      <c r="A14" s="11" t="s">
        <v>515</v>
      </c>
    </row>
    <row r="15" spans="1:32" ht="24.95" customHeight="1">
      <c r="B15" s="375" t="s">
        <v>200</v>
      </c>
      <c r="C15" s="237"/>
      <c r="D15" s="237"/>
      <c r="E15" s="237"/>
      <c r="F15" s="237"/>
      <c r="G15" s="237"/>
      <c r="H15" s="237"/>
      <c r="I15" s="237"/>
      <c r="J15" s="237"/>
      <c r="K15" s="237"/>
      <c r="L15" s="237"/>
      <c r="M15" s="237"/>
      <c r="N15" s="237"/>
      <c r="O15" s="237" t="s">
        <v>12</v>
      </c>
      <c r="P15" s="238"/>
      <c r="Q15" s="13"/>
      <c r="R15" s="13"/>
      <c r="S15" s="13"/>
      <c r="T15" s="13"/>
      <c r="U15" s="13"/>
      <c r="V15" s="13"/>
      <c r="W15" s="46"/>
      <c r="X15" s="46"/>
      <c r="Y15" s="46"/>
      <c r="Z15" s="46"/>
      <c r="AA15" s="46"/>
    </row>
    <row r="16" spans="1:32" ht="24.95" customHeight="1">
      <c r="B16" s="674" t="s">
        <v>37</v>
      </c>
      <c r="C16" s="504"/>
      <c r="D16" s="504"/>
      <c r="E16" s="504"/>
      <c r="F16" s="504"/>
      <c r="G16" s="504"/>
      <c r="H16" s="504"/>
      <c r="I16" s="504"/>
      <c r="J16" s="504"/>
      <c r="K16" s="504"/>
      <c r="L16" s="504"/>
      <c r="M16" s="504"/>
      <c r="N16" s="504"/>
      <c r="O16" s="665"/>
      <c r="P16" s="666"/>
      <c r="Q16" s="13"/>
      <c r="R16" s="13"/>
      <c r="S16" s="13"/>
      <c r="T16" s="13"/>
      <c r="U16" s="13"/>
      <c r="V16" s="13"/>
      <c r="W16" s="46"/>
      <c r="X16" s="46"/>
      <c r="Y16" s="46"/>
      <c r="Z16" s="46"/>
      <c r="AA16" s="46"/>
    </row>
    <row r="17" spans="1:27" ht="24.95" customHeight="1">
      <c r="B17" s="673" t="s">
        <v>38</v>
      </c>
      <c r="C17" s="482"/>
      <c r="D17" s="482"/>
      <c r="E17" s="482"/>
      <c r="F17" s="482"/>
      <c r="G17" s="482"/>
      <c r="H17" s="482"/>
      <c r="I17" s="482"/>
      <c r="J17" s="482"/>
      <c r="K17" s="482"/>
      <c r="L17" s="482"/>
      <c r="M17" s="482"/>
      <c r="N17" s="482"/>
      <c r="O17" s="667"/>
      <c r="P17" s="668"/>
      <c r="Q17" s="13"/>
      <c r="R17" s="13"/>
      <c r="S17" s="13"/>
      <c r="T17" s="13"/>
      <c r="U17" s="13"/>
      <c r="V17" s="13"/>
      <c r="W17" s="46"/>
      <c r="X17" s="46"/>
      <c r="Y17" s="46"/>
      <c r="Z17" s="46"/>
      <c r="AA17" s="46"/>
    </row>
    <row r="18" spans="1:27" ht="24.95" customHeight="1">
      <c r="B18" s="673" t="s">
        <v>40</v>
      </c>
      <c r="C18" s="482"/>
      <c r="D18" s="482"/>
      <c r="E18" s="482"/>
      <c r="F18" s="482"/>
      <c r="G18" s="482"/>
      <c r="H18" s="482"/>
      <c r="I18" s="482"/>
      <c r="J18" s="482"/>
      <c r="K18" s="482"/>
      <c r="L18" s="482"/>
      <c r="M18" s="482"/>
      <c r="N18" s="482"/>
      <c r="O18" s="667"/>
      <c r="P18" s="668"/>
      <c r="Q18" s="3"/>
      <c r="R18" s="3"/>
      <c r="S18" s="3"/>
      <c r="T18" s="3"/>
      <c r="U18" s="3"/>
      <c r="V18" s="3"/>
      <c r="W18" s="46"/>
      <c r="X18" s="46"/>
      <c r="Y18" s="46"/>
      <c r="Z18" s="46"/>
      <c r="AA18" s="46"/>
    </row>
    <row r="19" spans="1:27" ht="24.95" customHeight="1">
      <c r="B19" s="671" t="s">
        <v>41</v>
      </c>
      <c r="C19" s="672"/>
      <c r="D19" s="672"/>
      <c r="E19" s="672"/>
      <c r="F19" s="672"/>
      <c r="G19" s="672"/>
      <c r="H19" s="672"/>
      <c r="I19" s="672"/>
      <c r="J19" s="672"/>
      <c r="K19" s="672"/>
      <c r="L19" s="672"/>
      <c r="M19" s="672"/>
      <c r="N19" s="672"/>
      <c r="O19" s="667"/>
      <c r="P19" s="668"/>
    </row>
    <row r="20" spans="1:27" ht="24.95" customHeight="1">
      <c r="B20" s="673" t="s">
        <v>42</v>
      </c>
      <c r="C20" s="482"/>
      <c r="D20" s="482"/>
      <c r="E20" s="482"/>
      <c r="F20" s="482"/>
      <c r="G20" s="482"/>
      <c r="H20" s="482"/>
      <c r="I20" s="482"/>
      <c r="J20" s="482"/>
      <c r="K20" s="482"/>
      <c r="L20" s="482"/>
      <c r="M20" s="482"/>
      <c r="N20" s="482"/>
      <c r="O20" s="667"/>
      <c r="P20" s="668"/>
    </row>
    <row r="21" spans="1:27" ht="24.95" customHeight="1">
      <c r="B21" s="673" t="s">
        <v>43</v>
      </c>
      <c r="C21" s="482"/>
      <c r="D21" s="482"/>
      <c r="E21" s="482"/>
      <c r="F21" s="482"/>
      <c r="G21" s="482"/>
      <c r="H21" s="482"/>
      <c r="I21" s="482"/>
      <c r="J21" s="482"/>
      <c r="K21" s="482"/>
      <c r="L21" s="482"/>
      <c r="M21" s="482"/>
      <c r="N21" s="482"/>
      <c r="O21" s="667"/>
      <c r="P21" s="668"/>
    </row>
    <row r="22" spans="1:27" ht="24.95" customHeight="1" thickBot="1">
      <c r="B22" s="669" t="s">
        <v>44</v>
      </c>
      <c r="C22" s="670"/>
      <c r="D22" s="670"/>
      <c r="E22" s="670"/>
      <c r="F22" s="670"/>
      <c r="G22" s="670"/>
      <c r="H22" s="670"/>
      <c r="I22" s="670"/>
      <c r="J22" s="670"/>
      <c r="K22" s="670"/>
      <c r="L22" s="670"/>
      <c r="M22" s="670"/>
      <c r="N22" s="670"/>
      <c r="O22" s="675"/>
      <c r="P22" s="676"/>
    </row>
    <row r="23" spans="1:27" ht="78.75" customHeight="1">
      <c r="A23" s="605" t="s">
        <v>574</v>
      </c>
      <c r="B23" s="605"/>
      <c r="C23" s="605"/>
      <c r="D23" s="605"/>
      <c r="E23" s="605"/>
      <c r="F23" s="605"/>
      <c r="G23" s="605"/>
      <c r="H23" s="605"/>
      <c r="I23" s="605"/>
      <c r="J23" s="605"/>
      <c r="K23" s="605"/>
      <c r="L23" s="605"/>
      <c r="M23" s="605"/>
      <c r="N23" s="605"/>
      <c r="O23" s="605"/>
      <c r="P23" s="605"/>
      <c r="Q23" s="605"/>
      <c r="R23" s="605"/>
      <c r="S23" s="605"/>
      <c r="T23" s="605"/>
      <c r="U23" s="605"/>
      <c r="V23" s="605"/>
      <c r="W23" s="605"/>
      <c r="X23" s="605"/>
      <c r="Y23" s="605"/>
      <c r="Z23" s="605"/>
      <c r="AA23" s="168"/>
    </row>
    <row r="24" spans="1:27" ht="14.25" customHeight="1">
      <c r="A24" s="361"/>
      <c r="B24" s="361"/>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row>
    <row r="25" spans="1:27" ht="14.25" customHeight="1">
      <c r="A25" s="664"/>
      <c r="B25" s="664"/>
      <c r="C25" s="664"/>
      <c r="D25" s="664"/>
      <c r="E25" s="664"/>
      <c r="F25" s="664"/>
      <c r="G25" s="664"/>
      <c r="H25" s="664"/>
      <c r="I25" s="664"/>
      <c r="J25" s="664"/>
      <c r="K25" s="664"/>
      <c r="L25" s="664"/>
      <c r="M25" s="664"/>
      <c r="N25" s="664"/>
      <c r="O25" s="664"/>
      <c r="P25" s="664"/>
      <c r="Q25" s="664"/>
      <c r="R25" s="664"/>
      <c r="S25" s="664"/>
      <c r="T25" s="664"/>
      <c r="U25" s="664"/>
      <c r="V25" s="664"/>
      <c r="W25" s="664"/>
      <c r="X25" s="664"/>
      <c r="Y25" s="664"/>
      <c r="Z25" s="664"/>
      <c r="AA25" s="664"/>
    </row>
    <row r="26" spans="1:27" ht="15" customHeight="1"/>
    <row r="27" spans="1:27" ht="54.75" customHeight="1">
      <c r="A27" s="144" t="s">
        <v>328</v>
      </c>
      <c r="B27" s="144" t="s">
        <v>330</v>
      </c>
      <c r="C27" s="144" t="s">
        <v>351</v>
      </c>
      <c r="D27" s="144" t="s">
        <v>349</v>
      </c>
      <c r="E27" s="144" t="s">
        <v>32</v>
      </c>
      <c r="F27" s="144" t="s">
        <v>25</v>
      </c>
      <c r="G27" s="145"/>
      <c r="H27" s="145"/>
    </row>
    <row r="28" spans="1:27" ht="20.25" customHeight="1">
      <c r="A28" s="80" t="str">
        <f>W2</f>
        <v/>
      </c>
      <c r="B28" s="80" t="str">
        <f>X2</f>
        <v/>
      </c>
      <c r="C28" s="80"/>
      <c r="D28" s="80">
        <f>D9</f>
        <v>0</v>
      </c>
      <c r="E28" s="80">
        <f>O9</f>
        <v>0</v>
      </c>
      <c r="F28" s="80">
        <f>D12+O12</f>
        <v>0</v>
      </c>
    </row>
    <row r="29" spans="1:27" ht="15" customHeight="1"/>
    <row r="30" spans="1:27" ht="15" customHeight="1"/>
    <row r="31" spans="1:27" ht="15" customHeight="1"/>
    <row r="32" spans="1:2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sheetData>
  <mergeCells count="50">
    <mergeCell ref="S12:T12"/>
    <mergeCell ref="M8:T8"/>
    <mergeCell ref="A2:C2"/>
    <mergeCell ref="E2:S2"/>
    <mergeCell ref="T2:V2"/>
    <mergeCell ref="T3:V3"/>
    <mergeCell ref="E11:G11"/>
    <mergeCell ref="P11:R11"/>
    <mergeCell ref="E10:I10"/>
    <mergeCell ref="S11:T11"/>
    <mergeCell ref="A5:I5"/>
    <mergeCell ref="B8:C8"/>
    <mergeCell ref="B9:C11"/>
    <mergeCell ref="H9:I9"/>
    <mergeCell ref="D9:G9"/>
    <mergeCell ref="D8:I8"/>
    <mergeCell ref="H11:I11"/>
    <mergeCell ref="X2:Z2"/>
    <mergeCell ref="W3:Z3"/>
    <mergeCell ref="S9:T9"/>
    <mergeCell ref="J5:R5"/>
    <mergeCell ref="O9:R9"/>
    <mergeCell ref="W4:Z4"/>
    <mergeCell ref="T4:V4"/>
    <mergeCell ref="M9:N11"/>
    <mergeCell ref="P10:T10"/>
    <mergeCell ref="O19:P19"/>
    <mergeCell ref="O15:P15"/>
    <mergeCell ref="B15:N15"/>
    <mergeCell ref="D12:G12"/>
    <mergeCell ref="O12:R12"/>
    <mergeCell ref="M12:N12"/>
    <mergeCell ref="H12:I12"/>
    <mergeCell ref="B12:C12"/>
    <mergeCell ref="A25:AA25"/>
    <mergeCell ref="A24:AA24"/>
    <mergeCell ref="O16:P16"/>
    <mergeCell ref="O17:P17"/>
    <mergeCell ref="A23:Z23"/>
    <mergeCell ref="O20:P20"/>
    <mergeCell ref="B22:N22"/>
    <mergeCell ref="B19:N19"/>
    <mergeCell ref="B20:N20"/>
    <mergeCell ref="B16:N16"/>
    <mergeCell ref="B17:N17"/>
    <mergeCell ref="B18:N18"/>
    <mergeCell ref="O21:P21"/>
    <mergeCell ref="O22:P22"/>
    <mergeCell ref="O18:P18"/>
    <mergeCell ref="B21:N21"/>
  </mergeCells>
  <phoneticPr fontId="3"/>
  <pageMargins left="0.47244094488188981" right="0.19685039370078741" top="0.59055118110236227" bottom="0.39370078740157483"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177"/>
  <sheetViews>
    <sheetView showGridLines="0" tabSelected="1" view="pageBreakPreview" zoomScaleNormal="100" zoomScaleSheetLayoutView="100" workbookViewId="0">
      <selection activeCell="S8" sqref="S8:AA8"/>
    </sheetView>
  </sheetViews>
  <sheetFormatPr defaultColWidth="3.625" defaultRowHeight="24.95" customHeight="1"/>
  <cols>
    <col min="1" max="28" width="3.625" style="11"/>
    <col min="29" max="29" width="6.5" style="11" customWidth="1"/>
    <col min="30" max="16384" width="3.625" style="11"/>
  </cols>
  <sheetData>
    <row r="1" spans="1:27" ht="24.95" customHeight="1">
      <c r="A1" s="12" t="str">
        <f>'票１－１'!A1</f>
        <v>白色のセルに入力（またはリストから選択）して下さい。</v>
      </c>
    </row>
    <row r="2" spans="1:27" s="5" customFormat="1" ht="24.95" customHeight="1">
      <c r="A2" s="567" t="s">
        <v>46</v>
      </c>
      <c r="B2" s="568"/>
      <c r="C2" s="569"/>
      <c r="E2" s="298" t="s">
        <v>296</v>
      </c>
      <c r="F2" s="298"/>
      <c r="G2" s="298"/>
      <c r="H2" s="298"/>
      <c r="I2" s="298"/>
      <c r="J2" s="298"/>
      <c r="K2" s="298"/>
      <c r="L2" s="298"/>
      <c r="M2" s="298"/>
      <c r="N2" s="298"/>
      <c r="O2" s="298"/>
      <c r="P2" s="298"/>
      <c r="Q2" s="298"/>
      <c r="R2" s="298"/>
      <c r="S2" s="298"/>
      <c r="U2" s="297" t="s">
        <v>397</v>
      </c>
      <c r="V2" s="337"/>
      <c r="W2" s="269"/>
      <c r="X2" s="4" t="str">
        <f>IF('票１－１'!U4=0,"",'票１－１'!U4)</f>
        <v/>
      </c>
      <c r="Y2" s="357" t="str">
        <f>IF('票１－１'!V4=0,"",'票１－１'!V4)</f>
        <v/>
      </c>
      <c r="Z2" s="357"/>
      <c r="AA2" s="358"/>
    </row>
    <row r="3" spans="1:27" s="5" customFormat="1" ht="24.95" customHeight="1">
      <c r="M3" s="6"/>
      <c r="N3" s="5" t="str">
        <f>"("&amp;昨年&amp;"度実績）"</f>
        <v>(令和7年度実績）</v>
      </c>
      <c r="U3" s="297" t="s">
        <v>18</v>
      </c>
      <c r="V3" s="337"/>
      <c r="W3" s="269"/>
      <c r="X3" s="359" t="str">
        <f>IF('票１－１'!U5=0,"",'票１－１'!U5)</f>
        <v/>
      </c>
      <c r="Y3" s="359"/>
      <c r="Z3" s="359"/>
      <c r="AA3" s="359"/>
    </row>
    <row r="4" spans="1:27" s="5" customFormat="1" ht="24.95" customHeight="1">
      <c r="U4" s="239" t="s">
        <v>232</v>
      </c>
      <c r="V4" s="239"/>
      <c r="W4" s="239"/>
      <c r="X4" s="359" t="str">
        <f>IF('票１－１'!U6=0,"",'票１－１'!U6)</f>
        <v/>
      </c>
      <c r="Y4" s="359"/>
      <c r="Z4" s="359"/>
      <c r="AA4" s="359"/>
    </row>
    <row r="5" spans="1:27" ht="24.95" customHeight="1">
      <c r="A5" s="746" t="s">
        <v>47</v>
      </c>
      <c r="B5" s="746"/>
      <c r="C5" s="746"/>
      <c r="D5" s="746"/>
      <c r="E5" s="746"/>
      <c r="F5" s="746"/>
      <c r="G5" s="746"/>
      <c r="H5" s="746"/>
      <c r="I5" s="147"/>
      <c r="J5" s="147"/>
      <c r="O5" s="746" t="s">
        <v>48</v>
      </c>
      <c r="P5" s="746"/>
      <c r="Q5" s="746"/>
      <c r="R5" s="746"/>
      <c r="S5" s="746"/>
      <c r="T5" s="746"/>
      <c r="U5" s="746"/>
      <c r="V5" s="746"/>
    </row>
    <row r="6" spans="1:27" ht="30" customHeight="1" thickBot="1">
      <c r="A6" s="747" t="s">
        <v>238</v>
      </c>
      <c r="B6" s="747"/>
      <c r="C6" s="747"/>
      <c r="D6" s="747"/>
      <c r="E6" s="747"/>
      <c r="F6" s="747"/>
      <c r="G6" s="747"/>
      <c r="H6" s="747"/>
      <c r="I6" s="747"/>
      <c r="J6" s="747"/>
      <c r="K6" s="747"/>
      <c r="L6" s="747"/>
      <c r="M6" s="747"/>
    </row>
    <row r="7" spans="1:27" ht="21" customHeight="1">
      <c r="A7" s="369" t="s">
        <v>7</v>
      </c>
      <c r="B7" s="370"/>
      <c r="C7" s="370"/>
      <c r="D7" s="370"/>
      <c r="E7" s="370"/>
      <c r="F7" s="370"/>
      <c r="G7" s="370"/>
      <c r="H7" s="370"/>
      <c r="I7" s="370"/>
      <c r="J7" s="370"/>
      <c r="K7" s="370"/>
      <c r="L7" s="370"/>
      <c r="M7" s="371"/>
      <c r="O7" s="369" t="s">
        <v>7</v>
      </c>
      <c r="P7" s="370"/>
      <c r="Q7" s="370"/>
      <c r="R7" s="370"/>
      <c r="S7" s="370"/>
      <c r="T7" s="370"/>
      <c r="U7" s="370"/>
      <c r="V7" s="370"/>
      <c r="W7" s="370"/>
      <c r="X7" s="370"/>
      <c r="Y7" s="370"/>
      <c r="Z7" s="370"/>
      <c r="AA7" s="371"/>
    </row>
    <row r="8" spans="1:27" ht="21" customHeight="1">
      <c r="A8" s="751" t="s">
        <v>487</v>
      </c>
      <c r="B8" s="752"/>
      <c r="C8" s="752"/>
      <c r="D8" s="752"/>
      <c r="E8" s="752"/>
      <c r="F8" s="752"/>
      <c r="G8" s="752"/>
      <c r="H8" s="752"/>
      <c r="I8" s="148" t="s">
        <v>101</v>
      </c>
      <c r="J8" s="777">
        <f>SUM(I9:M14)</f>
        <v>0</v>
      </c>
      <c r="K8" s="777"/>
      <c r="L8" s="777"/>
      <c r="M8" s="778"/>
      <c r="O8" s="751" t="s">
        <v>487</v>
      </c>
      <c r="P8" s="752"/>
      <c r="Q8" s="752"/>
      <c r="R8" s="752"/>
      <c r="S8" s="752"/>
      <c r="T8" s="752"/>
      <c r="U8" s="752"/>
      <c r="V8" s="752"/>
      <c r="W8" s="149" t="s">
        <v>263</v>
      </c>
      <c r="X8" s="777">
        <f>SUM(W9:AA14)</f>
        <v>0</v>
      </c>
      <c r="Y8" s="777"/>
      <c r="Z8" s="777"/>
      <c r="AA8" s="778"/>
    </row>
    <row r="9" spans="1:27" ht="21" customHeight="1">
      <c r="A9" s="586" t="s">
        <v>6</v>
      </c>
      <c r="B9" s="772" t="s">
        <v>271</v>
      </c>
      <c r="C9" s="773"/>
      <c r="D9" s="773"/>
      <c r="E9" s="773"/>
      <c r="F9" s="773"/>
      <c r="G9" s="773"/>
      <c r="H9" s="774"/>
      <c r="I9" s="753"/>
      <c r="J9" s="754"/>
      <c r="K9" s="754"/>
      <c r="L9" s="754"/>
      <c r="M9" s="755"/>
      <c r="O9" s="586" t="s">
        <v>6</v>
      </c>
      <c r="P9" s="772" t="s">
        <v>271</v>
      </c>
      <c r="Q9" s="773"/>
      <c r="R9" s="773"/>
      <c r="S9" s="773"/>
      <c r="T9" s="773"/>
      <c r="U9" s="773"/>
      <c r="V9" s="774"/>
      <c r="W9" s="753"/>
      <c r="X9" s="754"/>
      <c r="Y9" s="754"/>
      <c r="Z9" s="754"/>
      <c r="AA9" s="755"/>
    </row>
    <row r="10" spans="1:27" ht="21" customHeight="1">
      <c r="A10" s="586"/>
      <c r="B10" s="504" t="s">
        <v>498</v>
      </c>
      <c r="C10" s="504"/>
      <c r="D10" s="504"/>
      <c r="E10" s="504"/>
      <c r="F10" s="504"/>
      <c r="G10" s="504"/>
      <c r="H10" s="504"/>
      <c r="I10" s="779"/>
      <c r="J10" s="780"/>
      <c r="K10" s="780"/>
      <c r="L10" s="780"/>
      <c r="M10" s="781"/>
      <c r="O10" s="586"/>
      <c r="P10" s="504" t="s">
        <v>498</v>
      </c>
      <c r="Q10" s="504"/>
      <c r="R10" s="504"/>
      <c r="S10" s="504"/>
      <c r="T10" s="504"/>
      <c r="U10" s="504"/>
      <c r="V10" s="504"/>
      <c r="W10" s="779"/>
      <c r="X10" s="780"/>
      <c r="Y10" s="780"/>
      <c r="Z10" s="780"/>
      <c r="AA10" s="781"/>
    </row>
    <row r="11" spans="1:27" ht="21" customHeight="1">
      <c r="A11" s="586"/>
      <c r="B11" s="482" t="s">
        <v>272</v>
      </c>
      <c r="C11" s="482"/>
      <c r="D11" s="482"/>
      <c r="E11" s="482"/>
      <c r="F11" s="482"/>
      <c r="G11" s="482"/>
      <c r="H11" s="482"/>
      <c r="I11" s="766"/>
      <c r="J11" s="767"/>
      <c r="K11" s="767"/>
      <c r="L11" s="767"/>
      <c r="M11" s="768"/>
      <c r="O11" s="586"/>
      <c r="P11" s="482" t="s">
        <v>272</v>
      </c>
      <c r="Q11" s="482"/>
      <c r="R11" s="482"/>
      <c r="S11" s="482"/>
      <c r="T11" s="482"/>
      <c r="U11" s="482"/>
      <c r="V11" s="482"/>
      <c r="W11" s="766"/>
      <c r="X11" s="767"/>
      <c r="Y11" s="767"/>
      <c r="Z11" s="767"/>
      <c r="AA11" s="768"/>
    </row>
    <row r="12" spans="1:27" ht="21" customHeight="1">
      <c r="A12" s="586"/>
      <c r="B12" s="769" t="s">
        <v>497</v>
      </c>
      <c r="C12" s="770"/>
      <c r="D12" s="770"/>
      <c r="E12" s="770"/>
      <c r="F12" s="770"/>
      <c r="G12" s="770"/>
      <c r="H12" s="771"/>
      <c r="I12" s="766"/>
      <c r="J12" s="767"/>
      <c r="K12" s="767"/>
      <c r="L12" s="767"/>
      <c r="M12" s="768"/>
      <c r="O12" s="586"/>
      <c r="P12" s="769" t="s">
        <v>497</v>
      </c>
      <c r="Q12" s="770"/>
      <c r="R12" s="770"/>
      <c r="S12" s="770"/>
      <c r="T12" s="770"/>
      <c r="U12" s="770"/>
      <c r="V12" s="771"/>
      <c r="W12" s="766"/>
      <c r="X12" s="767"/>
      <c r="Y12" s="767"/>
      <c r="Z12" s="767"/>
      <c r="AA12" s="768"/>
    </row>
    <row r="13" spans="1:27" ht="21" customHeight="1">
      <c r="A13" s="586"/>
      <c r="B13" s="482" t="s">
        <v>499</v>
      </c>
      <c r="C13" s="482"/>
      <c r="D13" s="482"/>
      <c r="E13" s="482"/>
      <c r="F13" s="482"/>
      <c r="G13" s="482"/>
      <c r="H13" s="482"/>
      <c r="I13" s="766"/>
      <c r="J13" s="767"/>
      <c r="K13" s="767"/>
      <c r="L13" s="767"/>
      <c r="M13" s="768"/>
      <c r="O13" s="586"/>
      <c r="P13" s="482" t="s">
        <v>499</v>
      </c>
      <c r="Q13" s="482"/>
      <c r="R13" s="482"/>
      <c r="S13" s="482"/>
      <c r="T13" s="482"/>
      <c r="U13" s="482"/>
      <c r="V13" s="482"/>
      <c r="W13" s="766"/>
      <c r="X13" s="767"/>
      <c r="Y13" s="767"/>
      <c r="Z13" s="767"/>
      <c r="AA13" s="768"/>
    </row>
    <row r="14" spans="1:27" ht="21" customHeight="1">
      <c r="A14" s="586"/>
      <c r="B14" s="785" t="s">
        <v>500</v>
      </c>
      <c r="C14" s="786"/>
      <c r="D14" s="786"/>
      <c r="E14" s="786"/>
      <c r="F14" s="786"/>
      <c r="G14" s="786"/>
      <c r="H14" s="787"/>
      <c r="I14" s="800"/>
      <c r="J14" s="801"/>
      <c r="K14" s="801"/>
      <c r="L14" s="801"/>
      <c r="M14" s="802"/>
      <c r="O14" s="586"/>
      <c r="P14" s="785" t="s">
        <v>500</v>
      </c>
      <c r="Q14" s="786"/>
      <c r="R14" s="786"/>
      <c r="S14" s="786"/>
      <c r="T14" s="786"/>
      <c r="U14" s="786"/>
      <c r="V14" s="787"/>
      <c r="W14" s="800"/>
      <c r="X14" s="801"/>
      <c r="Y14" s="801"/>
      <c r="Z14" s="801"/>
      <c r="AA14" s="802"/>
    </row>
    <row r="15" spans="1:27" ht="21" customHeight="1">
      <c r="A15" s="586"/>
      <c r="B15" s="239" t="s">
        <v>8</v>
      </c>
      <c r="C15" s="239"/>
      <c r="D15" s="239"/>
      <c r="E15" s="239"/>
      <c r="F15" s="239"/>
      <c r="G15" s="239"/>
      <c r="H15" s="239"/>
      <c r="I15" s="148" t="s">
        <v>101</v>
      </c>
      <c r="J15" s="777">
        <f>SUM(I9:M14)</f>
        <v>0</v>
      </c>
      <c r="K15" s="777"/>
      <c r="L15" s="777"/>
      <c r="M15" s="778"/>
      <c r="O15" s="586"/>
      <c r="P15" s="239" t="s">
        <v>8</v>
      </c>
      <c r="Q15" s="239"/>
      <c r="R15" s="239"/>
      <c r="S15" s="239"/>
      <c r="T15" s="239"/>
      <c r="U15" s="239"/>
      <c r="V15" s="239"/>
      <c r="W15" s="149" t="s">
        <v>421</v>
      </c>
      <c r="X15" s="777">
        <f>SUM(W9:AA14)</f>
        <v>0</v>
      </c>
      <c r="Y15" s="777"/>
      <c r="Z15" s="777"/>
      <c r="AA15" s="778"/>
    </row>
    <row r="16" spans="1:27" ht="21" customHeight="1">
      <c r="A16" s="791" t="s">
        <v>481</v>
      </c>
      <c r="B16" s="792"/>
      <c r="C16" s="793"/>
      <c r="D16" s="748" t="s">
        <v>274</v>
      </c>
      <c r="E16" s="749"/>
      <c r="F16" s="749"/>
      <c r="G16" s="749"/>
      <c r="H16" s="750"/>
      <c r="I16" s="775"/>
      <c r="J16" s="775"/>
      <c r="K16" s="775"/>
      <c r="L16" s="775"/>
      <c r="M16" s="776"/>
      <c r="O16" s="791" t="s">
        <v>480</v>
      </c>
      <c r="P16" s="792"/>
      <c r="Q16" s="793"/>
      <c r="R16" s="748" t="s">
        <v>49</v>
      </c>
      <c r="S16" s="749"/>
      <c r="T16" s="749"/>
      <c r="U16" s="749"/>
      <c r="V16" s="750"/>
      <c r="W16" s="775"/>
      <c r="X16" s="775"/>
      <c r="Y16" s="775"/>
      <c r="Z16" s="775"/>
      <c r="AA16" s="776"/>
    </row>
    <row r="17" spans="1:41" ht="21" customHeight="1">
      <c r="A17" s="794"/>
      <c r="B17" s="795"/>
      <c r="C17" s="796"/>
      <c r="D17" s="490" t="s">
        <v>59</v>
      </c>
      <c r="E17" s="491"/>
      <c r="F17" s="491"/>
      <c r="G17" s="491"/>
      <c r="H17" s="492"/>
      <c r="I17" s="730"/>
      <c r="J17" s="730"/>
      <c r="K17" s="730"/>
      <c r="L17" s="730"/>
      <c r="M17" s="731"/>
      <c r="O17" s="794"/>
      <c r="P17" s="795"/>
      <c r="Q17" s="796"/>
      <c r="R17" s="490" t="s">
        <v>59</v>
      </c>
      <c r="S17" s="491"/>
      <c r="T17" s="491"/>
      <c r="U17" s="491"/>
      <c r="V17" s="492"/>
      <c r="W17" s="730"/>
      <c r="X17" s="730"/>
      <c r="Y17" s="730"/>
      <c r="Z17" s="730"/>
      <c r="AA17" s="731"/>
    </row>
    <row r="18" spans="1:41" ht="21" customHeight="1">
      <c r="A18" s="794"/>
      <c r="B18" s="795"/>
      <c r="C18" s="796"/>
      <c r="D18" s="490" t="s">
        <v>60</v>
      </c>
      <c r="E18" s="491"/>
      <c r="F18" s="491"/>
      <c r="G18" s="491"/>
      <c r="H18" s="492"/>
      <c r="I18" s="730"/>
      <c r="J18" s="730"/>
      <c r="K18" s="730"/>
      <c r="L18" s="730"/>
      <c r="M18" s="731"/>
      <c r="O18" s="794"/>
      <c r="P18" s="795"/>
      <c r="Q18" s="796"/>
      <c r="R18" s="490" t="s">
        <v>60</v>
      </c>
      <c r="S18" s="491"/>
      <c r="T18" s="491"/>
      <c r="U18" s="491"/>
      <c r="V18" s="492"/>
      <c r="W18" s="728"/>
      <c r="X18" s="728"/>
      <c r="Y18" s="728"/>
      <c r="Z18" s="728"/>
      <c r="AA18" s="729"/>
    </row>
    <row r="19" spans="1:41" ht="21" customHeight="1">
      <c r="A19" s="794"/>
      <c r="B19" s="795"/>
      <c r="C19" s="796"/>
      <c r="D19" s="490" t="s">
        <v>419</v>
      </c>
      <c r="E19" s="491"/>
      <c r="F19" s="491"/>
      <c r="G19" s="491"/>
      <c r="H19" s="492"/>
      <c r="I19" s="730"/>
      <c r="J19" s="730"/>
      <c r="K19" s="730"/>
      <c r="L19" s="730"/>
      <c r="M19" s="731"/>
      <c r="O19" s="797"/>
      <c r="P19" s="798"/>
      <c r="Q19" s="799"/>
      <c r="R19" s="788" t="s">
        <v>324</v>
      </c>
      <c r="S19" s="789"/>
      <c r="T19" s="789"/>
      <c r="U19" s="789"/>
      <c r="V19" s="790"/>
      <c r="W19" s="805"/>
      <c r="X19" s="805"/>
      <c r="Y19" s="805"/>
      <c r="Z19" s="805"/>
      <c r="AA19" s="806"/>
    </row>
    <row r="20" spans="1:41" ht="21" customHeight="1">
      <c r="A20" s="797"/>
      <c r="B20" s="798"/>
      <c r="C20" s="799"/>
      <c r="D20" s="788" t="s">
        <v>420</v>
      </c>
      <c r="E20" s="789"/>
      <c r="F20" s="789"/>
      <c r="G20" s="789"/>
      <c r="H20" s="790"/>
      <c r="I20" s="730"/>
      <c r="J20" s="730"/>
      <c r="K20" s="730"/>
      <c r="L20" s="730"/>
      <c r="M20" s="731"/>
      <c r="O20" s="782" t="s">
        <v>488</v>
      </c>
      <c r="P20" s="783"/>
      <c r="Q20" s="783"/>
      <c r="R20" s="783"/>
      <c r="S20" s="783"/>
      <c r="T20" s="783"/>
      <c r="U20" s="783"/>
      <c r="V20" s="784"/>
      <c r="W20" s="741" t="s">
        <v>422</v>
      </c>
      <c r="X20" s="807">
        <f>R40</f>
        <v>0</v>
      </c>
      <c r="Y20" s="807"/>
      <c r="Z20" s="807"/>
      <c r="AA20" s="808"/>
    </row>
    <row r="21" spans="1:41" ht="21" customHeight="1">
      <c r="A21" s="782" t="s">
        <v>489</v>
      </c>
      <c r="B21" s="783"/>
      <c r="C21" s="783"/>
      <c r="D21" s="784"/>
      <c r="E21" s="407" t="s">
        <v>52</v>
      </c>
      <c r="F21" s="249"/>
      <c r="G21" s="249"/>
      <c r="H21" s="452"/>
      <c r="I21" s="743"/>
      <c r="J21" s="744"/>
      <c r="K21" s="744"/>
      <c r="L21" s="744"/>
      <c r="M21" s="745"/>
      <c r="O21" s="738" t="s">
        <v>490</v>
      </c>
      <c r="P21" s="739"/>
      <c r="Q21" s="739"/>
      <c r="R21" s="739"/>
      <c r="S21" s="739"/>
      <c r="T21" s="739"/>
      <c r="U21" s="739"/>
      <c r="V21" s="740"/>
      <c r="W21" s="742"/>
      <c r="X21" s="521"/>
      <c r="Y21" s="521"/>
      <c r="Z21" s="521"/>
      <c r="AA21" s="522"/>
    </row>
    <row r="22" spans="1:41" ht="21" customHeight="1">
      <c r="A22" s="732" t="s">
        <v>51</v>
      </c>
      <c r="B22" s="733"/>
      <c r="C22" s="733"/>
      <c r="D22" s="734"/>
      <c r="E22" s="407" t="s">
        <v>53</v>
      </c>
      <c r="F22" s="249"/>
      <c r="G22" s="249"/>
      <c r="H22" s="452"/>
      <c r="I22" s="743"/>
      <c r="J22" s="744"/>
      <c r="K22" s="744"/>
      <c r="L22" s="744"/>
      <c r="M22" s="745"/>
      <c r="O22" s="479" t="s">
        <v>9</v>
      </c>
      <c r="P22" s="772" t="s">
        <v>496</v>
      </c>
      <c r="Q22" s="773"/>
      <c r="R22" s="773"/>
      <c r="S22" s="773"/>
      <c r="T22" s="773"/>
      <c r="U22" s="773"/>
      <c r="V22" s="774"/>
      <c r="W22" s="150" t="s">
        <v>10</v>
      </c>
      <c r="X22" s="709"/>
      <c r="Y22" s="709"/>
      <c r="Z22" s="710" t="s">
        <v>11</v>
      </c>
      <c r="AA22" s="711"/>
    </row>
    <row r="23" spans="1:41" ht="21" customHeight="1">
      <c r="A23" s="735" t="s">
        <v>418</v>
      </c>
      <c r="B23" s="736"/>
      <c r="C23" s="736"/>
      <c r="D23" s="737"/>
      <c r="E23" s="452" t="s">
        <v>8</v>
      </c>
      <c r="F23" s="250"/>
      <c r="G23" s="250"/>
      <c r="H23" s="250"/>
      <c r="I23" s="151" t="s">
        <v>100</v>
      </c>
      <c r="J23" s="726">
        <f>SUM(I21:M22)</f>
        <v>0</v>
      </c>
      <c r="K23" s="726"/>
      <c r="L23" s="726"/>
      <c r="M23" s="727"/>
      <c r="O23" s="480"/>
      <c r="P23" s="769" t="s">
        <v>13</v>
      </c>
      <c r="Q23" s="770"/>
      <c r="R23" s="770"/>
      <c r="S23" s="770"/>
      <c r="T23" s="770"/>
      <c r="U23" s="770"/>
      <c r="V23" s="771"/>
      <c r="W23" s="152"/>
      <c r="X23" s="704"/>
      <c r="Y23" s="704"/>
      <c r="Z23" s="700" t="s">
        <v>11</v>
      </c>
      <c r="AA23" s="701"/>
    </row>
    <row r="24" spans="1:41" ht="21" customHeight="1">
      <c r="A24" s="480" t="s">
        <v>9</v>
      </c>
      <c r="B24" s="504" t="s">
        <v>496</v>
      </c>
      <c r="C24" s="504"/>
      <c r="D24" s="504"/>
      <c r="E24" s="483"/>
      <c r="F24" s="483"/>
      <c r="G24" s="483"/>
      <c r="H24" s="483"/>
      <c r="I24" s="150" t="s">
        <v>10</v>
      </c>
      <c r="J24" s="709"/>
      <c r="K24" s="709"/>
      <c r="L24" s="710" t="s">
        <v>11</v>
      </c>
      <c r="M24" s="711"/>
      <c r="O24" s="480"/>
      <c r="P24" s="601" t="s">
        <v>14</v>
      </c>
      <c r="Q24" s="602"/>
      <c r="R24" s="602"/>
      <c r="S24" s="602"/>
      <c r="T24" s="602"/>
      <c r="U24" s="602"/>
      <c r="V24" s="603"/>
      <c r="W24" s="152"/>
      <c r="X24" s="704"/>
      <c r="Y24" s="704"/>
      <c r="Z24" s="700" t="s">
        <v>11</v>
      </c>
      <c r="AA24" s="701"/>
    </row>
    <row r="25" spans="1:41" ht="21" customHeight="1">
      <c r="A25" s="480"/>
      <c r="B25" s="504" t="s">
        <v>13</v>
      </c>
      <c r="C25" s="504"/>
      <c r="D25" s="504"/>
      <c r="E25" s="504"/>
      <c r="F25" s="504"/>
      <c r="G25" s="504"/>
      <c r="H25" s="504"/>
      <c r="I25" s="152"/>
      <c r="J25" s="704"/>
      <c r="K25" s="704"/>
      <c r="L25" s="700" t="s">
        <v>11</v>
      </c>
      <c r="M25" s="701"/>
      <c r="O25" s="480"/>
      <c r="P25" s="601" t="s">
        <v>15</v>
      </c>
      <c r="Q25" s="602"/>
      <c r="R25" s="602"/>
      <c r="S25" s="602"/>
      <c r="T25" s="602"/>
      <c r="U25" s="602"/>
      <c r="V25" s="603"/>
      <c r="W25" s="152"/>
      <c r="X25" s="704"/>
      <c r="Y25" s="704"/>
      <c r="Z25" s="700" t="s">
        <v>11</v>
      </c>
      <c r="AA25" s="701"/>
    </row>
    <row r="26" spans="1:41" ht="21" customHeight="1">
      <c r="A26" s="480"/>
      <c r="B26" s="505" t="s">
        <v>55</v>
      </c>
      <c r="C26" s="506"/>
      <c r="D26" s="506"/>
      <c r="E26" s="506"/>
      <c r="F26" s="506"/>
      <c r="G26" s="506"/>
      <c r="H26" s="507"/>
      <c r="I26" s="152"/>
      <c r="J26" s="704"/>
      <c r="K26" s="704"/>
      <c r="L26" s="700" t="s">
        <v>11</v>
      </c>
      <c r="M26" s="701"/>
      <c r="O26" s="480"/>
      <c r="P26" s="601" t="s">
        <v>16</v>
      </c>
      <c r="Q26" s="602"/>
      <c r="R26" s="602"/>
      <c r="S26" s="602"/>
      <c r="T26" s="602"/>
      <c r="U26" s="602"/>
      <c r="V26" s="603"/>
      <c r="W26" s="152"/>
      <c r="X26" s="704"/>
      <c r="Y26" s="704"/>
      <c r="Z26" s="700" t="s">
        <v>11</v>
      </c>
      <c r="AA26" s="701"/>
      <c r="AO26" s="153"/>
    </row>
    <row r="27" spans="1:41" ht="21" customHeight="1">
      <c r="A27" s="480"/>
      <c r="B27" s="505" t="s">
        <v>56</v>
      </c>
      <c r="C27" s="506"/>
      <c r="D27" s="506"/>
      <c r="E27" s="506"/>
      <c r="F27" s="506"/>
      <c r="G27" s="506"/>
      <c r="H27" s="507"/>
      <c r="I27" s="152"/>
      <c r="J27" s="704"/>
      <c r="K27" s="704"/>
      <c r="L27" s="700" t="s">
        <v>11</v>
      </c>
      <c r="M27" s="701"/>
      <c r="O27" s="480"/>
      <c r="P27" s="769" t="s">
        <v>516</v>
      </c>
      <c r="Q27" s="770"/>
      <c r="R27" s="770"/>
      <c r="S27" s="770"/>
      <c r="T27" s="770"/>
      <c r="U27" s="770"/>
      <c r="V27" s="771"/>
      <c r="W27" s="152"/>
      <c r="X27" s="704"/>
      <c r="Y27" s="704"/>
      <c r="Z27" s="700" t="s">
        <v>11</v>
      </c>
      <c r="AA27" s="701"/>
    </row>
    <row r="28" spans="1:41" ht="21" customHeight="1">
      <c r="A28" s="480"/>
      <c r="B28" s="505" t="s">
        <v>58</v>
      </c>
      <c r="C28" s="506"/>
      <c r="D28" s="506"/>
      <c r="E28" s="506"/>
      <c r="F28" s="506"/>
      <c r="G28" s="506"/>
      <c r="H28" s="507"/>
      <c r="I28" s="152"/>
      <c r="J28" s="704"/>
      <c r="K28" s="704"/>
      <c r="L28" s="700" t="s">
        <v>11</v>
      </c>
      <c r="M28" s="701"/>
      <c r="O28" s="480"/>
      <c r="P28" s="785" t="s">
        <v>61</v>
      </c>
      <c r="Q28" s="786"/>
      <c r="R28" s="786"/>
      <c r="S28" s="786"/>
      <c r="T28" s="786"/>
      <c r="U28" s="786"/>
      <c r="V28" s="787"/>
      <c r="W28" s="154"/>
      <c r="X28" s="705"/>
      <c r="Y28" s="705"/>
      <c r="Z28" s="702" t="s">
        <v>11</v>
      </c>
      <c r="AA28" s="703"/>
    </row>
    <row r="29" spans="1:41" ht="21" customHeight="1">
      <c r="A29" s="480"/>
      <c r="B29" s="478" t="s">
        <v>57</v>
      </c>
      <c r="C29" s="478"/>
      <c r="D29" s="478"/>
      <c r="E29" s="478"/>
      <c r="F29" s="478"/>
      <c r="G29" s="478"/>
      <c r="H29" s="478"/>
      <c r="I29" s="154"/>
      <c r="J29" s="705"/>
      <c r="K29" s="705"/>
      <c r="L29" s="756" t="s">
        <v>11</v>
      </c>
      <c r="M29" s="757"/>
      <c r="O29" s="480"/>
      <c r="P29" s="428" t="s">
        <v>8</v>
      </c>
      <c r="Q29" s="360"/>
      <c r="R29" s="360"/>
      <c r="S29" s="360"/>
      <c r="T29" s="360"/>
      <c r="U29" s="360"/>
      <c r="V29" s="393"/>
      <c r="W29" s="155"/>
      <c r="X29" s="698">
        <f>SUM(X22:Y28)</f>
        <v>0</v>
      </c>
      <c r="Y29" s="698"/>
      <c r="Z29" s="696" t="s">
        <v>11</v>
      </c>
      <c r="AA29" s="697"/>
    </row>
    <row r="30" spans="1:41" ht="21" customHeight="1" thickBot="1">
      <c r="A30" s="809"/>
      <c r="B30" s="699" t="s">
        <v>8</v>
      </c>
      <c r="C30" s="699"/>
      <c r="D30" s="699"/>
      <c r="E30" s="699"/>
      <c r="F30" s="699"/>
      <c r="G30" s="699"/>
      <c r="H30" s="699"/>
      <c r="I30" s="155"/>
      <c r="J30" s="708">
        <f>SUM(J24:K29)</f>
        <v>0</v>
      </c>
      <c r="K30" s="708"/>
      <c r="L30" s="758" t="s">
        <v>11</v>
      </c>
      <c r="M30" s="759"/>
      <c r="O30" s="494" t="s">
        <v>568</v>
      </c>
      <c r="P30" s="495"/>
      <c r="Q30" s="495"/>
      <c r="R30" s="495"/>
      <c r="S30" s="495"/>
      <c r="T30" s="495"/>
      <c r="U30" s="495"/>
      <c r="V30" s="495"/>
      <c r="W30" s="470"/>
      <c r="X30" s="471"/>
      <c r="Y30" s="471"/>
      <c r="Z30" s="472" t="s">
        <v>301</v>
      </c>
      <c r="AA30" s="473"/>
    </row>
    <row r="31" spans="1:41" ht="21" customHeight="1" thickBot="1">
      <c r="A31" s="494" t="s">
        <v>568</v>
      </c>
      <c r="B31" s="495"/>
      <c r="C31" s="495"/>
      <c r="D31" s="495"/>
      <c r="E31" s="495"/>
      <c r="F31" s="495"/>
      <c r="G31" s="495"/>
      <c r="H31" s="495"/>
      <c r="I31" s="470"/>
      <c r="J31" s="471"/>
      <c r="K31" s="471"/>
      <c r="L31" s="472" t="s">
        <v>301</v>
      </c>
      <c r="M31" s="473"/>
      <c r="P31" s="19"/>
      <c r="Q31" s="19"/>
      <c r="R31" s="19"/>
      <c r="S31" s="19"/>
      <c r="T31" s="19"/>
      <c r="U31" s="19"/>
      <c r="V31" s="19"/>
      <c r="W31" s="19"/>
      <c r="X31" s="19"/>
      <c r="Y31" s="19"/>
      <c r="Z31" s="19"/>
      <c r="AA31" s="19"/>
    </row>
    <row r="32" spans="1:41" ht="21" customHeight="1">
      <c r="A32" s="128"/>
      <c r="B32" s="214"/>
      <c r="C32" s="214"/>
      <c r="D32" s="214"/>
      <c r="E32" s="214"/>
      <c r="F32" s="214"/>
      <c r="G32" s="214"/>
      <c r="H32" s="214"/>
      <c r="I32" s="156"/>
      <c r="J32" s="156"/>
      <c r="K32" s="156"/>
      <c r="L32" s="156"/>
      <c r="M32" s="156"/>
      <c r="O32" s="664" t="s">
        <v>575</v>
      </c>
      <c r="P32" s="664"/>
      <c r="Q32" s="664"/>
      <c r="R32" s="664"/>
      <c r="S32" s="664"/>
      <c r="T32" s="664"/>
      <c r="U32" s="664"/>
      <c r="V32" s="664"/>
      <c r="W32" s="664"/>
      <c r="X32" s="664"/>
      <c r="Y32" s="664"/>
      <c r="Z32" s="664"/>
      <c r="AA32" s="664"/>
    </row>
    <row r="33" spans="1:29" ht="21" customHeight="1">
      <c r="A33" s="128"/>
      <c r="B33" s="214"/>
      <c r="C33" s="214"/>
      <c r="D33" s="214"/>
      <c r="E33" s="214"/>
      <c r="F33" s="214"/>
      <c r="G33" s="214"/>
      <c r="H33" s="214"/>
      <c r="I33" s="156"/>
      <c r="J33" s="156"/>
      <c r="K33" s="156"/>
      <c r="L33" s="156"/>
      <c r="M33" s="156"/>
      <c r="O33" s="664"/>
      <c r="P33" s="664"/>
      <c r="Q33" s="664"/>
      <c r="R33" s="664"/>
      <c r="S33" s="664"/>
      <c r="T33" s="664"/>
      <c r="U33" s="664"/>
      <c r="V33" s="664"/>
      <c r="W33" s="664"/>
      <c r="X33" s="664"/>
      <c r="Y33" s="664"/>
      <c r="Z33" s="664"/>
      <c r="AA33" s="664"/>
    </row>
    <row r="34" spans="1:29" ht="21" customHeight="1" thickBot="1">
      <c r="A34" s="555" t="s">
        <v>20</v>
      </c>
      <c r="B34" s="555"/>
      <c r="C34" s="555"/>
      <c r="D34" s="361" t="s">
        <v>562</v>
      </c>
      <c r="E34" s="361"/>
      <c r="F34" s="361"/>
      <c r="G34" s="361"/>
      <c r="H34" s="361"/>
      <c r="I34" s="361"/>
      <c r="J34" s="218"/>
      <c r="K34" s="218"/>
      <c r="P34" s="211"/>
      <c r="Q34" s="211"/>
      <c r="R34" s="211"/>
      <c r="S34" s="211"/>
      <c r="T34" s="211"/>
      <c r="U34" s="211"/>
      <c r="V34" s="211"/>
      <c r="W34" s="211"/>
    </row>
    <row r="35" spans="1:29" ht="21" customHeight="1">
      <c r="A35" s="140"/>
      <c r="B35" s="217"/>
      <c r="C35" s="217"/>
      <c r="D35" s="73"/>
      <c r="E35" s="73"/>
      <c r="F35" s="440" t="s">
        <v>22</v>
      </c>
      <c r="G35" s="440"/>
      <c r="H35" s="547"/>
      <c r="I35" s="712" t="s">
        <v>399</v>
      </c>
      <c r="J35" s="713"/>
      <c r="K35" s="713"/>
      <c r="L35" s="714"/>
      <c r="M35" s="712" t="s">
        <v>284</v>
      </c>
      <c r="N35" s="713"/>
      <c r="O35" s="713"/>
      <c r="P35" s="714"/>
      <c r="Q35" s="486" t="s">
        <v>8</v>
      </c>
      <c r="R35" s="486"/>
      <c r="S35" s="486"/>
      <c r="T35" s="487"/>
    </row>
    <row r="36" spans="1:29" ht="21" customHeight="1" thickBot="1">
      <c r="A36" s="548" t="s">
        <v>23</v>
      </c>
      <c r="B36" s="361"/>
      <c r="C36" s="361"/>
      <c r="H36" s="142"/>
      <c r="I36" s="715"/>
      <c r="J36" s="716"/>
      <c r="K36" s="716"/>
      <c r="L36" s="717"/>
      <c r="M36" s="715"/>
      <c r="N36" s="716"/>
      <c r="O36" s="716"/>
      <c r="P36" s="717"/>
      <c r="Q36" s="488"/>
      <c r="R36" s="488"/>
      <c r="S36" s="488"/>
      <c r="T36" s="489"/>
    </row>
    <row r="37" spans="1:29" ht="21" customHeight="1">
      <c r="A37" s="760" t="s">
        <v>47</v>
      </c>
      <c r="B37" s="761"/>
      <c r="C37" s="761"/>
      <c r="D37" s="762"/>
      <c r="E37" s="237" t="s">
        <v>24</v>
      </c>
      <c r="F37" s="237"/>
      <c r="G37" s="237"/>
      <c r="H37" s="237"/>
      <c r="I37" s="720"/>
      <c r="J37" s="721"/>
      <c r="K37" s="706" t="s">
        <v>301</v>
      </c>
      <c r="L37" s="707"/>
      <c r="M37" s="722"/>
      <c r="N37" s="723"/>
      <c r="O37" s="706" t="s">
        <v>301</v>
      </c>
      <c r="P37" s="707"/>
      <c r="Q37" s="58" t="s">
        <v>258</v>
      </c>
      <c r="R37" s="570">
        <f>SUM(I37:P37)</f>
        <v>0</v>
      </c>
      <c r="S37" s="570"/>
      <c r="T37" s="571"/>
      <c r="AB37" s="11" t="s">
        <v>532</v>
      </c>
      <c r="AC37" s="11" t="b">
        <f>EXACT(J15,R37)</f>
        <v>1</v>
      </c>
    </row>
    <row r="38" spans="1:29" ht="21" customHeight="1" thickBot="1">
      <c r="A38" s="763"/>
      <c r="B38" s="764"/>
      <c r="C38" s="764"/>
      <c r="D38" s="765"/>
      <c r="E38" s="453" t="s">
        <v>201</v>
      </c>
      <c r="F38" s="454"/>
      <c r="G38" s="454"/>
      <c r="H38" s="322"/>
      <c r="I38" s="470"/>
      <c r="J38" s="471"/>
      <c r="K38" s="718" t="s">
        <v>299</v>
      </c>
      <c r="L38" s="719"/>
      <c r="M38" s="724"/>
      <c r="N38" s="725"/>
      <c r="O38" s="718" t="s">
        <v>299</v>
      </c>
      <c r="P38" s="719"/>
      <c r="Q38" s="143" t="s">
        <v>257</v>
      </c>
      <c r="R38" s="803">
        <f>SUM(I38:P38)</f>
        <v>0</v>
      </c>
      <c r="S38" s="803"/>
      <c r="T38" s="804"/>
      <c r="AB38" s="11" t="s">
        <v>533</v>
      </c>
      <c r="AC38" s="11" t="b">
        <f>EXACT(J23,R38)</f>
        <v>1</v>
      </c>
    </row>
    <row r="39" spans="1:29" ht="21" customHeight="1">
      <c r="A39" s="632" t="s">
        <v>50</v>
      </c>
      <c r="B39" s="534"/>
      <c r="C39" s="534"/>
      <c r="D39" s="535"/>
      <c r="E39" s="237" t="s">
        <v>24</v>
      </c>
      <c r="F39" s="237"/>
      <c r="G39" s="237"/>
      <c r="H39" s="237"/>
      <c r="I39" s="720"/>
      <c r="J39" s="721"/>
      <c r="K39" s="706" t="s">
        <v>301</v>
      </c>
      <c r="L39" s="707"/>
      <c r="M39" s="722"/>
      <c r="N39" s="723"/>
      <c r="O39" s="706" t="s">
        <v>301</v>
      </c>
      <c r="P39" s="707"/>
      <c r="Q39" s="58" t="s">
        <v>259</v>
      </c>
      <c r="R39" s="570">
        <f>SUM(I39:P39)</f>
        <v>0</v>
      </c>
      <c r="S39" s="570"/>
      <c r="T39" s="571"/>
      <c r="AB39" s="11" t="s">
        <v>534</v>
      </c>
      <c r="AC39" s="11" t="b">
        <f>EXACT(X15,R39)</f>
        <v>1</v>
      </c>
    </row>
    <row r="40" spans="1:29" ht="21" customHeight="1" thickBot="1">
      <c r="A40" s="633"/>
      <c r="B40" s="537"/>
      <c r="C40" s="537"/>
      <c r="D40" s="538"/>
      <c r="E40" s="453" t="s">
        <v>201</v>
      </c>
      <c r="F40" s="454"/>
      <c r="G40" s="454"/>
      <c r="H40" s="322"/>
      <c r="I40" s="470"/>
      <c r="J40" s="471"/>
      <c r="K40" s="718" t="s">
        <v>299</v>
      </c>
      <c r="L40" s="719"/>
      <c r="M40" s="724"/>
      <c r="N40" s="725"/>
      <c r="O40" s="718" t="s">
        <v>299</v>
      </c>
      <c r="P40" s="719"/>
      <c r="Q40" s="143" t="s">
        <v>260</v>
      </c>
      <c r="R40" s="803">
        <f>SUM(I40:P40)</f>
        <v>0</v>
      </c>
      <c r="S40" s="803"/>
      <c r="T40" s="804"/>
      <c r="AB40" s="11" t="s">
        <v>535</v>
      </c>
      <c r="AC40" s="11" t="b">
        <f>EXACT(X20,R40)</f>
        <v>1</v>
      </c>
    </row>
    <row r="41" spans="1:29" ht="21" customHeight="1"/>
    <row r="42" spans="1:29" ht="21" customHeight="1"/>
    <row r="43" spans="1:29" ht="115.5" customHeight="1">
      <c r="A43" s="144" t="s">
        <v>328</v>
      </c>
      <c r="B43" s="144" t="s">
        <v>330</v>
      </c>
      <c r="C43" s="144" t="s">
        <v>352</v>
      </c>
      <c r="D43" s="144" t="s">
        <v>353</v>
      </c>
      <c r="E43" s="144" t="s">
        <v>417</v>
      </c>
      <c r="F43" s="144" t="s">
        <v>354</v>
      </c>
      <c r="G43" s="144" t="s">
        <v>355</v>
      </c>
      <c r="H43" s="144" t="s">
        <v>416</v>
      </c>
      <c r="I43" s="145"/>
      <c r="J43" s="145"/>
    </row>
    <row r="44" spans="1:29" ht="21" customHeight="1">
      <c r="A44" s="80" t="str">
        <f>X2</f>
        <v/>
      </c>
      <c r="B44" s="80" t="str">
        <f>Y2</f>
        <v/>
      </c>
      <c r="C44" s="157"/>
      <c r="D44" s="157">
        <f>I37</f>
        <v>0</v>
      </c>
      <c r="E44" s="157">
        <f>I38</f>
        <v>0</v>
      </c>
      <c r="F44" s="157"/>
      <c r="G44" s="157">
        <f>I39</f>
        <v>0</v>
      </c>
      <c r="H44" s="157">
        <f>I40</f>
        <v>0</v>
      </c>
      <c r="I44" s="158"/>
      <c r="J44" s="158"/>
      <c r="K44" s="158"/>
      <c r="L44" s="158"/>
    </row>
    <row r="45" spans="1:29" ht="21" customHeight="1"/>
    <row r="46" spans="1:29" ht="21" customHeight="1"/>
    <row r="47" spans="1:29" ht="21" customHeight="1"/>
    <row r="48" spans="1:29"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sheetData>
  <mergeCells count="167">
    <mergeCell ref="M40:N40"/>
    <mergeCell ref="I17:M17"/>
    <mergeCell ref="O20:V20"/>
    <mergeCell ref="X4:AA4"/>
    <mergeCell ref="A7:M7"/>
    <mergeCell ref="O7:AA7"/>
    <mergeCell ref="E39:H39"/>
    <mergeCell ref="A24:A30"/>
    <mergeCell ref="A36:C36"/>
    <mergeCell ref="F35:H35"/>
    <mergeCell ref="P26:V26"/>
    <mergeCell ref="I18:M18"/>
    <mergeCell ref="I21:M21"/>
    <mergeCell ref="O22:O29"/>
    <mergeCell ref="P24:V24"/>
    <mergeCell ref="P23:V23"/>
    <mergeCell ref="P25:V25"/>
    <mergeCell ref="B29:H29"/>
    <mergeCell ref="B27:H27"/>
    <mergeCell ref="I10:M10"/>
    <mergeCell ref="A16:C20"/>
    <mergeCell ref="J15:M15"/>
    <mergeCell ref="B14:H14"/>
    <mergeCell ref="B15:H15"/>
    <mergeCell ref="Y2:AA2"/>
    <mergeCell ref="R40:T40"/>
    <mergeCell ref="X8:AA8"/>
    <mergeCell ref="X15:AA15"/>
    <mergeCell ref="P28:V28"/>
    <mergeCell ref="P27:V27"/>
    <mergeCell ref="P29:V29"/>
    <mergeCell ref="W14:AA14"/>
    <mergeCell ref="P15:V15"/>
    <mergeCell ref="R16:V16"/>
    <mergeCell ref="Q35:T36"/>
    <mergeCell ref="R38:T38"/>
    <mergeCell ref="R37:T37"/>
    <mergeCell ref="P22:V22"/>
    <mergeCell ref="O37:P37"/>
    <mergeCell ref="O38:P38"/>
    <mergeCell ref="O39:P39"/>
    <mergeCell ref="O40:P40"/>
    <mergeCell ref="W19:AA19"/>
    <mergeCell ref="O8:V8"/>
    <mergeCell ref="X20:AA21"/>
    <mergeCell ref="W16:AA16"/>
    <mergeCell ref="P12:V12"/>
    <mergeCell ref="W11:AA11"/>
    <mergeCell ref="P9:V9"/>
    <mergeCell ref="B13:H13"/>
    <mergeCell ref="W9:AA9"/>
    <mergeCell ref="P10:V10"/>
    <mergeCell ref="W10:AA10"/>
    <mergeCell ref="A21:D21"/>
    <mergeCell ref="W13:AA13"/>
    <mergeCell ref="P14:V14"/>
    <mergeCell ref="D18:H18"/>
    <mergeCell ref="I13:M13"/>
    <mergeCell ref="D20:H20"/>
    <mergeCell ref="O16:Q19"/>
    <mergeCell ref="R19:V19"/>
    <mergeCell ref="I14:M14"/>
    <mergeCell ref="O9:O15"/>
    <mergeCell ref="I40:J40"/>
    <mergeCell ref="X3:AA3"/>
    <mergeCell ref="A2:C2"/>
    <mergeCell ref="E2:S2"/>
    <mergeCell ref="W12:AA12"/>
    <mergeCell ref="B10:H10"/>
    <mergeCell ref="B11:H11"/>
    <mergeCell ref="B12:H12"/>
    <mergeCell ref="I12:M12"/>
    <mergeCell ref="U4:W4"/>
    <mergeCell ref="B9:H9"/>
    <mergeCell ref="I19:M19"/>
    <mergeCell ref="D19:H19"/>
    <mergeCell ref="I20:M20"/>
    <mergeCell ref="D17:H17"/>
    <mergeCell ref="R17:V17"/>
    <mergeCell ref="R18:V18"/>
    <mergeCell ref="I16:M16"/>
    <mergeCell ref="P11:V11"/>
    <mergeCell ref="U2:W2"/>
    <mergeCell ref="U3:W3"/>
    <mergeCell ref="I11:M11"/>
    <mergeCell ref="J8:M8"/>
    <mergeCell ref="P13:V13"/>
    <mergeCell ref="K40:L40"/>
    <mergeCell ref="I37:J37"/>
    <mergeCell ref="A5:H5"/>
    <mergeCell ref="O5:V5"/>
    <mergeCell ref="A6:M6"/>
    <mergeCell ref="D16:H16"/>
    <mergeCell ref="A8:H8"/>
    <mergeCell ref="A9:A15"/>
    <mergeCell ref="I9:M9"/>
    <mergeCell ref="J29:K29"/>
    <mergeCell ref="L29:M29"/>
    <mergeCell ref="M35:P36"/>
    <mergeCell ref="L30:M30"/>
    <mergeCell ref="A39:D40"/>
    <mergeCell ref="B28:H28"/>
    <mergeCell ref="E37:H37"/>
    <mergeCell ref="E38:H38"/>
    <mergeCell ref="A37:D38"/>
    <mergeCell ref="E40:H40"/>
    <mergeCell ref="D34:I34"/>
    <mergeCell ref="B25:H25"/>
    <mergeCell ref="B24:H24"/>
    <mergeCell ref="A34:C34"/>
    <mergeCell ref="B26:H26"/>
    <mergeCell ref="E23:H23"/>
    <mergeCell ref="W18:AA18"/>
    <mergeCell ref="W17:AA17"/>
    <mergeCell ref="E21:H21"/>
    <mergeCell ref="E22:H22"/>
    <mergeCell ref="A22:D22"/>
    <mergeCell ref="A23:D23"/>
    <mergeCell ref="O21:V21"/>
    <mergeCell ref="W20:W21"/>
    <mergeCell ref="Z22:AA22"/>
    <mergeCell ref="Z23:AA23"/>
    <mergeCell ref="I22:M22"/>
    <mergeCell ref="K39:L39"/>
    <mergeCell ref="J30:K30"/>
    <mergeCell ref="X22:Y22"/>
    <mergeCell ref="J24:K24"/>
    <mergeCell ref="J25:K25"/>
    <mergeCell ref="J26:K26"/>
    <mergeCell ref="J27:K27"/>
    <mergeCell ref="J28:K28"/>
    <mergeCell ref="L24:M24"/>
    <mergeCell ref="L25:M25"/>
    <mergeCell ref="L26:M26"/>
    <mergeCell ref="L27:M27"/>
    <mergeCell ref="L28:M28"/>
    <mergeCell ref="R39:T39"/>
    <mergeCell ref="I38:J38"/>
    <mergeCell ref="I35:L36"/>
    <mergeCell ref="K37:L37"/>
    <mergeCell ref="K38:L38"/>
    <mergeCell ref="I39:J39"/>
    <mergeCell ref="M37:N37"/>
    <mergeCell ref="M38:N38"/>
    <mergeCell ref="M39:N39"/>
    <mergeCell ref="J23:M23"/>
    <mergeCell ref="Z24:AA24"/>
    <mergeCell ref="Z25:AA25"/>
    <mergeCell ref="Z26:AA26"/>
    <mergeCell ref="Z27:AA27"/>
    <mergeCell ref="Z28:AA28"/>
    <mergeCell ref="X23:Y23"/>
    <mergeCell ref="X24:Y24"/>
    <mergeCell ref="X25:Y25"/>
    <mergeCell ref="X26:Y26"/>
    <mergeCell ref="X27:Y27"/>
    <mergeCell ref="X28:Y28"/>
    <mergeCell ref="A31:H31"/>
    <mergeCell ref="I31:K31"/>
    <mergeCell ref="L31:M31"/>
    <mergeCell ref="O32:AA33"/>
    <mergeCell ref="O30:V30"/>
    <mergeCell ref="W30:Y30"/>
    <mergeCell ref="Z30:AA30"/>
    <mergeCell ref="Z29:AA29"/>
    <mergeCell ref="X29:Y29"/>
    <mergeCell ref="B30:H30"/>
  </mergeCells>
  <phoneticPr fontId="3"/>
  <dataValidations count="3">
    <dataValidation type="whole" allowBlank="1" showInputMessage="1" showErrorMessage="1" errorTitle="数値のみ入力してください。" error="「講座」は自動的に表示されますので入力不要です。" sqref="I9:M14 W9:AA14 W16:AA19 I16:M20" xr:uid="{00000000-0002-0000-0900-000000000000}">
      <formula1>0</formula1>
      <formula2>100000</formula2>
    </dataValidation>
    <dataValidation type="whole" allowBlank="1" showInputMessage="1" showErrorMessage="1" errorTitle="数値のみ入力してください。" error="「人」は自動的に表示されますので入力不要です。" sqref="I21:M22 X20" xr:uid="{00000000-0002-0000-0900-000001000000}">
      <formula1>0</formula1>
      <formula2>100000</formula2>
    </dataValidation>
    <dataValidation type="whole" allowBlank="1" showInputMessage="1" showErrorMessage="1" errorTitle="数値のみ入力してください。" error="「時間」は自動的に表示されますので入力不要です。" sqref="I24:J29 X22 W23:X28" xr:uid="{00000000-0002-0000-0900-000002000000}">
      <formula1>0</formula1>
      <formula2>100000</formula2>
    </dataValidation>
  </dataValidations>
  <printOptions horizontalCentered="1"/>
  <pageMargins left="0.39370078740157483" right="0.15748031496062992" top="0.39370078740157483" bottom="0.39370078740157483" header="0.51181102362204722" footer="0.51181102362204722"/>
  <pageSetup paperSize="9" scale="9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67"/>
  <sheetViews>
    <sheetView showGridLines="0" tabSelected="1" view="pageBreakPreview" zoomScaleNormal="100" zoomScaleSheetLayoutView="100" workbookViewId="0">
      <selection activeCell="S8" sqref="S8:AA8"/>
    </sheetView>
  </sheetViews>
  <sheetFormatPr defaultColWidth="3.625" defaultRowHeight="24.95" customHeight="1"/>
  <cols>
    <col min="1" max="26" width="3.625" style="11"/>
    <col min="27" max="27" width="4.625" style="11" customWidth="1"/>
    <col min="28" max="28" width="3.625" style="11"/>
    <col min="29" max="29" width="5.875" style="11" bestFit="1" customWidth="1"/>
    <col min="30" max="16384" width="3.625" style="11"/>
  </cols>
  <sheetData>
    <row r="1" spans="1:28" ht="24.95" customHeight="1">
      <c r="A1" s="12" t="str">
        <f>'票１－１'!A1</f>
        <v>白色のセルに入力（またはリストから選択）して下さい。</v>
      </c>
    </row>
    <row r="2" spans="1:28" s="5" customFormat="1" ht="24.95" customHeight="1">
      <c r="A2" s="567" t="s">
        <v>62</v>
      </c>
      <c r="B2" s="568"/>
      <c r="C2" s="569"/>
      <c r="E2" s="298" t="s">
        <v>296</v>
      </c>
      <c r="F2" s="298"/>
      <c r="G2" s="298"/>
      <c r="H2" s="298"/>
      <c r="I2" s="298"/>
      <c r="J2" s="298"/>
      <c r="K2" s="298"/>
      <c r="L2" s="298"/>
      <c r="M2" s="298"/>
      <c r="N2" s="298"/>
      <c r="O2" s="298"/>
      <c r="P2" s="298"/>
      <c r="Q2" s="298"/>
      <c r="R2" s="298"/>
      <c r="S2" s="298"/>
      <c r="U2" s="297" t="s">
        <v>397</v>
      </c>
      <c r="V2" s="337"/>
      <c r="W2" s="269"/>
      <c r="X2" s="4" t="str">
        <f>IF('票１－１'!U4=0,"",'票１－１'!U4)</f>
        <v/>
      </c>
      <c r="Y2" s="357" t="str">
        <f>IF('票１－１'!V4=0,"",'票１－１'!V4)</f>
        <v/>
      </c>
      <c r="Z2" s="357"/>
      <c r="AA2" s="358"/>
    </row>
    <row r="3" spans="1:28" s="5" customFormat="1" ht="24.95" customHeight="1">
      <c r="M3" s="6"/>
      <c r="N3" s="5" t="str">
        <f>"("&amp;昨年&amp;"度実績）"</f>
        <v>(令和7年度実績）</v>
      </c>
      <c r="U3" s="297" t="s">
        <v>18</v>
      </c>
      <c r="V3" s="337"/>
      <c r="W3" s="269"/>
      <c r="X3" s="359" t="str">
        <f>IF('票１－１'!U5=0,"",'票１－１'!U5)</f>
        <v/>
      </c>
      <c r="Y3" s="359"/>
      <c r="Z3" s="359"/>
      <c r="AA3" s="359"/>
    </row>
    <row r="4" spans="1:28" s="5" customFormat="1" ht="24.95" customHeight="1">
      <c r="U4" s="239" t="s">
        <v>232</v>
      </c>
      <c r="V4" s="239"/>
      <c r="W4" s="239"/>
      <c r="X4" s="359" t="str">
        <f>IF('票１－１'!U6=0,"",'票１－１'!U6)</f>
        <v/>
      </c>
      <c r="Y4" s="359"/>
      <c r="Z4" s="359"/>
      <c r="AA4" s="359"/>
    </row>
    <row r="5" spans="1:28" ht="24.95" customHeight="1">
      <c r="A5" s="746" t="s">
        <v>63</v>
      </c>
      <c r="B5" s="746"/>
      <c r="C5" s="746"/>
      <c r="D5" s="746"/>
      <c r="E5" s="746"/>
      <c r="F5" s="746"/>
      <c r="G5" s="746"/>
      <c r="H5" s="746"/>
      <c r="I5" s="572" t="s">
        <v>68</v>
      </c>
      <c r="J5" s="572"/>
      <c r="K5" s="572"/>
      <c r="L5" s="572"/>
      <c r="M5" s="572"/>
      <c r="N5" s="572"/>
      <c r="O5" s="572"/>
      <c r="P5" s="572"/>
      <c r="Q5" s="572"/>
      <c r="R5" s="572"/>
      <c r="S5" s="572"/>
      <c r="T5" s="572"/>
      <c r="U5" s="572"/>
      <c r="V5" s="572"/>
    </row>
    <row r="6" spans="1:28" ht="20.100000000000001" customHeight="1" thickBot="1">
      <c r="A6" s="869" t="s">
        <v>237</v>
      </c>
      <c r="B6" s="869"/>
      <c r="C6" s="869"/>
      <c r="D6" s="869"/>
      <c r="E6" s="869"/>
      <c r="F6" s="869"/>
      <c r="G6" s="869"/>
      <c r="H6" s="869"/>
      <c r="I6" s="869"/>
      <c r="J6" s="869"/>
      <c r="K6" s="869"/>
      <c r="L6" s="869"/>
      <c r="M6" s="869"/>
      <c r="N6" s="869"/>
      <c r="O6" s="869"/>
      <c r="P6" s="869"/>
      <c r="Q6" s="869"/>
      <c r="R6" s="869"/>
      <c r="S6" s="869"/>
      <c r="T6" s="869"/>
      <c r="U6" s="869"/>
      <c r="V6" s="869"/>
      <c r="W6" s="869"/>
      <c r="X6" s="869"/>
      <c r="Y6" s="869"/>
      <c r="Z6" s="869"/>
      <c r="AA6" s="869"/>
    </row>
    <row r="7" spans="1:28" ht="24.95" customHeight="1">
      <c r="A7" s="369" t="s">
        <v>7</v>
      </c>
      <c r="B7" s="370"/>
      <c r="C7" s="370"/>
      <c r="D7" s="370"/>
      <c r="E7" s="370"/>
      <c r="F7" s="370"/>
      <c r="G7" s="370"/>
      <c r="H7" s="370"/>
      <c r="I7" s="370"/>
      <c r="J7" s="370"/>
      <c r="K7" s="370"/>
      <c r="L7" s="371"/>
      <c r="N7" s="369" t="s">
        <v>7</v>
      </c>
      <c r="O7" s="370"/>
      <c r="P7" s="370"/>
      <c r="Q7" s="370"/>
      <c r="R7" s="370"/>
      <c r="S7" s="370"/>
      <c r="T7" s="370"/>
      <c r="U7" s="370"/>
      <c r="V7" s="370"/>
      <c r="W7" s="370"/>
      <c r="X7" s="370"/>
      <c r="Y7" s="370"/>
      <c r="Z7" s="370"/>
      <c r="AA7" s="371"/>
    </row>
    <row r="8" spans="1:28" ht="24.95" customHeight="1">
      <c r="A8" s="751" t="s">
        <v>491</v>
      </c>
      <c r="B8" s="752"/>
      <c r="C8" s="752"/>
      <c r="D8" s="752"/>
      <c r="E8" s="752"/>
      <c r="F8" s="752"/>
      <c r="G8" s="752"/>
      <c r="H8" s="752"/>
      <c r="I8" s="65" t="s">
        <v>240</v>
      </c>
      <c r="J8" s="867">
        <f>SUM(I9:L14)</f>
        <v>0</v>
      </c>
      <c r="K8" s="867"/>
      <c r="L8" s="868"/>
      <c r="N8" s="586" t="s">
        <v>71</v>
      </c>
      <c r="O8" s="879" t="s">
        <v>202</v>
      </c>
      <c r="P8" s="880"/>
      <c r="Q8" s="881"/>
      <c r="R8" s="870" t="s">
        <v>73</v>
      </c>
      <c r="S8" s="871"/>
      <c r="T8" s="871"/>
      <c r="U8" s="871"/>
      <c r="V8" s="871"/>
      <c r="W8" s="872"/>
      <c r="X8" s="118" t="s">
        <v>10</v>
      </c>
      <c r="Y8" s="810"/>
      <c r="Z8" s="810"/>
      <c r="AA8" s="119" t="s">
        <v>11</v>
      </c>
      <c r="AB8" s="120"/>
    </row>
    <row r="9" spans="1:28" ht="24.95" customHeight="1">
      <c r="A9" s="586" t="s">
        <v>6</v>
      </c>
      <c r="B9" s="465" t="s">
        <v>271</v>
      </c>
      <c r="C9" s="466"/>
      <c r="D9" s="466"/>
      <c r="E9" s="466"/>
      <c r="F9" s="466"/>
      <c r="G9" s="466"/>
      <c r="H9" s="467"/>
      <c r="I9" s="888"/>
      <c r="J9" s="889"/>
      <c r="K9" s="889"/>
      <c r="L9" s="890"/>
      <c r="N9" s="586"/>
      <c r="O9" s="882"/>
      <c r="P9" s="883"/>
      <c r="Q9" s="884"/>
      <c r="R9" s="870" t="s">
        <v>74</v>
      </c>
      <c r="S9" s="871"/>
      <c r="T9" s="871"/>
      <c r="U9" s="871"/>
      <c r="V9" s="871"/>
      <c r="W9" s="872"/>
      <c r="X9" s="121"/>
      <c r="Y9" s="810"/>
      <c r="Z9" s="810"/>
      <c r="AA9" s="122" t="s">
        <v>11</v>
      </c>
      <c r="AB9" s="123"/>
    </row>
    <row r="10" spans="1:28" ht="24.95" customHeight="1">
      <c r="A10" s="586"/>
      <c r="B10" s="576" t="s">
        <v>498</v>
      </c>
      <c r="C10" s="576"/>
      <c r="D10" s="576"/>
      <c r="E10" s="576"/>
      <c r="F10" s="576"/>
      <c r="G10" s="576"/>
      <c r="H10" s="576"/>
      <c r="I10" s="876"/>
      <c r="J10" s="877"/>
      <c r="K10" s="877"/>
      <c r="L10" s="878"/>
      <c r="N10" s="586"/>
      <c r="O10" s="882"/>
      <c r="P10" s="883"/>
      <c r="Q10" s="884"/>
      <c r="R10" s="866" t="s">
        <v>401</v>
      </c>
      <c r="S10" s="866"/>
      <c r="T10" s="866"/>
      <c r="U10" s="866"/>
      <c r="V10" s="866"/>
      <c r="W10" s="866"/>
      <c r="X10" s="121"/>
      <c r="Y10" s="810"/>
      <c r="Z10" s="810"/>
      <c r="AA10" s="122" t="s">
        <v>11</v>
      </c>
      <c r="AB10" s="123"/>
    </row>
    <row r="11" spans="1:28" ht="24.95" customHeight="1">
      <c r="A11" s="586"/>
      <c r="B11" s="485" t="s">
        <v>272</v>
      </c>
      <c r="C11" s="485"/>
      <c r="D11" s="485"/>
      <c r="E11" s="485"/>
      <c r="F11" s="485"/>
      <c r="G11" s="485"/>
      <c r="H11" s="485"/>
      <c r="I11" s="876"/>
      <c r="J11" s="877"/>
      <c r="K11" s="877"/>
      <c r="L11" s="878"/>
      <c r="N11" s="586"/>
      <c r="O11" s="882"/>
      <c r="P11" s="883"/>
      <c r="Q11" s="884"/>
      <c r="R11" s="866" t="s">
        <v>75</v>
      </c>
      <c r="S11" s="866"/>
      <c r="T11" s="866"/>
      <c r="U11" s="866"/>
      <c r="V11" s="866"/>
      <c r="W11" s="866"/>
      <c r="X11" s="121"/>
      <c r="Y11" s="810"/>
      <c r="Z11" s="810"/>
      <c r="AA11" s="122" t="s">
        <v>11</v>
      </c>
      <c r="AB11" s="123"/>
    </row>
    <row r="12" spans="1:28" ht="24.95" customHeight="1">
      <c r="A12" s="586"/>
      <c r="B12" s="589" t="s">
        <v>497</v>
      </c>
      <c r="C12" s="590"/>
      <c r="D12" s="590"/>
      <c r="E12" s="590"/>
      <c r="F12" s="590"/>
      <c r="G12" s="590"/>
      <c r="H12" s="591"/>
      <c r="I12" s="876"/>
      <c r="J12" s="877"/>
      <c r="K12" s="877"/>
      <c r="L12" s="878"/>
      <c r="N12" s="586"/>
      <c r="O12" s="885"/>
      <c r="P12" s="886"/>
      <c r="Q12" s="887"/>
      <c r="R12" s="847" t="s">
        <v>76</v>
      </c>
      <c r="S12" s="848"/>
      <c r="T12" s="848"/>
      <c r="U12" s="848"/>
      <c r="V12" s="848"/>
      <c r="W12" s="849"/>
      <c r="X12" s="121"/>
      <c r="Y12" s="810"/>
      <c r="Z12" s="810"/>
      <c r="AA12" s="122" t="s">
        <v>11</v>
      </c>
      <c r="AB12" s="123"/>
    </row>
    <row r="13" spans="1:28" ht="24.95" customHeight="1">
      <c r="A13" s="586"/>
      <c r="B13" s="485" t="s">
        <v>499</v>
      </c>
      <c r="C13" s="485"/>
      <c r="D13" s="485"/>
      <c r="E13" s="485"/>
      <c r="F13" s="485"/>
      <c r="G13" s="485"/>
      <c r="H13" s="485"/>
      <c r="I13" s="876"/>
      <c r="J13" s="877"/>
      <c r="K13" s="877"/>
      <c r="L13" s="878"/>
      <c r="N13" s="586"/>
      <c r="O13" s="879" t="s">
        <v>72</v>
      </c>
      <c r="P13" s="880"/>
      <c r="Q13" s="881"/>
      <c r="R13" s="891" t="s">
        <v>77</v>
      </c>
      <c r="S13" s="891"/>
      <c r="T13" s="891"/>
      <c r="U13" s="891"/>
      <c r="V13" s="891"/>
      <c r="W13" s="891"/>
      <c r="X13" s="121"/>
      <c r="Y13" s="810"/>
      <c r="Z13" s="810"/>
      <c r="AA13" s="122" t="s">
        <v>11</v>
      </c>
      <c r="AB13" s="123"/>
    </row>
    <row r="14" spans="1:28" ht="24.95" customHeight="1">
      <c r="A14" s="586"/>
      <c r="B14" s="556" t="s">
        <v>500</v>
      </c>
      <c r="C14" s="557"/>
      <c r="D14" s="557"/>
      <c r="E14" s="557"/>
      <c r="F14" s="557"/>
      <c r="G14" s="557"/>
      <c r="H14" s="558"/>
      <c r="I14" s="873"/>
      <c r="J14" s="874"/>
      <c r="K14" s="874"/>
      <c r="L14" s="875"/>
      <c r="N14" s="586"/>
      <c r="O14" s="882"/>
      <c r="P14" s="883"/>
      <c r="Q14" s="884"/>
      <c r="R14" s="891" t="s">
        <v>78</v>
      </c>
      <c r="S14" s="891"/>
      <c r="T14" s="891"/>
      <c r="U14" s="891"/>
      <c r="V14" s="891"/>
      <c r="W14" s="891"/>
      <c r="X14" s="121"/>
      <c r="Y14" s="810"/>
      <c r="Z14" s="810"/>
      <c r="AA14" s="124" t="s">
        <v>11</v>
      </c>
      <c r="AB14" s="125"/>
    </row>
    <row r="15" spans="1:28" ht="24.95" customHeight="1">
      <c r="A15" s="586"/>
      <c r="B15" s="239" t="s">
        <v>8</v>
      </c>
      <c r="C15" s="239"/>
      <c r="D15" s="239"/>
      <c r="E15" s="239"/>
      <c r="F15" s="239"/>
      <c r="G15" s="239"/>
      <c r="H15" s="239"/>
      <c r="I15" s="65" t="s">
        <v>241</v>
      </c>
      <c r="J15" s="867">
        <f>SUM(I9:L14)</f>
        <v>0</v>
      </c>
      <c r="K15" s="867"/>
      <c r="L15" s="868"/>
      <c r="N15" s="586"/>
      <c r="O15" s="885"/>
      <c r="P15" s="886"/>
      <c r="Q15" s="887"/>
      <c r="R15" s="891" t="s">
        <v>79</v>
      </c>
      <c r="S15" s="891"/>
      <c r="T15" s="891"/>
      <c r="U15" s="891"/>
      <c r="V15" s="891"/>
      <c r="W15" s="891"/>
      <c r="X15" s="121"/>
      <c r="Y15" s="810"/>
      <c r="Z15" s="810"/>
      <c r="AA15" s="122" t="s">
        <v>11</v>
      </c>
      <c r="AB15" s="125"/>
    </row>
    <row r="16" spans="1:28" ht="24.95" customHeight="1">
      <c r="A16" s="791" t="s">
        <v>482</v>
      </c>
      <c r="B16" s="792"/>
      <c r="C16" s="793"/>
      <c r="D16" s="895" t="s">
        <v>49</v>
      </c>
      <c r="E16" s="896"/>
      <c r="F16" s="896"/>
      <c r="G16" s="896"/>
      <c r="H16" s="897"/>
      <c r="I16" s="844"/>
      <c r="J16" s="845"/>
      <c r="K16" s="845"/>
      <c r="L16" s="846"/>
      <c r="N16" s="586"/>
      <c r="O16" s="901" t="s">
        <v>83</v>
      </c>
      <c r="P16" s="901"/>
      <c r="Q16" s="901"/>
      <c r="R16" s="898" t="s">
        <v>80</v>
      </c>
      <c r="S16" s="899"/>
      <c r="T16" s="899"/>
      <c r="U16" s="899"/>
      <c r="V16" s="899"/>
      <c r="W16" s="900"/>
      <c r="X16" s="121"/>
      <c r="Y16" s="810"/>
      <c r="Z16" s="810"/>
      <c r="AA16" s="122" t="s">
        <v>11</v>
      </c>
    </row>
    <row r="17" spans="1:29" ht="24.95" customHeight="1">
      <c r="A17" s="794"/>
      <c r="B17" s="795"/>
      <c r="C17" s="796"/>
      <c r="D17" s="895" t="s">
        <v>527</v>
      </c>
      <c r="E17" s="896"/>
      <c r="F17" s="896"/>
      <c r="G17" s="896"/>
      <c r="H17" s="897"/>
      <c r="I17" s="844"/>
      <c r="J17" s="845"/>
      <c r="K17" s="845"/>
      <c r="L17" s="846"/>
      <c r="N17" s="586"/>
      <c r="O17" s="901"/>
      <c r="P17" s="901"/>
      <c r="Q17" s="901"/>
      <c r="R17" s="866" t="s">
        <v>81</v>
      </c>
      <c r="S17" s="866"/>
      <c r="T17" s="866"/>
      <c r="U17" s="866"/>
      <c r="V17" s="866"/>
      <c r="W17" s="866"/>
      <c r="X17" s="121"/>
      <c r="Y17" s="810"/>
      <c r="Z17" s="810"/>
      <c r="AA17" s="122" t="s">
        <v>11</v>
      </c>
    </row>
    <row r="18" spans="1:29" ht="24.95" customHeight="1">
      <c r="A18" s="794"/>
      <c r="B18" s="795"/>
      <c r="C18" s="796"/>
      <c r="D18" s="895" t="s">
        <v>60</v>
      </c>
      <c r="E18" s="896"/>
      <c r="F18" s="896"/>
      <c r="G18" s="896"/>
      <c r="H18" s="897"/>
      <c r="I18" s="844"/>
      <c r="J18" s="845"/>
      <c r="K18" s="845"/>
      <c r="L18" s="846"/>
      <c r="N18" s="586"/>
      <c r="O18" s="455" t="s">
        <v>84</v>
      </c>
      <c r="P18" s="893"/>
      <c r="Q18" s="894"/>
      <c r="R18" s="847" t="s">
        <v>82</v>
      </c>
      <c r="S18" s="848"/>
      <c r="T18" s="848"/>
      <c r="U18" s="848"/>
      <c r="V18" s="848"/>
      <c r="W18" s="849"/>
      <c r="X18" s="121"/>
      <c r="Y18" s="810"/>
      <c r="Z18" s="810"/>
      <c r="AA18" s="124" t="s">
        <v>11</v>
      </c>
    </row>
    <row r="19" spans="1:29" ht="24.95" customHeight="1" thickBot="1">
      <c r="A19" s="794"/>
      <c r="B19" s="795"/>
      <c r="C19" s="796"/>
      <c r="D19" s="861" t="s">
        <v>419</v>
      </c>
      <c r="E19" s="862"/>
      <c r="F19" s="862"/>
      <c r="G19" s="862"/>
      <c r="H19" s="863"/>
      <c r="I19" s="844"/>
      <c r="J19" s="845"/>
      <c r="K19" s="845"/>
      <c r="L19" s="846"/>
      <c r="N19" s="892"/>
      <c r="O19" s="850" t="s">
        <v>32</v>
      </c>
      <c r="P19" s="850"/>
      <c r="Q19" s="850"/>
      <c r="R19" s="241"/>
      <c r="S19" s="241"/>
      <c r="T19" s="241"/>
      <c r="U19" s="241"/>
      <c r="V19" s="241"/>
      <c r="W19" s="241"/>
      <c r="X19" s="126"/>
      <c r="Y19" s="851"/>
      <c r="Z19" s="851"/>
      <c r="AA19" s="127" t="s">
        <v>11</v>
      </c>
    </row>
    <row r="20" spans="1:29" ht="24.95" customHeight="1">
      <c r="A20" s="797"/>
      <c r="B20" s="798"/>
      <c r="C20" s="799"/>
      <c r="D20" s="861" t="s">
        <v>420</v>
      </c>
      <c r="E20" s="862"/>
      <c r="F20" s="862"/>
      <c r="G20" s="862"/>
      <c r="H20" s="863"/>
      <c r="I20" s="844"/>
      <c r="J20" s="845"/>
      <c r="K20" s="845"/>
      <c r="L20" s="846"/>
      <c r="N20" s="128"/>
      <c r="O20" s="129"/>
      <c r="P20" s="129"/>
      <c r="Q20" s="129"/>
      <c r="R20" s="130"/>
      <c r="S20" s="130"/>
      <c r="T20" s="130"/>
      <c r="U20" s="130"/>
      <c r="V20" s="130"/>
      <c r="W20" s="130"/>
      <c r="X20" s="131"/>
      <c r="Y20" s="132"/>
      <c r="Z20" s="132"/>
      <c r="AA20" s="133"/>
    </row>
    <row r="21" spans="1:29" ht="24.95" customHeight="1">
      <c r="A21" s="782" t="s">
        <v>492</v>
      </c>
      <c r="B21" s="783"/>
      <c r="C21" s="783"/>
      <c r="D21" s="784"/>
      <c r="E21" s="407" t="s">
        <v>69</v>
      </c>
      <c r="F21" s="249"/>
      <c r="G21" s="249"/>
      <c r="H21" s="452"/>
      <c r="I21" s="816"/>
      <c r="J21" s="864"/>
      <c r="K21" s="864"/>
      <c r="L21" s="865"/>
      <c r="N21" s="664" t="s">
        <v>537</v>
      </c>
      <c r="O21" s="664"/>
      <c r="P21" s="664"/>
      <c r="Q21" s="664"/>
      <c r="R21" s="664"/>
      <c r="S21" s="664"/>
      <c r="T21" s="664"/>
      <c r="U21" s="664"/>
      <c r="V21" s="664"/>
      <c r="W21" s="664"/>
      <c r="X21" s="664"/>
      <c r="Y21" s="664"/>
      <c r="Z21" s="664"/>
      <c r="AA21" s="664"/>
    </row>
    <row r="22" spans="1:29" ht="24.95" customHeight="1">
      <c r="A22" s="732" t="s">
        <v>51</v>
      </c>
      <c r="B22" s="733"/>
      <c r="C22" s="733"/>
      <c r="D22" s="734"/>
      <c r="E22" s="852" t="s">
        <v>423</v>
      </c>
      <c r="F22" s="853"/>
      <c r="G22" s="853"/>
      <c r="H22" s="854"/>
      <c r="I22" s="816"/>
      <c r="J22" s="817"/>
      <c r="K22" s="817"/>
      <c r="L22" s="818"/>
      <c r="N22" s="664"/>
      <c r="O22" s="664"/>
      <c r="P22" s="664"/>
      <c r="Q22" s="664"/>
      <c r="R22" s="664"/>
      <c r="S22" s="664"/>
      <c r="T22" s="664"/>
      <c r="U22" s="664"/>
      <c r="V22" s="664"/>
      <c r="W22" s="664"/>
      <c r="X22" s="664"/>
      <c r="Y22" s="664"/>
      <c r="Z22" s="664"/>
      <c r="AA22" s="664"/>
    </row>
    <row r="23" spans="1:29" ht="24.95" customHeight="1">
      <c r="A23" s="821" t="s">
        <v>418</v>
      </c>
      <c r="B23" s="822"/>
      <c r="C23" s="822"/>
      <c r="D23" s="823"/>
      <c r="E23" s="407" t="s">
        <v>70</v>
      </c>
      <c r="F23" s="249"/>
      <c r="G23" s="249"/>
      <c r="H23" s="452"/>
      <c r="I23" s="816"/>
      <c r="J23" s="817"/>
      <c r="K23" s="817"/>
      <c r="L23" s="818"/>
    </row>
    <row r="24" spans="1:29" ht="24.95" customHeight="1">
      <c r="A24" s="134"/>
      <c r="B24" s="135"/>
      <c r="C24" s="135"/>
      <c r="D24" s="136"/>
      <c r="E24" s="407" t="s">
        <v>32</v>
      </c>
      <c r="F24" s="249"/>
      <c r="G24" s="249"/>
      <c r="H24" s="452"/>
      <c r="I24" s="816"/>
      <c r="J24" s="817"/>
      <c r="K24" s="817"/>
      <c r="L24" s="818"/>
    </row>
    <row r="25" spans="1:29" ht="24.95" customHeight="1">
      <c r="A25" s="134"/>
      <c r="B25" s="135"/>
      <c r="C25" s="135"/>
      <c r="D25" s="136"/>
      <c r="E25" s="814" t="s">
        <v>8</v>
      </c>
      <c r="F25" s="814"/>
      <c r="G25" s="814"/>
      <c r="H25" s="815"/>
      <c r="I25" s="137" t="s">
        <v>242</v>
      </c>
      <c r="J25" s="819">
        <f>SUM(I21:L24)</f>
        <v>0</v>
      </c>
      <c r="K25" s="819"/>
      <c r="L25" s="820"/>
      <c r="N25" s="128"/>
      <c r="O25" s="3"/>
      <c r="P25" s="3"/>
      <c r="Q25" s="3"/>
      <c r="R25" s="3"/>
      <c r="S25" s="3"/>
      <c r="T25" s="3"/>
      <c r="U25" s="3"/>
      <c r="V25" s="46"/>
      <c r="W25" s="46"/>
      <c r="X25" s="46"/>
      <c r="Y25" s="46"/>
      <c r="Z25" s="46"/>
    </row>
    <row r="26" spans="1:29" ht="24.95" customHeight="1" thickBot="1">
      <c r="A26" s="494" t="s">
        <v>494</v>
      </c>
      <c r="B26" s="495"/>
      <c r="C26" s="495"/>
      <c r="D26" s="495"/>
      <c r="E26" s="495"/>
      <c r="F26" s="495"/>
      <c r="G26" s="495"/>
      <c r="H26" s="495"/>
      <c r="I26" s="827"/>
      <c r="J26" s="828"/>
      <c r="K26" s="828"/>
      <c r="L26" s="829"/>
      <c r="M26" s="128"/>
      <c r="N26" s="3"/>
      <c r="O26" s="3"/>
      <c r="P26" s="3"/>
      <c r="Q26" s="3"/>
      <c r="R26" s="3"/>
      <c r="S26" s="3"/>
      <c r="T26" s="3"/>
      <c r="U26" s="46"/>
      <c r="V26" s="46"/>
      <c r="W26" s="46"/>
      <c r="X26" s="46"/>
      <c r="Y26" s="46"/>
    </row>
    <row r="27" spans="1:29" ht="24.95" customHeight="1">
      <c r="A27" s="135"/>
      <c r="B27" s="135"/>
      <c r="C27" s="135"/>
      <c r="D27" s="135"/>
      <c r="E27" s="138"/>
      <c r="F27" s="138"/>
      <c r="G27" s="138"/>
      <c r="L27" s="138"/>
      <c r="N27" s="128"/>
      <c r="O27" s="3"/>
      <c r="P27" s="3"/>
      <c r="Q27" s="3"/>
      <c r="R27" s="3"/>
      <c r="S27" s="3"/>
      <c r="T27" s="3"/>
      <c r="U27" s="3"/>
      <c r="V27" s="46"/>
      <c r="W27" s="46"/>
      <c r="X27" s="46"/>
      <c r="Y27" s="46"/>
      <c r="Z27" s="46"/>
    </row>
    <row r="28" spans="1:29" ht="20.100000000000001" customHeight="1" thickBot="1">
      <c r="A28" s="555" t="s">
        <v>20</v>
      </c>
      <c r="B28" s="555"/>
      <c r="C28" s="555"/>
      <c r="D28" s="361" t="s">
        <v>21</v>
      </c>
      <c r="E28" s="361"/>
      <c r="F28" s="361"/>
      <c r="G28" s="361"/>
      <c r="H28" s="361"/>
      <c r="I28" s="361"/>
      <c r="J28" s="139"/>
      <c r="K28" s="139"/>
      <c r="P28" s="46"/>
      <c r="Q28" s="46"/>
      <c r="R28" s="46"/>
      <c r="S28" s="46"/>
      <c r="T28" s="46"/>
      <c r="U28" s="46"/>
      <c r="V28" s="46"/>
      <c r="W28" s="46"/>
    </row>
    <row r="29" spans="1:29" ht="20.100000000000001" customHeight="1">
      <c r="A29" s="140"/>
      <c r="B29" s="141"/>
      <c r="C29" s="141"/>
      <c r="D29" s="73"/>
      <c r="E29" s="73"/>
      <c r="F29" s="440" t="s">
        <v>22</v>
      </c>
      <c r="G29" s="440"/>
      <c r="H29" s="547"/>
      <c r="I29" s="533" t="s">
        <v>399</v>
      </c>
      <c r="J29" s="534"/>
      <c r="K29" s="534"/>
      <c r="L29" s="535"/>
      <c r="M29" s="858" t="s">
        <v>85</v>
      </c>
      <c r="N29" s="859"/>
      <c r="O29" s="859"/>
      <c r="P29" s="860"/>
      <c r="Q29" s="486" t="s">
        <v>8</v>
      </c>
      <c r="R29" s="486"/>
      <c r="S29" s="486"/>
      <c r="T29" s="487"/>
    </row>
    <row r="30" spans="1:29" ht="20.100000000000001" customHeight="1" thickBot="1">
      <c r="A30" s="548" t="s">
        <v>23</v>
      </c>
      <c r="B30" s="361"/>
      <c r="C30" s="361"/>
      <c r="H30" s="142"/>
      <c r="I30" s="536"/>
      <c r="J30" s="537"/>
      <c r="K30" s="537"/>
      <c r="L30" s="538"/>
      <c r="M30" s="855"/>
      <c r="N30" s="856"/>
      <c r="O30" s="856"/>
      <c r="P30" s="857"/>
      <c r="Q30" s="488"/>
      <c r="R30" s="488"/>
      <c r="S30" s="488"/>
      <c r="T30" s="489"/>
    </row>
    <row r="31" spans="1:29" ht="20.100000000000001" customHeight="1">
      <c r="A31" s="837" t="s">
        <v>203</v>
      </c>
      <c r="B31" s="346"/>
      <c r="C31" s="346"/>
      <c r="D31" s="347"/>
      <c r="E31" s="237" t="s">
        <v>483</v>
      </c>
      <c r="F31" s="237"/>
      <c r="G31" s="237"/>
      <c r="H31" s="237"/>
      <c r="I31" s="841"/>
      <c r="J31" s="842"/>
      <c r="K31" s="842"/>
      <c r="L31" s="843"/>
      <c r="M31" s="841"/>
      <c r="N31" s="842"/>
      <c r="O31" s="842"/>
      <c r="P31" s="843"/>
      <c r="Q31" s="58" t="s">
        <v>261</v>
      </c>
      <c r="R31" s="830">
        <f>SUM(I31,M31)</f>
        <v>0</v>
      </c>
      <c r="S31" s="830"/>
      <c r="T31" s="831"/>
      <c r="AB31" s="11" t="s">
        <v>538</v>
      </c>
      <c r="AC31" s="11" t="b">
        <f>EXACT(J15,R31)</f>
        <v>1</v>
      </c>
    </row>
    <row r="32" spans="1:29" ht="21" customHeight="1" thickBot="1">
      <c r="A32" s="838"/>
      <c r="B32" s="839"/>
      <c r="C32" s="839"/>
      <c r="D32" s="840"/>
      <c r="E32" s="811" t="s">
        <v>25</v>
      </c>
      <c r="F32" s="812"/>
      <c r="G32" s="812"/>
      <c r="H32" s="813"/>
      <c r="I32" s="824"/>
      <c r="J32" s="825"/>
      <c r="K32" s="825"/>
      <c r="L32" s="826"/>
      <c r="M32" s="834"/>
      <c r="N32" s="835"/>
      <c r="O32" s="835"/>
      <c r="P32" s="836"/>
      <c r="Q32" s="143" t="s">
        <v>262</v>
      </c>
      <c r="R32" s="832">
        <f>SUM(I32,M32)</f>
        <v>0</v>
      </c>
      <c r="S32" s="832"/>
      <c r="T32" s="833"/>
      <c r="AB32" s="11" t="s">
        <v>539</v>
      </c>
      <c r="AC32" s="11" t="b">
        <f>EXACT(J25,R32)</f>
        <v>1</v>
      </c>
    </row>
    <row r="33" spans="1:16" ht="21" customHeight="1">
      <c r="P33" s="73"/>
    </row>
    <row r="34" spans="1:16" ht="55.5" customHeight="1"/>
    <row r="35" spans="1:16" ht="21" customHeight="1">
      <c r="A35" s="144" t="s">
        <v>328</v>
      </c>
      <c r="B35" s="144" t="s">
        <v>330</v>
      </c>
      <c r="C35" s="144" t="s">
        <v>351</v>
      </c>
      <c r="D35" s="144" t="s">
        <v>349</v>
      </c>
      <c r="E35" s="144" t="s">
        <v>25</v>
      </c>
      <c r="F35" s="145"/>
      <c r="G35" s="145"/>
    </row>
    <row r="36" spans="1:16" ht="21" customHeight="1">
      <c r="A36" s="80" t="str">
        <f>X2</f>
        <v/>
      </c>
      <c r="B36" s="80" t="str">
        <f>Y2</f>
        <v/>
      </c>
      <c r="C36" s="146">
        <f>M31</f>
        <v>0</v>
      </c>
      <c r="D36" s="146">
        <f>I31</f>
        <v>0</v>
      </c>
      <c r="E36" s="146">
        <f>R32</f>
        <v>0</v>
      </c>
    </row>
    <row r="37" spans="1:16" ht="21" customHeight="1"/>
    <row r="38" spans="1:16" ht="21" customHeight="1"/>
    <row r="39" spans="1:16" ht="21" customHeight="1"/>
    <row r="40" spans="1:16" ht="21" customHeight="1"/>
    <row r="41" spans="1:16" ht="21" customHeight="1"/>
    <row r="42" spans="1:16" ht="21" customHeight="1"/>
    <row r="43" spans="1:16" ht="21" customHeight="1"/>
    <row r="44" spans="1:16" ht="21" customHeight="1"/>
    <row r="45" spans="1:16" ht="21" customHeight="1"/>
    <row r="46" spans="1:16" ht="21" customHeight="1"/>
    <row r="47" spans="1:16" ht="21" customHeight="1"/>
    <row r="48" spans="1:16" ht="21" customHeight="1"/>
    <row r="49" ht="21" customHeight="1"/>
    <row r="50" ht="21"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sheetData>
  <mergeCells count="104">
    <mergeCell ref="A2:C2"/>
    <mergeCell ref="R11:W11"/>
    <mergeCell ref="I9:L9"/>
    <mergeCell ref="R10:W10"/>
    <mergeCell ref="R13:W13"/>
    <mergeCell ref="R14:W14"/>
    <mergeCell ref="R12:W12"/>
    <mergeCell ref="I12:L12"/>
    <mergeCell ref="N8:N19"/>
    <mergeCell ref="O18:Q18"/>
    <mergeCell ref="J8:L8"/>
    <mergeCell ref="R15:W15"/>
    <mergeCell ref="I10:L10"/>
    <mergeCell ref="I11:L11"/>
    <mergeCell ref="I17:L17"/>
    <mergeCell ref="B11:H11"/>
    <mergeCell ref="D18:H18"/>
    <mergeCell ref="D19:H19"/>
    <mergeCell ref="D16:H16"/>
    <mergeCell ref="D17:H17"/>
    <mergeCell ref="B12:H12"/>
    <mergeCell ref="O13:Q15"/>
    <mergeCell ref="R16:W16"/>
    <mergeCell ref="O16:Q17"/>
    <mergeCell ref="Y14:Z14"/>
    <mergeCell ref="R8:W8"/>
    <mergeCell ref="R9:W9"/>
    <mergeCell ref="I14:L14"/>
    <mergeCell ref="I13:L13"/>
    <mergeCell ref="O8:Q12"/>
    <mergeCell ref="E2:S2"/>
    <mergeCell ref="U2:W2"/>
    <mergeCell ref="U3:W3"/>
    <mergeCell ref="I16:L16"/>
    <mergeCell ref="Y2:AA2"/>
    <mergeCell ref="X3:AA3"/>
    <mergeCell ref="J15:L15"/>
    <mergeCell ref="A7:L7"/>
    <mergeCell ref="N7:AA7"/>
    <mergeCell ref="A8:H8"/>
    <mergeCell ref="U4:W4"/>
    <mergeCell ref="I5:V5"/>
    <mergeCell ref="A6:AA6"/>
    <mergeCell ref="A5:H5"/>
    <mergeCell ref="X4:AA4"/>
    <mergeCell ref="A9:A15"/>
    <mergeCell ref="B9:H9"/>
    <mergeCell ref="B15:H15"/>
    <mergeCell ref="B13:H13"/>
    <mergeCell ref="B10:H10"/>
    <mergeCell ref="B14:H14"/>
    <mergeCell ref="Y8:Z8"/>
    <mergeCell ref="Y9:Z9"/>
    <mergeCell ref="Y10:Z10"/>
    <mergeCell ref="Y11:Z11"/>
    <mergeCell ref="Y12:Z12"/>
    <mergeCell ref="Y13:Z13"/>
    <mergeCell ref="F29:H29"/>
    <mergeCell ref="I31:L31"/>
    <mergeCell ref="I18:L18"/>
    <mergeCell ref="I19:L19"/>
    <mergeCell ref="R18:W18"/>
    <mergeCell ref="R19:W19"/>
    <mergeCell ref="O19:Q19"/>
    <mergeCell ref="N21:AA22"/>
    <mergeCell ref="Y17:Z17"/>
    <mergeCell ref="Y18:Z18"/>
    <mergeCell ref="Y19:Z19"/>
    <mergeCell ref="E22:H22"/>
    <mergeCell ref="I20:L20"/>
    <mergeCell ref="M30:P30"/>
    <mergeCell ref="M31:P31"/>
    <mergeCell ref="M29:P29"/>
    <mergeCell ref="I23:L23"/>
    <mergeCell ref="D20:H20"/>
    <mergeCell ref="A21:D21"/>
    <mergeCell ref="I21:L21"/>
    <mergeCell ref="E21:H21"/>
    <mergeCell ref="R17:W17"/>
    <mergeCell ref="Q29:T30"/>
    <mergeCell ref="Y15:Z15"/>
    <mergeCell ref="Y16:Z16"/>
    <mergeCell ref="E32:H32"/>
    <mergeCell ref="E25:H25"/>
    <mergeCell ref="D28:I28"/>
    <mergeCell ref="I24:L24"/>
    <mergeCell ref="J25:L25"/>
    <mergeCell ref="E23:H23"/>
    <mergeCell ref="E24:H24"/>
    <mergeCell ref="A23:D23"/>
    <mergeCell ref="I22:L22"/>
    <mergeCell ref="A22:D22"/>
    <mergeCell ref="I32:L32"/>
    <mergeCell ref="I29:L30"/>
    <mergeCell ref="A26:H26"/>
    <mergeCell ref="I26:L26"/>
    <mergeCell ref="R31:T31"/>
    <mergeCell ref="A16:C20"/>
    <mergeCell ref="R32:T32"/>
    <mergeCell ref="M32:P32"/>
    <mergeCell ref="E31:H31"/>
    <mergeCell ref="A31:D32"/>
    <mergeCell ref="A28:C28"/>
    <mergeCell ref="A30:C30"/>
  </mergeCells>
  <phoneticPr fontId="3"/>
  <dataValidations count="4">
    <dataValidation type="whole" allowBlank="1" showInputMessage="1" showErrorMessage="1" errorTitle="数値のみ入力してください。" error="「事業」は自動的に表示されますので入力不要です。" sqref="I9:L14 I16:L20 I26:L26" xr:uid="{00000000-0002-0000-0A00-000000000000}">
      <formula1>0</formula1>
      <formula2>100000</formula2>
    </dataValidation>
    <dataValidation type="whole" allowBlank="1" showInputMessage="1" showErrorMessage="1" errorTitle="数値のみ入力してください。" error="「時間」は自動的に表示されますので入力不要です。" sqref="Y8 X9:Y20" xr:uid="{00000000-0002-0000-0A00-000001000000}">
      <formula1>0</formula1>
      <formula2>1000000</formula2>
    </dataValidation>
    <dataValidation type="whole" allowBlank="1" showInputMessage="1" showErrorMessage="1" errorTitle="数値のみ入力してください。" error="「人」は自動的に表示されますので入力不要です。" sqref="I21:L24" xr:uid="{00000000-0002-0000-0A00-000002000000}">
      <formula1>0</formula1>
      <formula2>100000</formula2>
    </dataValidation>
    <dataValidation type="whole" allowBlank="1" showInputMessage="1" showErrorMessage="1" errorTitle="数値のみ入力してください。" error="「事業」は自動的に表示されますので入力不要です。" sqref="I31:P32" xr:uid="{00000000-0002-0000-0A00-000003000000}">
      <formula1>0</formula1>
      <formula2>1000000</formula2>
    </dataValidation>
  </dataValidations>
  <pageMargins left="0.47244094488188981" right="0.15748031496062992" top="0.59055118110236227" bottom="0.39370078740157483" header="0.51181102362204722" footer="0.51181102362204722"/>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60"/>
  <sheetViews>
    <sheetView showGridLines="0" tabSelected="1" view="pageBreakPreview" zoomScaleNormal="100" zoomScaleSheetLayoutView="100" workbookViewId="0">
      <selection activeCell="S8" sqref="S8:AA8"/>
    </sheetView>
  </sheetViews>
  <sheetFormatPr defaultColWidth="3.625" defaultRowHeight="24.95" customHeight="1"/>
  <cols>
    <col min="1" max="5" width="3.625" style="11" customWidth="1"/>
    <col min="6" max="7" width="6.625" style="11" customWidth="1"/>
    <col min="8" max="8" width="6.75" style="11" bestFit="1" customWidth="1"/>
    <col min="9" max="10" width="3.625" style="11" customWidth="1"/>
    <col min="11" max="11" width="5.625" style="11" customWidth="1"/>
    <col min="12" max="15" width="3.625" style="11" customWidth="1"/>
    <col min="16" max="18" width="2.625" style="11" customWidth="1"/>
    <col min="19" max="16384" width="3.625" style="11"/>
  </cols>
  <sheetData>
    <row r="1" spans="1:24" ht="24.95" customHeight="1">
      <c r="A1" s="12" t="str">
        <f>'票１－１'!A1</f>
        <v>白色のセルに入力（またはリストから選択）して下さい。</v>
      </c>
    </row>
    <row r="2" spans="1:24" s="5" customFormat="1" ht="24.95" customHeight="1">
      <c r="A2" s="2" t="s">
        <v>86</v>
      </c>
      <c r="B2" s="3"/>
      <c r="C2" s="298" t="s">
        <v>312</v>
      </c>
      <c r="D2" s="298"/>
      <c r="E2" s="298"/>
      <c r="F2" s="298"/>
      <c r="G2" s="298"/>
      <c r="H2" s="298"/>
      <c r="I2" s="298"/>
      <c r="J2" s="298"/>
      <c r="K2" s="298"/>
      <c r="L2" s="298"/>
      <c r="M2" s="298"/>
      <c r="N2" s="298"/>
      <c r="O2" s="298"/>
      <c r="P2" s="298"/>
      <c r="Q2" s="298"/>
      <c r="R2" s="407" t="s">
        <v>397</v>
      </c>
      <c r="S2" s="249"/>
      <c r="T2" s="452"/>
      <c r="U2" s="4" t="str">
        <f>IF('票１－１'!U4=0,"",'票１－１'!U4)</f>
        <v/>
      </c>
      <c r="V2" s="357" t="str">
        <f>IF('票１－１'!V4=0,"",'票１－１'!V4)</f>
        <v/>
      </c>
      <c r="W2" s="357"/>
      <c r="X2" s="358"/>
    </row>
    <row r="3" spans="1:24" s="5" customFormat="1" ht="24.95" customHeight="1">
      <c r="L3" s="6"/>
      <c r="M3" s="5" t="str">
        <f>"("&amp;昨年&amp;"度実績）"</f>
        <v>(令和7年度実績）</v>
      </c>
      <c r="R3" s="297" t="s">
        <v>87</v>
      </c>
      <c r="S3" s="337"/>
      <c r="T3" s="269"/>
      <c r="U3" s="359" t="str">
        <f>IF('票１－１'!U5=0,"",'票１－１'!U5)</f>
        <v/>
      </c>
      <c r="V3" s="359"/>
      <c r="W3" s="359"/>
      <c r="X3" s="359"/>
    </row>
    <row r="4" spans="1:24" s="5" customFormat="1" ht="24.95" customHeight="1">
      <c r="R4" s="239" t="s">
        <v>232</v>
      </c>
      <c r="S4" s="239"/>
      <c r="T4" s="239"/>
      <c r="U4" s="359" t="str">
        <f>IF('票１－１'!U6=0,"",'票１－１'!U6)</f>
        <v/>
      </c>
      <c r="V4" s="359"/>
      <c r="W4" s="359"/>
      <c r="X4" s="359"/>
    </row>
    <row r="5" spans="1:24" ht="20.100000000000001" customHeight="1" thickBot="1">
      <c r="A5" s="361" t="s">
        <v>402</v>
      </c>
      <c r="B5" s="361"/>
      <c r="C5" s="361"/>
      <c r="D5" s="361"/>
      <c r="E5" s="361"/>
      <c r="F5" s="361"/>
      <c r="G5" s="361"/>
      <c r="H5" s="361"/>
      <c r="I5" s="361"/>
      <c r="J5" s="361"/>
      <c r="K5" s="361"/>
      <c r="L5" s="361"/>
      <c r="M5" s="361"/>
      <c r="N5" s="361"/>
      <c r="O5" s="361"/>
      <c r="P5" s="361"/>
      <c r="Q5" s="361"/>
      <c r="R5" s="361"/>
      <c r="S5" s="361"/>
      <c r="T5" s="361"/>
      <c r="U5" s="361"/>
      <c r="V5" s="361"/>
      <c r="W5" s="361"/>
      <c r="X5" s="361"/>
    </row>
    <row r="6" spans="1:24" ht="20.100000000000001" customHeight="1">
      <c r="A6" s="375" t="s">
        <v>88</v>
      </c>
      <c r="B6" s="237"/>
      <c r="C6" s="237"/>
      <c r="D6" s="237"/>
      <c r="E6" s="237"/>
      <c r="F6" s="237" t="s">
        <v>89</v>
      </c>
      <c r="G6" s="237"/>
      <c r="H6" s="237" t="s">
        <v>90</v>
      </c>
      <c r="I6" s="237"/>
      <c r="J6" s="237"/>
      <c r="K6" s="237" t="s">
        <v>91</v>
      </c>
      <c r="L6" s="237"/>
      <c r="M6" s="237"/>
      <c r="N6" s="237"/>
      <c r="O6" s="237"/>
      <c r="P6" s="345" t="s">
        <v>92</v>
      </c>
      <c r="Q6" s="346"/>
      <c r="R6" s="346"/>
      <c r="S6" s="429"/>
      <c r="T6" s="372"/>
      <c r="U6" s="372"/>
      <c r="V6" s="372"/>
      <c r="W6" s="372"/>
      <c r="X6" s="372"/>
    </row>
    <row r="7" spans="1:24" ht="20.100000000000001" customHeight="1">
      <c r="A7" s="907"/>
      <c r="B7" s="239"/>
      <c r="C7" s="239"/>
      <c r="D7" s="239"/>
      <c r="E7" s="239"/>
      <c r="F7" s="239"/>
      <c r="G7" s="239"/>
      <c r="H7" s="239"/>
      <c r="I7" s="239"/>
      <c r="J7" s="239"/>
      <c r="K7" s="239"/>
      <c r="L7" s="239"/>
      <c r="M7" s="239"/>
      <c r="N7" s="239"/>
      <c r="O7" s="239"/>
      <c r="P7" s="348"/>
      <c r="Q7" s="349"/>
      <c r="R7" s="349"/>
      <c r="S7" s="429"/>
      <c r="T7" s="372"/>
      <c r="U7" s="372"/>
      <c r="V7" s="372"/>
      <c r="W7" s="372"/>
      <c r="X7" s="372"/>
    </row>
    <row r="8" spans="1:24" ht="20.100000000000001" customHeight="1">
      <c r="A8" s="905"/>
      <c r="B8" s="906"/>
      <c r="C8" s="906"/>
      <c r="D8" s="906"/>
      <c r="E8" s="906"/>
      <c r="F8" s="906"/>
      <c r="G8" s="906"/>
      <c r="H8" s="906"/>
      <c r="I8" s="906"/>
      <c r="J8" s="906"/>
      <c r="K8" s="917" t="s">
        <v>93</v>
      </c>
      <c r="L8" s="918"/>
      <c r="M8" s="918"/>
      <c r="N8" s="918"/>
      <c r="O8" s="919"/>
      <c r="P8" s="931"/>
      <c r="Q8" s="932"/>
      <c r="R8" s="933"/>
      <c r="S8" s="7"/>
      <c r="T8" s="930"/>
      <c r="U8" s="930"/>
      <c r="V8" s="930"/>
      <c r="W8" s="926"/>
      <c r="X8" s="926"/>
    </row>
    <row r="9" spans="1:24" ht="20.100000000000001" customHeight="1">
      <c r="A9" s="905"/>
      <c r="B9" s="906"/>
      <c r="C9" s="906"/>
      <c r="D9" s="906"/>
      <c r="E9" s="906"/>
      <c r="F9" s="906"/>
      <c r="G9" s="906"/>
      <c r="H9" s="906"/>
      <c r="I9" s="906"/>
      <c r="J9" s="906"/>
      <c r="K9" s="693" t="s">
        <v>94</v>
      </c>
      <c r="L9" s="694"/>
      <c r="M9" s="694"/>
      <c r="N9" s="694"/>
      <c r="O9" s="925"/>
      <c r="P9" s="937"/>
      <c r="Q9" s="938"/>
      <c r="R9" s="939"/>
      <c r="S9" s="8"/>
      <c r="T9" s="908"/>
      <c r="U9" s="908"/>
      <c r="V9" s="908"/>
      <c r="W9" s="9"/>
      <c r="X9" s="10"/>
    </row>
    <row r="10" spans="1:24" ht="20.100000000000001" customHeight="1">
      <c r="A10" s="905"/>
      <c r="B10" s="906"/>
      <c r="C10" s="906"/>
      <c r="D10" s="906"/>
      <c r="E10" s="906"/>
      <c r="F10" s="906"/>
      <c r="G10" s="906"/>
      <c r="H10" s="906"/>
      <c r="I10" s="906"/>
      <c r="J10" s="906"/>
      <c r="K10" s="917" t="s">
        <v>95</v>
      </c>
      <c r="L10" s="918"/>
      <c r="M10" s="918"/>
      <c r="N10" s="918"/>
      <c r="O10" s="919"/>
      <c r="P10" s="931"/>
      <c r="Q10" s="932"/>
      <c r="R10" s="933"/>
      <c r="S10" s="7"/>
      <c r="T10" s="930"/>
      <c r="U10" s="930"/>
      <c r="V10" s="930"/>
      <c r="W10" s="926"/>
      <c r="X10" s="926"/>
    </row>
    <row r="11" spans="1:24" ht="20.100000000000001" customHeight="1">
      <c r="A11" s="905"/>
      <c r="B11" s="906"/>
      <c r="C11" s="906"/>
      <c r="D11" s="906"/>
      <c r="E11" s="906"/>
      <c r="F11" s="906"/>
      <c r="G11" s="906"/>
      <c r="H11" s="906"/>
      <c r="I11" s="906"/>
      <c r="J11" s="906"/>
      <c r="K11" s="693" t="s">
        <v>94</v>
      </c>
      <c r="L11" s="694"/>
      <c r="M11" s="694"/>
      <c r="N11" s="694"/>
      <c r="O11" s="925"/>
      <c r="P11" s="937"/>
      <c r="Q11" s="938"/>
      <c r="R11" s="939"/>
      <c r="S11" s="8"/>
      <c r="T11" s="908"/>
      <c r="U11" s="908"/>
      <c r="V11" s="908"/>
      <c r="W11" s="9"/>
      <c r="X11" s="10"/>
    </row>
    <row r="12" spans="1:24" ht="20.100000000000001" customHeight="1">
      <c r="A12" s="905"/>
      <c r="B12" s="906"/>
      <c r="C12" s="906"/>
      <c r="D12" s="906"/>
      <c r="E12" s="906"/>
      <c r="F12" s="906"/>
      <c r="G12" s="906"/>
      <c r="H12" s="906"/>
      <c r="I12" s="906"/>
      <c r="J12" s="906"/>
      <c r="K12" s="917" t="s">
        <v>95</v>
      </c>
      <c r="L12" s="918"/>
      <c r="M12" s="918"/>
      <c r="N12" s="918"/>
      <c r="O12" s="919"/>
      <c r="P12" s="931"/>
      <c r="Q12" s="932"/>
      <c r="R12" s="933"/>
      <c r="S12" s="7"/>
      <c r="T12" s="930"/>
      <c r="U12" s="930"/>
      <c r="V12" s="930"/>
      <c r="W12" s="926"/>
      <c r="X12" s="926"/>
    </row>
    <row r="13" spans="1:24" ht="20.100000000000001" customHeight="1" thickBot="1">
      <c r="A13" s="920"/>
      <c r="B13" s="921"/>
      <c r="C13" s="921"/>
      <c r="D13" s="921"/>
      <c r="E13" s="921"/>
      <c r="F13" s="921"/>
      <c r="G13" s="921"/>
      <c r="H13" s="921"/>
      <c r="I13" s="921"/>
      <c r="J13" s="921"/>
      <c r="K13" s="922" t="s">
        <v>94</v>
      </c>
      <c r="L13" s="923"/>
      <c r="M13" s="923"/>
      <c r="N13" s="923"/>
      <c r="O13" s="924"/>
      <c r="P13" s="934"/>
      <c r="Q13" s="935"/>
      <c r="R13" s="936"/>
      <c r="S13" s="8"/>
      <c r="T13" s="908"/>
      <c r="U13" s="908"/>
      <c r="V13" s="908"/>
      <c r="W13" s="9"/>
      <c r="X13" s="10"/>
    </row>
    <row r="14" spans="1:24" ht="20.100000000000001" customHeight="1"/>
    <row r="15" spans="1:24" ht="20.100000000000001" customHeight="1" thickBot="1">
      <c r="A15" s="361" t="s">
        <v>403</v>
      </c>
      <c r="B15" s="361"/>
      <c r="C15" s="361"/>
      <c r="D15" s="361"/>
      <c r="E15" s="361"/>
      <c r="F15" s="361"/>
      <c r="G15" s="361"/>
      <c r="H15" s="361"/>
      <c r="I15" s="361"/>
      <c r="J15" s="361"/>
      <c r="K15" s="361"/>
      <c r="L15" s="361"/>
      <c r="M15" s="361"/>
      <c r="N15" s="361"/>
      <c r="O15" s="361"/>
      <c r="P15" s="361"/>
      <c r="Q15" s="361"/>
      <c r="R15" s="361"/>
      <c r="S15" s="361"/>
      <c r="T15" s="361"/>
      <c r="U15" s="361"/>
      <c r="V15" s="361"/>
      <c r="W15" s="361"/>
      <c r="X15" s="361"/>
    </row>
    <row r="16" spans="1:24" ht="20.100000000000001" customHeight="1">
      <c r="A16" s="375" t="s">
        <v>96</v>
      </c>
      <c r="B16" s="237"/>
      <c r="C16" s="237"/>
      <c r="D16" s="237"/>
      <c r="E16" s="237"/>
      <c r="F16" s="237" t="s">
        <v>89</v>
      </c>
      <c r="G16" s="237"/>
      <c r="H16" s="237" t="s">
        <v>204</v>
      </c>
      <c r="I16" s="237"/>
      <c r="J16" s="237"/>
      <c r="K16" s="237" t="s">
        <v>97</v>
      </c>
      <c r="L16" s="237"/>
      <c r="M16" s="237"/>
      <c r="N16" s="237"/>
      <c r="O16" s="237"/>
      <c r="P16" s="345" t="s">
        <v>92</v>
      </c>
      <c r="Q16" s="346"/>
      <c r="R16" s="346"/>
      <c r="S16" s="429"/>
      <c r="T16" s="372"/>
      <c r="U16" s="372"/>
      <c r="V16" s="372"/>
      <c r="W16" s="372"/>
      <c r="X16" s="372"/>
    </row>
    <row r="17" spans="1:24" ht="20.100000000000001" customHeight="1">
      <c r="A17" s="907"/>
      <c r="B17" s="239"/>
      <c r="C17" s="239"/>
      <c r="D17" s="239"/>
      <c r="E17" s="239"/>
      <c r="F17" s="239"/>
      <c r="G17" s="239"/>
      <c r="H17" s="239"/>
      <c r="I17" s="239"/>
      <c r="J17" s="239"/>
      <c r="K17" s="239"/>
      <c r="L17" s="239"/>
      <c r="M17" s="239"/>
      <c r="N17" s="239"/>
      <c r="O17" s="239"/>
      <c r="P17" s="348"/>
      <c r="Q17" s="349"/>
      <c r="R17" s="349"/>
      <c r="S17" s="429"/>
      <c r="T17" s="372"/>
      <c r="U17" s="372"/>
      <c r="V17" s="372"/>
      <c r="W17" s="372"/>
      <c r="X17" s="372"/>
    </row>
    <row r="18" spans="1:24" ht="39.950000000000003" customHeight="1">
      <c r="A18" s="904"/>
      <c r="B18" s="274"/>
      <c r="C18" s="274"/>
      <c r="D18" s="274"/>
      <c r="E18" s="274"/>
      <c r="F18" s="274"/>
      <c r="G18" s="274"/>
      <c r="H18" s="911"/>
      <c r="I18" s="911"/>
      <c r="J18" s="911"/>
      <c r="K18" s="902" t="s">
        <v>98</v>
      </c>
      <c r="L18" s="902"/>
      <c r="M18" s="902"/>
      <c r="N18" s="902"/>
      <c r="O18" s="902"/>
      <c r="P18" s="927"/>
      <c r="Q18" s="928"/>
      <c r="R18" s="929"/>
      <c r="S18" s="909"/>
      <c r="T18" s="416"/>
      <c r="U18" s="416"/>
      <c r="V18" s="416"/>
      <c r="W18" s="916"/>
      <c r="X18" s="916"/>
    </row>
    <row r="19" spans="1:24" ht="39.950000000000003" customHeight="1">
      <c r="A19" s="904"/>
      <c r="B19" s="274"/>
      <c r="C19" s="274"/>
      <c r="D19" s="274"/>
      <c r="E19" s="274"/>
      <c r="F19" s="274"/>
      <c r="G19" s="274"/>
      <c r="H19" s="911"/>
      <c r="I19" s="911"/>
      <c r="J19" s="911"/>
      <c r="K19" s="902" t="s">
        <v>98</v>
      </c>
      <c r="L19" s="902"/>
      <c r="M19" s="902"/>
      <c r="N19" s="902"/>
      <c r="O19" s="902"/>
      <c r="P19" s="927"/>
      <c r="Q19" s="928"/>
      <c r="R19" s="929"/>
      <c r="S19" s="909"/>
      <c r="T19" s="416"/>
      <c r="U19" s="416"/>
      <c r="V19" s="416"/>
      <c r="W19" s="916"/>
      <c r="X19" s="916"/>
    </row>
    <row r="20" spans="1:24" ht="39.950000000000003" customHeight="1" thickBot="1">
      <c r="A20" s="246"/>
      <c r="B20" s="247"/>
      <c r="C20" s="247"/>
      <c r="D20" s="247"/>
      <c r="E20" s="247"/>
      <c r="F20" s="247"/>
      <c r="G20" s="247"/>
      <c r="H20" s="912"/>
      <c r="I20" s="912"/>
      <c r="J20" s="912"/>
      <c r="K20" s="903" t="s">
        <v>98</v>
      </c>
      <c r="L20" s="903"/>
      <c r="M20" s="903"/>
      <c r="N20" s="903"/>
      <c r="O20" s="903"/>
      <c r="P20" s="913"/>
      <c r="Q20" s="914"/>
      <c r="R20" s="915"/>
      <c r="S20" s="909"/>
      <c r="T20" s="416"/>
      <c r="U20" s="416"/>
      <c r="V20" s="416"/>
      <c r="W20" s="916"/>
      <c r="X20" s="916"/>
    </row>
    <row r="21" spans="1:24" ht="20.100000000000001" customHeight="1"/>
    <row r="22" spans="1:24" ht="20.100000000000001" customHeight="1" thickBot="1">
      <c r="A22" s="361" t="s">
        <v>404</v>
      </c>
      <c r="B22" s="361"/>
      <c r="C22" s="361"/>
      <c r="D22" s="361"/>
      <c r="E22" s="361"/>
      <c r="F22" s="361"/>
      <c r="G22" s="361"/>
      <c r="H22" s="361"/>
      <c r="I22" s="361"/>
      <c r="J22" s="361"/>
      <c r="K22" s="361"/>
      <c r="L22" s="361"/>
      <c r="M22" s="361"/>
      <c r="N22" s="361"/>
      <c r="O22" s="361"/>
      <c r="P22" s="361"/>
      <c r="Q22" s="361"/>
      <c r="R22" s="361"/>
      <c r="S22" s="361"/>
      <c r="T22" s="361"/>
      <c r="U22" s="361"/>
      <c r="V22" s="361"/>
      <c r="W22" s="361"/>
      <c r="X22" s="361"/>
    </row>
    <row r="23" spans="1:24" ht="20.100000000000001" customHeight="1">
      <c r="A23" s="375" t="s">
        <v>99</v>
      </c>
      <c r="B23" s="237"/>
      <c r="C23" s="237"/>
      <c r="D23" s="237"/>
      <c r="E23" s="237"/>
      <c r="F23" s="237" t="s">
        <v>89</v>
      </c>
      <c r="G23" s="237"/>
      <c r="H23" s="237" t="s">
        <v>204</v>
      </c>
      <c r="I23" s="237"/>
      <c r="J23" s="237"/>
      <c r="K23" s="237" t="s">
        <v>97</v>
      </c>
      <c r="L23" s="237"/>
      <c r="M23" s="237"/>
      <c r="N23" s="237"/>
      <c r="O23" s="237"/>
      <c r="P23" s="345" t="s">
        <v>92</v>
      </c>
      <c r="Q23" s="346"/>
      <c r="R23" s="346"/>
      <c r="S23" s="429"/>
      <c r="T23" s="372"/>
      <c r="U23" s="372"/>
      <c r="V23" s="372"/>
      <c r="W23" s="372"/>
      <c r="X23" s="372"/>
    </row>
    <row r="24" spans="1:24" ht="20.100000000000001" customHeight="1">
      <c r="A24" s="907"/>
      <c r="B24" s="239"/>
      <c r="C24" s="239"/>
      <c r="D24" s="239"/>
      <c r="E24" s="239"/>
      <c r="F24" s="239"/>
      <c r="G24" s="239"/>
      <c r="H24" s="239"/>
      <c r="I24" s="239"/>
      <c r="J24" s="239"/>
      <c r="K24" s="239"/>
      <c r="L24" s="239"/>
      <c r="M24" s="239"/>
      <c r="N24" s="239"/>
      <c r="O24" s="239"/>
      <c r="P24" s="348"/>
      <c r="Q24" s="349"/>
      <c r="R24" s="349"/>
      <c r="S24" s="429"/>
      <c r="T24" s="372"/>
      <c r="U24" s="372"/>
      <c r="V24" s="372"/>
      <c r="W24" s="372"/>
      <c r="X24" s="372"/>
    </row>
    <row r="25" spans="1:24" ht="39.950000000000003" customHeight="1">
      <c r="A25" s="904"/>
      <c r="B25" s="274"/>
      <c r="C25" s="274"/>
      <c r="D25" s="274"/>
      <c r="E25" s="274"/>
      <c r="F25" s="274"/>
      <c r="G25" s="274"/>
      <c r="H25" s="911"/>
      <c r="I25" s="911"/>
      <c r="J25" s="911"/>
      <c r="K25" s="902" t="s">
        <v>98</v>
      </c>
      <c r="L25" s="902"/>
      <c r="M25" s="902"/>
      <c r="N25" s="902"/>
      <c r="O25" s="902"/>
      <c r="P25" s="927"/>
      <c r="Q25" s="928"/>
      <c r="R25" s="929"/>
      <c r="S25" s="909"/>
      <c r="T25" s="372"/>
      <c r="U25" s="372"/>
      <c r="V25" s="372"/>
      <c r="W25" s="916"/>
      <c r="X25" s="916"/>
    </row>
    <row r="26" spans="1:24" ht="39.950000000000003" customHeight="1">
      <c r="A26" s="904"/>
      <c r="B26" s="274"/>
      <c r="C26" s="274"/>
      <c r="D26" s="274"/>
      <c r="E26" s="274"/>
      <c r="F26" s="274"/>
      <c r="G26" s="274"/>
      <c r="H26" s="911"/>
      <c r="I26" s="911"/>
      <c r="J26" s="911"/>
      <c r="K26" s="902" t="s">
        <v>98</v>
      </c>
      <c r="L26" s="902"/>
      <c r="M26" s="902"/>
      <c r="N26" s="902"/>
      <c r="O26" s="902"/>
      <c r="P26" s="927"/>
      <c r="Q26" s="928"/>
      <c r="R26" s="929"/>
      <c r="S26" s="909"/>
      <c r="T26" s="372"/>
      <c r="U26" s="372"/>
      <c r="V26" s="372"/>
      <c r="W26" s="916"/>
      <c r="X26" s="916"/>
    </row>
    <row r="27" spans="1:24" ht="39.950000000000003" customHeight="1" thickBot="1">
      <c r="A27" s="246"/>
      <c r="B27" s="247"/>
      <c r="C27" s="247"/>
      <c r="D27" s="247"/>
      <c r="E27" s="247"/>
      <c r="F27" s="247"/>
      <c r="G27" s="247"/>
      <c r="H27" s="912"/>
      <c r="I27" s="912"/>
      <c r="J27" s="912"/>
      <c r="K27" s="903" t="s">
        <v>98</v>
      </c>
      <c r="L27" s="903"/>
      <c r="M27" s="903"/>
      <c r="N27" s="903"/>
      <c r="O27" s="903"/>
      <c r="P27" s="913"/>
      <c r="Q27" s="914"/>
      <c r="R27" s="915"/>
      <c r="S27" s="909"/>
      <c r="T27" s="372"/>
      <c r="U27" s="372"/>
      <c r="V27" s="372"/>
      <c r="W27" s="916"/>
      <c r="X27" s="916"/>
    </row>
    <row r="28" spans="1:24" ht="20.100000000000001" customHeight="1"/>
    <row r="29" spans="1:24" ht="20.100000000000001" customHeight="1" thickBot="1">
      <c r="A29" s="361" t="s">
        <v>405</v>
      </c>
      <c r="B29" s="361"/>
      <c r="C29" s="361"/>
      <c r="D29" s="361"/>
      <c r="E29" s="361"/>
      <c r="F29" s="361"/>
      <c r="G29" s="361"/>
      <c r="H29" s="361"/>
      <c r="I29" s="361"/>
      <c r="J29" s="361"/>
      <c r="K29" s="361"/>
      <c r="L29" s="361"/>
      <c r="M29" s="361"/>
      <c r="N29" s="361"/>
      <c r="O29" s="361"/>
      <c r="P29" s="361"/>
      <c r="Q29" s="361"/>
      <c r="R29" s="361"/>
      <c r="S29" s="361"/>
      <c r="T29" s="361"/>
      <c r="U29" s="361"/>
      <c r="V29" s="361"/>
      <c r="W29" s="361"/>
      <c r="X29" s="361"/>
    </row>
    <row r="30" spans="1:24" ht="20.100000000000001" customHeight="1">
      <c r="A30" s="837" t="s">
        <v>96</v>
      </c>
      <c r="B30" s="346"/>
      <c r="C30" s="346"/>
      <c r="D30" s="346"/>
      <c r="E30" s="346"/>
      <c r="F30" s="346"/>
      <c r="G30" s="347"/>
      <c r="H30" s="237" t="s">
        <v>204</v>
      </c>
      <c r="I30" s="237"/>
      <c r="J30" s="237"/>
      <c r="K30" s="237" t="s">
        <v>97</v>
      </c>
      <c r="L30" s="237"/>
      <c r="M30" s="237"/>
      <c r="N30" s="237"/>
      <c r="O30" s="237"/>
      <c r="P30" s="345" t="s">
        <v>92</v>
      </c>
      <c r="Q30" s="346"/>
      <c r="R30" s="346"/>
      <c r="S30" s="429"/>
      <c r="T30" s="372"/>
      <c r="U30" s="372"/>
      <c r="V30" s="372"/>
      <c r="W30" s="372"/>
      <c r="X30" s="372"/>
    </row>
    <row r="31" spans="1:24" ht="20.100000000000001" customHeight="1">
      <c r="A31" s="910"/>
      <c r="B31" s="349"/>
      <c r="C31" s="349"/>
      <c r="D31" s="349"/>
      <c r="E31" s="349"/>
      <c r="F31" s="349"/>
      <c r="G31" s="350"/>
      <c r="H31" s="255"/>
      <c r="I31" s="255"/>
      <c r="J31" s="239"/>
      <c r="K31" s="239"/>
      <c r="L31" s="239"/>
      <c r="M31" s="239"/>
      <c r="N31" s="239"/>
      <c r="O31" s="239"/>
      <c r="P31" s="348"/>
      <c r="Q31" s="349"/>
      <c r="R31" s="349"/>
      <c r="S31" s="429"/>
      <c r="T31" s="372"/>
      <c r="U31" s="372"/>
      <c r="V31" s="372"/>
      <c r="W31" s="372"/>
      <c r="X31" s="372"/>
    </row>
    <row r="32" spans="1:24" ht="39.950000000000003" customHeight="1">
      <c r="A32" s="373"/>
      <c r="B32" s="287"/>
      <c r="C32" s="287"/>
      <c r="D32" s="287"/>
      <c r="E32" s="287"/>
      <c r="F32" s="287"/>
      <c r="G32" s="356"/>
      <c r="H32" s="911"/>
      <c r="I32" s="911"/>
      <c r="J32" s="911"/>
      <c r="K32" s="902" t="s">
        <v>98</v>
      </c>
      <c r="L32" s="902"/>
      <c r="M32" s="902"/>
      <c r="N32" s="902"/>
      <c r="O32" s="902"/>
      <c r="P32" s="927"/>
      <c r="Q32" s="928"/>
      <c r="R32" s="929"/>
      <c r="S32" s="909"/>
      <c r="T32" s="372"/>
      <c r="U32" s="372"/>
      <c r="V32" s="372"/>
      <c r="W32" s="361"/>
      <c r="X32" s="361"/>
    </row>
    <row r="33" spans="1:24" ht="39.950000000000003" customHeight="1">
      <c r="A33" s="373"/>
      <c r="B33" s="287"/>
      <c r="C33" s="287"/>
      <c r="D33" s="287"/>
      <c r="E33" s="287"/>
      <c r="F33" s="287"/>
      <c r="G33" s="356"/>
      <c r="H33" s="911"/>
      <c r="I33" s="911"/>
      <c r="J33" s="911"/>
      <c r="K33" s="902" t="s">
        <v>98</v>
      </c>
      <c r="L33" s="902"/>
      <c r="M33" s="902"/>
      <c r="N33" s="902"/>
      <c r="O33" s="902"/>
      <c r="P33" s="927"/>
      <c r="Q33" s="928"/>
      <c r="R33" s="929"/>
      <c r="S33" s="909"/>
      <c r="T33" s="372"/>
      <c r="U33" s="372"/>
      <c r="V33" s="372"/>
      <c r="W33" s="361"/>
      <c r="X33" s="361"/>
    </row>
    <row r="34" spans="1:24" ht="39.950000000000003" customHeight="1" thickBot="1">
      <c r="A34" s="374"/>
      <c r="B34" s="366"/>
      <c r="C34" s="366"/>
      <c r="D34" s="366"/>
      <c r="E34" s="366"/>
      <c r="F34" s="366"/>
      <c r="G34" s="367"/>
      <c r="H34" s="912"/>
      <c r="I34" s="912"/>
      <c r="J34" s="912"/>
      <c r="K34" s="903" t="s">
        <v>98</v>
      </c>
      <c r="L34" s="903"/>
      <c r="M34" s="903"/>
      <c r="N34" s="903"/>
      <c r="O34" s="903"/>
      <c r="P34" s="913"/>
      <c r="Q34" s="914"/>
      <c r="R34" s="915"/>
      <c r="S34" s="909"/>
      <c r="T34" s="372"/>
      <c r="U34" s="372"/>
      <c r="V34" s="372"/>
      <c r="W34" s="361"/>
      <c r="X34" s="361"/>
    </row>
    <row r="35" spans="1:24" ht="20.100000000000001" customHeight="1"/>
    <row r="36" spans="1:24" ht="20.100000000000001" customHeight="1"/>
    <row r="37" spans="1:24" ht="20.100000000000001" customHeight="1">
      <c r="B37" s="80">
        <v>1</v>
      </c>
      <c r="C37" s="80">
        <v>1</v>
      </c>
      <c r="D37" s="80">
        <v>1</v>
      </c>
      <c r="E37" s="2">
        <v>2</v>
      </c>
      <c r="F37" s="80">
        <v>2</v>
      </c>
      <c r="G37" s="80">
        <v>2</v>
      </c>
      <c r="H37" s="80">
        <v>3</v>
      </c>
      <c r="I37" s="80">
        <v>3</v>
      </c>
      <c r="J37" s="80">
        <v>3</v>
      </c>
      <c r="K37" s="80">
        <v>4</v>
      </c>
      <c r="L37" s="80">
        <v>4</v>
      </c>
      <c r="M37" s="80">
        <v>4</v>
      </c>
    </row>
    <row r="38" spans="1:24" ht="20.100000000000001" customHeight="1">
      <c r="B38" s="80" t="s">
        <v>148</v>
      </c>
      <c r="C38" s="80" t="s">
        <v>363</v>
      </c>
      <c r="D38" s="80" t="s">
        <v>364</v>
      </c>
      <c r="E38" s="80" t="s">
        <v>365</v>
      </c>
      <c r="F38" s="80" t="s">
        <v>148</v>
      </c>
      <c r="G38" s="80" t="s">
        <v>363</v>
      </c>
      <c r="H38" s="80" t="s">
        <v>365</v>
      </c>
      <c r="I38" s="80" t="s">
        <v>148</v>
      </c>
      <c r="J38" s="80" t="s">
        <v>363</v>
      </c>
      <c r="K38" s="80" t="s">
        <v>365</v>
      </c>
      <c r="L38" s="80" t="s">
        <v>362</v>
      </c>
      <c r="M38" s="80" t="s">
        <v>363</v>
      </c>
    </row>
    <row r="39" spans="1:24" ht="20.100000000000001" customHeight="1">
      <c r="B39" s="114">
        <f>P8+P10+P12</f>
        <v>0</v>
      </c>
      <c r="C39" s="115">
        <f>T8+T10+T12</f>
        <v>0</v>
      </c>
      <c r="D39" s="116">
        <f>T9+T11+T13</f>
        <v>0</v>
      </c>
      <c r="E39" s="116">
        <f>H18+H19+H20</f>
        <v>0</v>
      </c>
      <c r="F39" s="114">
        <f>P18+P19+P20</f>
        <v>0</v>
      </c>
      <c r="G39" s="80">
        <f>S18+S19+S20</f>
        <v>0</v>
      </c>
      <c r="H39" s="117">
        <f>H25+H26+H27</f>
        <v>0</v>
      </c>
      <c r="I39" s="114">
        <f>P25+P26+P27</f>
        <v>0</v>
      </c>
      <c r="J39" s="80">
        <f>S25+S26+S27</f>
        <v>0</v>
      </c>
      <c r="K39" s="117">
        <f>H32+H33+H34</f>
        <v>0</v>
      </c>
      <c r="L39" s="114">
        <f>B39+F39+I39</f>
        <v>0</v>
      </c>
      <c r="M39" s="80">
        <f>S32+S33+S34</f>
        <v>0</v>
      </c>
    </row>
    <row r="40" spans="1:24" ht="20.100000000000001" customHeight="1"/>
    <row r="41" spans="1:24" ht="20.100000000000001" customHeight="1"/>
    <row r="42" spans="1:24" ht="20.100000000000001" customHeight="1"/>
    <row r="43" spans="1:24" ht="20.100000000000001" customHeight="1"/>
    <row r="44" spans="1:24" ht="20.100000000000001" customHeight="1"/>
    <row r="45" spans="1:24" ht="20.100000000000001" customHeight="1"/>
    <row r="46" spans="1:24" ht="20.100000000000001" customHeight="1"/>
    <row r="47" spans="1:24" ht="20.100000000000001" customHeight="1"/>
    <row r="48" spans="1: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sheetData>
  <mergeCells count="122">
    <mergeCell ref="P26:R26"/>
    <mergeCell ref="P27:R27"/>
    <mergeCell ref="P32:R32"/>
    <mergeCell ref="P33:R33"/>
    <mergeCell ref="W10:X10"/>
    <mergeCell ref="W12:X12"/>
    <mergeCell ref="T8:V8"/>
    <mergeCell ref="T10:V10"/>
    <mergeCell ref="P12:R13"/>
    <mergeCell ref="P18:R18"/>
    <mergeCell ref="P19:R19"/>
    <mergeCell ref="P20:R20"/>
    <mergeCell ref="P25:R25"/>
    <mergeCell ref="P23:R24"/>
    <mergeCell ref="S20:V20"/>
    <mergeCell ref="W20:X20"/>
    <mergeCell ref="P8:R9"/>
    <mergeCell ref="P10:R11"/>
    <mergeCell ref="T12:V12"/>
    <mergeCell ref="S32:V32"/>
    <mergeCell ref="W32:X32"/>
    <mergeCell ref="S33:V33"/>
    <mergeCell ref="W33:X33"/>
    <mergeCell ref="T11:V11"/>
    <mergeCell ref="K25:O25"/>
    <mergeCell ref="V2:X2"/>
    <mergeCell ref="U3:X3"/>
    <mergeCell ref="S30:X31"/>
    <mergeCell ref="A22:X22"/>
    <mergeCell ref="A25:E25"/>
    <mergeCell ref="A23:E24"/>
    <mergeCell ref="F23:G24"/>
    <mergeCell ref="H23:J24"/>
    <mergeCell ref="H12:J13"/>
    <mergeCell ref="K12:O12"/>
    <mergeCell ref="K13:O13"/>
    <mergeCell ref="K11:O11"/>
    <mergeCell ref="F8:G9"/>
    <mergeCell ref="K8:O8"/>
    <mergeCell ref="K9:O9"/>
    <mergeCell ref="K16:O17"/>
    <mergeCell ref="A6:E7"/>
    <mergeCell ref="R4:T4"/>
    <mergeCell ref="T9:V9"/>
    <mergeCell ref="W8:X8"/>
    <mergeCell ref="C2:Q2"/>
    <mergeCell ref="H20:J20"/>
    <mergeCell ref="K19:O19"/>
    <mergeCell ref="F10:G11"/>
    <mergeCell ref="H10:J11"/>
    <mergeCell ref="K10:O10"/>
    <mergeCell ref="A12:E13"/>
    <mergeCell ref="F12:G13"/>
    <mergeCell ref="H16:J17"/>
    <mergeCell ref="H19:J19"/>
    <mergeCell ref="A18:E18"/>
    <mergeCell ref="K18:O18"/>
    <mergeCell ref="F18:G18"/>
    <mergeCell ref="H18:J18"/>
    <mergeCell ref="R2:T2"/>
    <mergeCell ref="R3:T3"/>
    <mergeCell ref="W18:X18"/>
    <mergeCell ref="S18:V18"/>
    <mergeCell ref="S19:V19"/>
    <mergeCell ref="W19:X19"/>
    <mergeCell ref="A29:X29"/>
    <mergeCell ref="P30:R31"/>
    <mergeCell ref="F25:G25"/>
    <mergeCell ref="H25:J25"/>
    <mergeCell ref="S25:V25"/>
    <mergeCell ref="W25:X25"/>
    <mergeCell ref="S26:V26"/>
    <mergeCell ref="W26:X26"/>
    <mergeCell ref="S27:V27"/>
    <mergeCell ref="W27:X27"/>
    <mergeCell ref="S23:X24"/>
    <mergeCell ref="U4:X4"/>
    <mergeCell ref="H26:J26"/>
    <mergeCell ref="H27:J27"/>
    <mergeCell ref="H8:J9"/>
    <mergeCell ref="A5:X5"/>
    <mergeCell ref="F6:G7"/>
    <mergeCell ref="K20:O20"/>
    <mergeCell ref="S34:V34"/>
    <mergeCell ref="W34:X34"/>
    <mergeCell ref="A30:G31"/>
    <mergeCell ref="A32:G32"/>
    <mergeCell ref="A33:G33"/>
    <mergeCell ref="A34:G34"/>
    <mergeCell ref="H30:J31"/>
    <mergeCell ref="K34:O34"/>
    <mergeCell ref="K33:O33"/>
    <mergeCell ref="H32:J32"/>
    <mergeCell ref="H33:J33"/>
    <mergeCell ref="H34:J34"/>
    <mergeCell ref="K32:O32"/>
    <mergeCell ref="K30:O31"/>
    <mergeCell ref="P34:R34"/>
    <mergeCell ref="A27:E27"/>
    <mergeCell ref="F27:G27"/>
    <mergeCell ref="K26:O26"/>
    <mergeCell ref="K27:O27"/>
    <mergeCell ref="A26:E26"/>
    <mergeCell ref="F16:G17"/>
    <mergeCell ref="S16:X17"/>
    <mergeCell ref="P6:R7"/>
    <mergeCell ref="P16:R17"/>
    <mergeCell ref="K23:O24"/>
    <mergeCell ref="A8:E9"/>
    <mergeCell ref="H6:J7"/>
    <mergeCell ref="K6:O7"/>
    <mergeCell ref="S6:X6"/>
    <mergeCell ref="S7:X7"/>
    <mergeCell ref="A15:X15"/>
    <mergeCell ref="A16:E17"/>
    <mergeCell ref="F26:G26"/>
    <mergeCell ref="T13:V13"/>
    <mergeCell ref="A19:E19"/>
    <mergeCell ref="A20:E20"/>
    <mergeCell ref="F19:G19"/>
    <mergeCell ref="F20:G20"/>
    <mergeCell ref="A10:E11"/>
  </mergeCells>
  <phoneticPr fontId="3"/>
  <dataValidations count="2">
    <dataValidation type="whole" allowBlank="1" showInputMessage="1" showErrorMessage="1" errorTitle="数値のみ入力してください。" error="「人」は自動的に表示されますので入力不要です。" sqref="P25:P27 P12 P18:P20 P10 P8 P32:P34" xr:uid="{00000000-0002-0000-0B00-000000000000}">
      <formula1>0</formula1>
      <formula2>10000</formula2>
    </dataValidation>
    <dataValidation type="whole" allowBlank="1" showInputMessage="1" showErrorMessage="1" errorTitle="数値のみ入力してください。" error="「時間」は自動的に表示されますので入力不要です。" sqref="H18:J20 H25:J27 H32:J34" xr:uid="{00000000-0002-0000-0B00-000001000000}">
      <formula1>0</formula1>
      <formula2>10000</formula2>
    </dataValidation>
  </dataValidations>
  <printOptions horizontalCentered="1"/>
  <pageMargins left="0.35433070866141736" right="0.15748031496062992" top="0.39370078740157483" bottom="0.39370078740157483" header="0.51181102362204722" footer="0.51181102362204722"/>
  <pageSetup paperSize="9" scale="97"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116"/>
  <sheetViews>
    <sheetView showGridLines="0" tabSelected="1" view="pageBreakPreview" zoomScaleNormal="100" zoomScaleSheetLayoutView="100" workbookViewId="0">
      <selection activeCell="S8" sqref="S8:AA8"/>
    </sheetView>
  </sheetViews>
  <sheetFormatPr defaultColWidth="3.625" defaultRowHeight="24.95" customHeight="1"/>
  <cols>
    <col min="1" max="33" width="2.875" style="9" customWidth="1"/>
    <col min="34" max="16384" width="3.625" style="9"/>
  </cols>
  <sheetData>
    <row r="1" spans="1:33" ht="24.95" customHeight="1">
      <c r="A1" s="86" t="str">
        <f>'票１－１'!A1</f>
        <v>白色のセルに入力（またはリストから選択）して下さい。</v>
      </c>
    </row>
    <row r="2" spans="1:33" s="88" customFormat="1" ht="24.95" customHeight="1">
      <c r="A2" s="940" t="s">
        <v>131</v>
      </c>
      <c r="B2" s="940"/>
      <c r="C2" s="87"/>
      <c r="D2" s="978" t="s">
        <v>313</v>
      </c>
      <c r="E2" s="978"/>
      <c r="F2" s="978"/>
      <c r="G2" s="978"/>
      <c r="H2" s="978"/>
      <c r="I2" s="978"/>
      <c r="J2" s="978"/>
      <c r="K2" s="978"/>
      <c r="L2" s="978"/>
      <c r="M2" s="978"/>
      <c r="N2" s="978"/>
      <c r="O2" s="978"/>
      <c r="P2" s="978"/>
      <c r="Q2" s="978"/>
      <c r="R2" s="978"/>
      <c r="S2" s="978"/>
      <c r="T2" s="978"/>
      <c r="U2" s="978"/>
      <c r="W2" s="940" t="s">
        <v>397</v>
      </c>
      <c r="X2" s="940"/>
      <c r="Y2" s="940"/>
      <c r="Z2" s="940"/>
      <c r="AA2" s="359" t="str">
        <f>IF('票１－１'!U4=0,"",'票１－１'!U4)</f>
        <v/>
      </c>
      <c r="AB2" s="359"/>
      <c r="AC2" s="975" t="str">
        <f>IF('票１－１'!V4=0,"",'票１－１'!V4)</f>
        <v/>
      </c>
      <c r="AD2" s="976"/>
      <c r="AE2" s="976"/>
      <c r="AF2" s="976"/>
      <c r="AG2" s="977"/>
    </row>
    <row r="3" spans="1:33" s="88" customFormat="1" ht="24.95" customHeight="1">
      <c r="O3" s="89"/>
      <c r="P3" s="5" t="str">
        <f>"("&amp;昨年&amp;"度実績）"</f>
        <v>(令和7年度実績）</v>
      </c>
      <c r="W3" s="962" t="s">
        <v>102</v>
      </c>
      <c r="X3" s="963"/>
      <c r="Y3" s="963"/>
      <c r="Z3" s="964"/>
      <c r="AA3" s="975" t="str">
        <f>IF('票１－１'!U5=0,"",'票１－１'!U5)</f>
        <v/>
      </c>
      <c r="AB3" s="976"/>
      <c r="AC3" s="976"/>
      <c r="AD3" s="976"/>
      <c r="AE3" s="976"/>
      <c r="AF3" s="976"/>
      <c r="AG3" s="977"/>
    </row>
    <row r="4" spans="1:33" s="88" customFormat="1" ht="24.95" customHeight="1">
      <c r="W4" s="962" t="s">
        <v>232</v>
      </c>
      <c r="X4" s="963"/>
      <c r="Y4" s="963"/>
      <c r="Z4" s="964"/>
      <c r="AA4" s="975" t="str">
        <f>IF('票１－１'!U6=0,"",'票１－１'!U6)</f>
        <v/>
      </c>
      <c r="AB4" s="976"/>
      <c r="AC4" s="976"/>
      <c r="AD4" s="976"/>
      <c r="AE4" s="976"/>
      <c r="AF4" s="976"/>
      <c r="AG4" s="977"/>
    </row>
    <row r="5" spans="1:33" ht="18" customHeight="1" thickBot="1">
      <c r="A5" s="90" t="str">
        <f>"１　地域青年団　　"&amp;現年&amp;"３月31日現在"</f>
        <v>１　地域青年団　　令和8年３月31日現在</v>
      </c>
      <c r="B5" s="90"/>
      <c r="C5" s="90"/>
      <c r="D5" s="90"/>
      <c r="E5" s="90"/>
      <c r="F5" s="90"/>
      <c r="G5" s="90"/>
      <c r="H5" s="90"/>
      <c r="I5" s="90"/>
      <c r="J5" s="90"/>
      <c r="K5" s="90"/>
      <c r="L5" s="90"/>
      <c r="M5" s="90"/>
      <c r="N5" s="90"/>
      <c r="O5" s="90"/>
      <c r="P5" s="90"/>
    </row>
    <row r="6" spans="1:33" ht="18" customHeight="1">
      <c r="A6" s="969" t="s">
        <v>451</v>
      </c>
      <c r="B6" s="970"/>
      <c r="C6" s="970"/>
      <c r="D6" s="970"/>
      <c r="E6" s="970"/>
      <c r="F6" s="970"/>
      <c r="G6" s="970"/>
      <c r="H6" s="970"/>
      <c r="I6" s="970"/>
      <c r="J6" s="970"/>
      <c r="K6" s="970"/>
      <c r="L6" s="970"/>
      <c r="M6" s="970"/>
      <c r="N6" s="970"/>
      <c r="O6" s="970"/>
      <c r="P6" s="970"/>
      <c r="Q6" s="971"/>
      <c r="R6" s="1051" t="s">
        <v>206</v>
      </c>
      <c r="S6" s="1052"/>
      <c r="T6" s="1052"/>
      <c r="U6" s="1053"/>
      <c r="V6" s="965" t="s">
        <v>452</v>
      </c>
      <c r="W6" s="966"/>
      <c r="X6" s="966"/>
      <c r="Y6" s="966"/>
      <c r="Z6" s="966"/>
      <c r="AA6" s="966"/>
      <c r="AB6" s="960"/>
      <c r="AC6" s="961"/>
      <c r="AD6" s="961"/>
      <c r="AE6" s="961"/>
      <c r="AF6" s="961"/>
      <c r="AG6" s="961"/>
    </row>
    <row r="7" spans="1:33" ht="18" customHeight="1">
      <c r="A7" s="972"/>
      <c r="B7" s="973"/>
      <c r="C7" s="973"/>
      <c r="D7" s="973"/>
      <c r="E7" s="973"/>
      <c r="F7" s="973"/>
      <c r="G7" s="973"/>
      <c r="H7" s="973"/>
      <c r="I7" s="973"/>
      <c r="J7" s="973"/>
      <c r="K7" s="973"/>
      <c r="L7" s="973"/>
      <c r="M7" s="973"/>
      <c r="N7" s="973"/>
      <c r="O7" s="973"/>
      <c r="P7" s="973"/>
      <c r="Q7" s="974"/>
      <c r="R7" s="1054"/>
      <c r="S7" s="1055"/>
      <c r="T7" s="1055"/>
      <c r="U7" s="1056"/>
      <c r="V7" s="967"/>
      <c r="W7" s="968"/>
      <c r="X7" s="968"/>
      <c r="Y7" s="968"/>
      <c r="Z7" s="968"/>
      <c r="AA7" s="968"/>
      <c r="AB7" s="960"/>
      <c r="AC7" s="961"/>
      <c r="AD7" s="961"/>
      <c r="AE7" s="961"/>
      <c r="AF7" s="961"/>
      <c r="AG7" s="961"/>
    </row>
    <row r="8" spans="1:33" ht="18" customHeight="1">
      <c r="A8" s="1042"/>
      <c r="B8" s="1043"/>
      <c r="C8" s="1043"/>
      <c r="D8" s="1043"/>
      <c r="E8" s="1043"/>
      <c r="F8" s="1043"/>
      <c r="G8" s="1043"/>
      <c r="H8" s="1043"/>
      <c r="I8" s="1043"/>
      <c r="J8" s="1043"/>
      <c r="K8" s="1043"/>
      <c r="L8" s="1043"/>
      <c r="M8" s="1043"/>
      <c r="N8" s="1043"/>
      <c r="O8" s="1043"/>
      <c r="P8" s="1043"/>
      <c r="Q8" s="1044"/>
      <c r="R8" s="1057"/>
      <c r="S8" s="1058"/>
      <c r="T8" s="1058"/>
      <c r="U8" s="1059"/>
      <c r="V8" s="931"/>
      <c r="W8" s="932"/>
      <c r="X8" s="932"/>
      <c r="Y8" s="932"/>
      <c r="Z8" s="932"/>
      <c r="AA8" s="933"/>
      <c r="AB8" s="992"/>
      <c r="AC8" s="993"/>
      <c r="AD8" s="993"/>
      <c r="AE8" s="993"/>
      <c r="AF8" s="993"/>
      <c r="AG8" s="993"/>
    </row>
    <row r="9" spans="1:33" ht="18" customHeight="1">
      <c r="A9" s="1045"/>
      <c r="B9" s="1046"/>
      <c r="C9" s="1046"/>
      <c r="D9" s="1046"/>
      <c r="E9" s="1046"/>
      <c r="F9" s="1046"/>
      <c r="G9" s="1046"/>
      <c r="H9" s="1046"/>
      <c r="I9" s="1046"/>
      <c r="J9" s="1046"/>
      <c r="K9" s="1046"/>
      <c r="L9" s="1046"/>
      <c r="M9" s="1046"/>
      <c r="N9" s="1046"/>
      <c r="O9" s="1046"/>
      <c r="P9" s="1046"/>
      <c r="Q9" s="1047"/>
      <c r="R9" s="1060"/>
      <c r="S9" s="1061"/>
      <c r="T9" s="1061"/>
      <c r="U9" s="1062"/>
      <c r="V9" s="998"/>
      <c r="W9" s="999"/>
      <c r="X9" s="999"/>
      <c r="Y9" s="999"/>
      <c r="Z9" s="999"/>
      <c r="AA9" s="1000"/>
      <c r="AB9" s="992"/>
      <c r="AC9" s="993"/>
      <c r="AD9" s="993"/>
      <c r="AE9" s="993"/>
      <c r="AF9" s="993"/>
      <c r="AG9" s="993"/>
    </row>
    <row r="10" spans="1:33" ht="18" customHeight="1" thickBot="1">
      <c r="A10" s="1048"/>
      <c r="B10" s="1049"/>
      <c r="C10" s="1049"/>
      <c r="D10" s="1049"/>
      <c r="E10" s="1049"/>
      <c r="F10" s="1049"/>
      <c r="G10" s="1049"/>
      <c r="H10" s="1049"/>
      <c r="I10" s="1049"/>
      <c r="J10" s="1049"/>
      <c r="K10" s="1049"/>
      <c r="L10" s="1049"/>
      <c r="M10" s="1049"/>
      <c r="N10" s="1049"/>
      <c r="O10" s="1049"/>
      <c r="P10" s="1049"/>
      <c r="Q10" s="1050"/>
      <c r="R10" s="1063"/>
      <c r="S10" s="1064"/>
      <c r="T10" s="1064"/>
      <c r="U10" s="1065"/>
      <c r="V10" s="934"/>
      <c r="W10" s="935"/>
      <c r="X10" s="935"/>
      <c r="Y10" s="935"/>
      <c r="Z10" s="935"/>
      <c r="AA10" s="936"/>
      <c r="AB10" s="992"/>
      <c r="AC10" s="993"/>
      <c r="AD10" s="993"/>
      <c r="AE10" s="993"/>
      <c r="AF10" s="993"/>
      <c r="AG10" s="993"/>
    </row>
    <row r="11" spans="1:33" ht="18" customHeight="1">
      <c r="A11" s="91" t="s">
        <v>449</v>
      </c>
      <c r="B11" s="91"/>
      <c r="C11" s="91"/>
      <c r="D11" s="91"/>
      <c r="E11" s="91"/>
      <c r="F11" s="91"/>
      <c r="G11" s="91"/>
      <c r="H11" s="91"/>
      <c r="I11" s="91"/>
      <c r="J11" s="91"/>
      <c r="K11" s="91"/>
      <c r="L11" s="91"/>
      <c r="M11" s="91"/>
      <c r="N11" s="91"/>
      <c r="O11" s="91"/>
      <c r="P11" s="91"/>
      <c r="Q11" s="91"/>
      <c r="R11" s="1066" t="s">
        <v>231</v>
      </c>
      <c r="S11" s="1052"/>
      <c r="T11" s="1052"/>
      <c r="U11" s="1053"/>
      <c r="V11" s="965" t="s">
        <v>452</v>
      </c>
      <c r="W11" s="966"/>
      <c r="X11" s="966"/>
      <c r="Y11" s="966"/>
      <c r="Z11" s="966"/>
      <c r="AA11" s="994"/>
    </row>
    <row r="12" spans="1:33" ht="18" customHeight="1">
      <c r="A12" s="9" t="s">
        <v>450</v>
      </c>
      <c r="R12" s="1067"/>
      <c r="S12" s="1055"/>
      <c r="T12" s="1055"/>
      <c r="U12" s="1056"/>
      <c r="V12" s="967"/>
      <c r="W12" s="968"/>
      <c r="X12" s="968"/>
      <c r="Y12" s="968"/>
      <c r="Z12" s="968"/>
      <c r="AA12" s="995"/>
    </row>
    <row r="13" spans="1:33" ht="18" customHeight="1">
      <c r="R13" s="1068"/>
      <c r="S13" s="1069"/>
      <c r="T13" s="1069"/>
      <c r="U13" s="1070"/>
      <c r="V13" s="931"/>
      <c r="W13" s="932"/>
      <c r="X13" s="932"/>
      <c r="Y13" s="932"/>
      <c r="Z13" s="932"/>
      <c r="AA13" s="933"/>
    </row>
    <row r="14" spans="1:33" ht="18" customHeight="1" thickBot="1">
      <c r="R14" s="1071"/>
      <c r="S14" s="1072"/>
      <c r="T14" s="1072"/>
      <c r="U14" s="1073"/>
      <c r="V14" s="934"/>
      <c r="W14" s="935"/>
      <c r="X14" s="935"/>
      <c r="Y14" s="935"/>
      <c r="Z14" s="935"/>
      <c r="AA14" s="936"/>
    </row>
    <row r="15" spans="1:33" ht="18" customHeight="1"/>
    <row r="16" spans="1:33" ht="18" customHeight="1" thickBot="1">
      <c r="A16" s="9" t="str">
        <f>"２　青年グループ・サークル（単位青年団は除く）　　"&amp;現年&amp;"３月31日現在"</f>
        <v>２　青年グループ・サークル（単位青年団は除く）　　令和8年３月31日現在</v>
      </c>
      <c r="N16" s="90"/>
      <c r="O16" s="90"/>
      <c r="P16" s="90"/>
      <c r="Q16" s="90"/>
      <c r="R16" s="90"/>
    </row>
    <row r="17" spans="1:33" ht="18" customHeight="1">
      <c r="A17" s="969" t="s">
        <v>453</v>
      </c>
      <c r="B17" s="970"/>
      <c r="C17" s="970"/>
      <c r="D17" s="970"/>
      <c r="E17" s="970"/>
      <c r="F17" s="970"/>
      <c r="G17" s="970"/>
      <c r="H17" s="970"/>
      <c r="I17" s="970"/>
      <c r="J17" s="970"/>
      <c r="K17" s="970"/>
      <c r="L17" s="971"/>
      <c r="M17" s="965" t="s">
        <v>103</v>
      </c>
      <c r="N17" s="966"/>
      <c r="O17" s="966"/>
      <c r="P17" s="966"/>
      <c r="Q17" s="966"/>
      <c r="R17" s="966"/>
      <c r="S17" s="92"/>
    </row>
    <row r="18" spans="1:33" ht="18" customHeight="1">
      <c r="A18" s="972"/>
      <c r="B18" s="973"/>
      <c r="C18" s="973"/>
      <c r="D18" s="973"/>
      <c r="E18" s="973"/>
      <c r="F18" s="973"/>
      <c r="G18" s="973"/>
      <c r="H18" s="973"/>
      <c r="I18" s="973"/>
      <c r="J18" s="973"/>
      <c r="K18" s="973"/>
      <c r="L18" s="974"/>
      <c r="M18" s="967"/>
      <c r="N18" s="968"/>
      <c r="O18" s="968"/>
      <c r="P18" s="968"/>
      <c r="Q18" s="968"/>
      <c r="R18" s="968"/>
      <c r="S18" s="92"/>
    </row>
    <row r="19" spans="1:33" ht="18" customHeight="1">
      <c r="A19" s="1031"/>
      <c r="B19" s="1032"/>
      <c r="C19" s="1032"/>
      <c r="D19" s="1032"/>
      <c r="E19" s="1032"/>
      <c r="F19" s="1032"/>
      <c r="G19" s="1032"/>
      <c r="H19" s="1032"/>
      <c r="I19" s="1032"/>
      <c r="J19" s="1032"/>
      <c r="K19" s="1032"/>
      <c r="L19" s="1033"/>
      <c r="M19" s="927"/>
      <c r="N19" s="928"/>
      <c r="O19" s="928"/>
      <c r="P19" s="928"/>
      <c r="Q19" s="928"/>
      <c r="R19" s="929"/>
      <c r="S19" s="92"/>
    </row>
    <row r="20" spans="1:33" ht="18" customHeight="1">
      <c r="A20" s="1031"/>
      <c r="B20" s="1032"/>
      <c r="C20" s="1032"/>
      <c r="D20" s="1032"/>
      <c r="E20" s="1032"/>
      <c r="F20" s="1032"/>
      <c r="G20" s="1032"/>
      <c r="H20" s="1032"/>
      <c r="I20" s="1032"/>
      <c r="J20" s="1032"/>
      <c r="K20" s="1032"/>
      <c r="L20" s="1033"/>
      <c r="M20" s="927"/>
      <c r="N20" s="928"/>
      <c r="O20" s="928"/>
      <c r="P20" s="928"/>
      <c r="Q20" s="928"/>
      <c r="R20" s="929"/>
      <c r="S20" s="92"/>
    </row>
    <row r="21" spans="1:33" ht="18" customHeight="1">
      <c r="A21" s="1031"/>
      <c r="B21" s="1032"/>
      <c r="C21" s="1032"/>
      <c r="D21" s="1032"/>
      <c r="E21" s="1032"/>
      <c r="F21" s="1032"/>
      <c r="G21" s="1032"/>
      <c r="H21" s="1032"/>
      <c r="I21" s="1032"/>
      <c r="J21" s="1032"/>
      <c r="K21" s="1032"/>
      <c r="L21" s="1033"/>
      <c r="M21" s="927"/>
      <c r="N21" s="928"/>
      <c r="O21" s="928"/>
      <c r="P21" s="928"/>
      <c r="Q21" s="928"/>
      <c r="R21" s="929"/>
      <c r="S21" s="92"/>
    </row>
    <row r="22" spans="1:33" ht="18" customHeight="1" thickBot="1">
      <c r="A22" s="262"/>
      <c r="B22" s="263"/>
      <c r="C22" s="263"/>
      <c r="D22" s="263"/>
      <c r="E22" s="263"/>
      <c r="F22" s="263"/>
      <c r="G22" s="263"/>
      <c r="H22" s="263"/>
      <c r="I22" s="263"/>
      <c r="J22" s="263"/>
      <c r="K22" s="263"/>
      <c r="L22" s="1041"/>
      <c r="M22" s="913"/>
      <c r="N22" s="914"/>
      <c r="O22" s="914"/>
      <c r="P22" s="914"/>
      <c r="Q22" s="914"/>
      <c r="R22" s="915"/>
      <c r="S22" s="92"/>
    </row>
    <row r="23" spans="1:33" ht="18" customHeight="1"/>
    <row r="24" spans="1:33" ht="18" customHeight="1" thickBot="1">
      <c r="A24" s="90" t="str">
        <f>"３　地域子供会・育成会　　　"&amp;現年&amp;"３月31日現在"</f>
        <v>３　地域子供会・育成会　　　令和8年３月31日現在</v>
      </c>
      <c r="B24" s="90"/>
      <c r="C24" s="90"/>
      <c r="D24" s="90"/>
      <c r="E24" s="90"/>
      <c r="F24" s="90"/>
      <c r="G24" s="90"/>
      <c r="H24" s="90"/>
      <c r="I24" s="90"/>
      <c r="J24" s="90"/>
      <c r="K24" s="90"/>
      <c r="L24" s="90"/>
      <c r="M24" s="90"/>
      <c r="N24" s="90"/>
      <c r="O24" s="90"/>
      <c r="P24" s="90"/>
      <c r="Q24" s="90"/>
      <c r="R24" s="90"/>
      <c r="S24" s="90"/>
      <c r="T24" s="90"/>
      <c r="U24" s="90"/>
      <c r="V24" s="90"/>
    </row>
    <row r="25" spans="1:33" ht="18" customHeight="1">
      <c r="A25" s="942" t="s">
        <v>454</v>
      </c>
      <c r="B25" s="943"/>
      <c r="C25" s="943"/>
      <c r="D25" s="943"/>
      <c r="E25" s="943"/>
      <c r="F25" s="943"/>
      <c r="G25" s="943"/>
      <c r="H25" s="943"/>
      <c r="I25" s="943"/>
      <c r="J25" s="943"/>
      <c r="K25" s="1035" t="s">
        <v>456</v>
      </c>
      <c r="L25" s="1036"/>
      <c r="M25" s="1036"/>
      <c r="N25" s="1036"/>
      <c r="O25" s="1037"/>
      <c r="P25" s="93" t="s">
        <v>207</v>
      </c>
      <c r="Q25" s="94"/>
      <c r="R25" s="94"/>
      <c r="S25" s="94"/>
      <c r="T25" s="94"/>
      <c r="U25" s="94"/>
      <c r="V25" s="94"/>
      <c r="W25" s="945">
        <f>SUM(P27:Q27,S27:T27,V27:W27,Y27:Z27)</f>
        <v>0</v>
      </c>
      <c r="X25" s="945"/>
      <c r="Y25" s="945"/>
      <c r="Z25" s="945"/>
      <c r="AA25" s="95" t="s">
        <v>54</v>
      </c>
    </row>
    <row r="26" spans="1:33" ht="18" customHeight="1">
      <c r="A26" s="944"/>
      <c r="B26" s="940"/>
      <c r="C26" s="940"/>
      <c r="D26" s="940"/>
      <c r="E26" s="940"/>
      <c r="F26" s="940"/>
      <c r="G26" s="940"/>
      <c r="H26" s="940"/>
      <c r="I26" s="940"/>
      <c r="J26" s="940"/>
      <c r="K26" s="1038"/>
      <c r="L26" s="1039"/>
      <c r="M26" s="1039"/>
      <c r="N26" s="1039"/>
      <c r="O26" s="1040"/>
      <c r="P26" s="940" t="s">
        <v>52</v>
      </c>
      <c r="Q26" s="940"/>
      <c r="R26" s="940"/>
      <c r="S26" s="940" t="s">
        <v>53</v>
      </c>
      <c r="T26" s="940"/>
      <c r="U26" s="940"/>
      <c r="V26" s="940" t="s">
        <v>32</v>
      </c>
      <c r="W26" s="940"/>
      <c r="X26" s="940"/>
      <c r="Y26" s="940" t="s">
        <v>526</v>
      </c>
      <c r="Z26" s="940"/>
      <c r="AA26" s="946"/>
    </row>
    <row r="27" spans="1:33" ht="24.95" customHeight="1" thickBot="1">
      <c r="A27" s="246"/>
      <c r="B27" s="247"/>
      <c r="C27" s="247"/>
      <c r="D27" s="247"/>
      <c r="E27" s="247"/>
      <c r="F27" s="247"/>
      <c r="G27" s="247"/>
      <c r="H27" s="247"/>
      <c r="I27" s="247"/>
      <c r="J27" s="365"/>
      <c r="K27" s="1034"/>
      <c r="L27" s="1034"/>
      <c r="M27" s="1034"/>
      <c r="N27" s="1034"/>
      <c r="O27" s="1034"/>
      <c r="P27" s="913"/>
      <c r="Q27" s="914"/>
      <c r="R27" s="941"/>
      <c r="S27" s="913"/>
      <c r="T27" s="914"/>
      <c r="U27" s="941"/>
      <c r="V27" s="913"/>
      <c r="W27" s="914"/>
      <c r="X27" s="941"/>
      <c r="Y27" s="914"/>
      <c r="Z27" s="914"/>
      <c r="AA27" s="915"/>
    </row>
    <row r="28" spans="1:33" ht="18" customHeight="1">
      <c r="A28" s="916" t="s">
        <v>558</v>
      </c>
      <c r="B28" s="916"/>
      <c r="C28" s="916"/>
      <c r="D28" s="916"/>
      <c r="E28" s="916"/>
      <c r="F28" s="916"/>
      <c r="G28" s="916"/>
      <c r="H28" s="916"/>
      <c r="I28" s="916"/>
      <c r="J28" s="916"/>
      <c r="K28" s="916"/>
      <c r="L28" s="916"/>
      <c r="M28" s="916"/>
      <c r="N28" s="916"/>
      <c r="O28" s="916"/>
      <c r="P28" s="916"/>
      <c r="Q28" s="916"/>
      <c r="R28" s="916"/>
      <c r="S28" s="916"/>
      <c r="T28" s="916"/>
      <c r="U28" s="916"/>
      <c r="V28" s="916"/>
      <c r="W28" s="916"/>
      <c r="X28" s="916"/>
      <c r="Y28" s="916"/>
      <c r="Z28" s="916"/>
      <c r="AA28" s="916"/>
    </row>
    <row r="29" spans="1:33" ht="18" customHeight="1"/>
    <row r="30" spans="1:33" ht="18" customHeight="1" thickBot="1">
      <c r="A30" s="9" t="str">
        <f>"４　高校生会（ジュニア・リーダース・クラブ等のボランティアグループ）　"&amp;現年&amp;"３月31日現在"</f>
        <v>４　高校生会（ジュニア・リーダース・クラブ等のボランティアグループ）　令和8年３月31日現在</v>
      </c>
      <c r="B30" s="96"/>
      <c r="C30" s="96"/>
      <c r="D30" s="96"/>
      <c r="E30" s="96"/>
      <c r="F30" s="96"/>
      <c r="G30" s="96"/>
      <c r="H30" s="96"/>
      <c r="I30" s="96"/>
      <c r="J30" s="96"/>
      <c r="K30" s="96"/>
      <c r="L30" s="96"/>
      <c r="M30" s="96"/>
      <c r="N30" s="96"/>
      <c r="O30" s="96"/>
      <c r="P30" s="96"/>
      <c r="Q30" s="96"/>
      <c r="R30" s="96"/>
      <c r="T30" s="96"/>
      <c r="U30" s="96"/>
      <c r="V30" s="96"/>
      <c r="W30" s="96"/>
      <c r="X30" s="96"/>
      <c r="Y30" s="96"/>
      <c r="Z30" s="96"/>
      <c r="AA30" s="96"/>
      <c r="AB30" s="96"/>
      <c r="AC30" s="96"/>
      <c r="AD30" s="96"/>
      <c r="AE30" s="96"/>
      <c r="AF30" s="96"/>
      <c r="AG30" s="96"/>
    </row>
    <row r="31" spans="1:33" ht="20.100000000000001" customHeight="1">
      <c r="A31" s="951" t="s">
        <v>455</v>
      </c>
      <c r="B31" s="945"/>
      <c r="C31" s="945"/>
      <c r="D31" s="945"/>
      <c r="E31" s="945"/>
      <c r="F31" s="945"/>
      <c r="G31" s="945"/>
      <c r="H31" s="945"/>
      <c r="I31" s="945"/>
      <c r="J31" s="945"/>
      <c r="K31" s="945"/>
      <c r="L31" s="945"/>
      <c r="M31" s="952"/>
      <c r="N31" s="1019" t="s">
        <v>457</v>
      </c>
      <c r="O31" s="945"/>
      <c r="P31" s="945"/>
      <c r="Q31" s="945"/>
      <c r="R31" s="945"/>
      <c r="S31" s="945"/>
      <c r="T31" s="92"/>
    </row>
    <row r="32" spans="1:33" ht="20.100000000000001" customHeight="1">
      <c r="A32" s="373"/>
      <c r="B32" s="287"/>
      <c r="C32" s="287"/>
      <c r="D32" s="287"/>
      <c r="E32" s="287"/>
      <c r="F32" s="287"/>
      <c r="G32" s="287"/>
      <c r="H32" s="287"/>
      <c r="I32" s="287"/>
      <c r="J32" s="287"/>
      <c r="K32" s="287"/>
      <c r="L32" s="287"/>
      <c r="M32" s="356"/>
      <c r="N32" s="953"/>
      <c r="O32" s="954"/>
      <c r="P32" s="954"/>
      <c r="Q32" s="954"/>
      <c r="R32" s="954"/>
      <c r="S32" s="955"/>
      <c r="T32" s="92"/>
    </row>
    <row r="33" spans="1:26" ht="20.100000000000001" customHeight="1">
      <c r="A33" s="373"/>
      <c r="B33" s="287"/>
      <c r="C33" s="287"/>
      <c r="D33" s="287"/>
      <c r="E33" s="287"/>
      <c r="F33" s="287"/>
      <c r="G33" s="287"/>
      <c r="H33" s="287"/>
      <c r="I33" s="287"/>
      <c r="J33" s="287"/>
      <c r="K33" s="287"/>
      <c r="L33" s="287"/>
      <c r="M33" s="356"/>
      <c r="N33" s="953"/>
      <c r="O33" s="954"/>
      <c r="P33" s="954"/>
      <c r="Q33" s="954"/>
      <c r="R33" s="954"/>
      <c r="S33" s="955"/>
      <c r="T33" s="92"/>
    </row>
    <row r="34" spans="1:26" ht="20.100000000000001" customHeight="1" thickBot="1">
      <c r="A34" s="374"/>
      <c r="B34" s="366"/>
      <c r="C34" s="366"/>
      <c r="D34" s="366"/>
      <c r="E34" s="366"/>
      <c r="F34" s="366"/>
      <c r="G34" s="366"/>
      <c r="H34" s="366"/>
      <c r="I34" s="366"/>
      <c r="J34" s="366"/>
      <c r="K34" s="366"/>
      <c r="L34" s="366"/>
      <c r="M34" s="367"/>
      <c r="N34" s="365"/>
      <c r="O34" s="366"/>
      <c r="P34" s="366"/>
      <c r="Q34" s="366"/>
      <c r="R34" s="366"/>
      <c r="S34" s="368"/>
      <c r="T34" s="92"/>
    </row>
    <row r="35" spans="1:26" ht="20.100000000000001" customHeight="1">
      <c r="A35" s="231" t="s">
        <v>569</v>
      </c>
      <c r="B35" s="230"/>
      <c r="C35" s="230"/>
      <c r="D35" s="230"/>
      <c r="E35" s="230"/>
      <c r="F35" s="230"/>
      <c r="G35" s="230"/>
      <c r="H35" s="230"/>
      <c r="I35" s="230"/>
      <c r="J35" s="230"/>
      <c r="K35" s="230"/>
      <c r="L35" s="230"/>
      <c r="M35" s="230"/>
      <c r="N35" s="223"/>
      <c r="O35" s="223"/>
      <c r="P35" s="223"/>
      <c r="Q35" s="223"/>
      <c r="R35" s="223"/>
      <c r="S35" s="223"/>
    </row>
    <row r="36" spans="1:26" ht="18" customHeight="1"/>
    <row r="37" spans="1:26" ht="18" customHeight="1" thickBot="1">
      <c r="A37" s="9" t="str">
        <f>"５　地域婦人会（女性団体）　　"&amp;現年&amp;"３月31日現在"</f>
        <v>５　地域婦人会（女性団体）　　令和8年３月31日現在</v>
      </c>
      <c r="M37" s="90"/>
      <c r="N37" s="90"/>
      <c r="O37" s="90"/>
      <c r="P37" s="90"/>
      <c r="Q37" s="90"/>
      <c r="R37" s="90"/>
      <c r="S37" s="90"/>
      <c r="T37" s="90"/>
      <c r="U37" s="90"/>
    </row>
    <row r="38" spans="1:26" ht="18" customHeight="1">
      <c r="A38" s="1001" t="s">
        <v>104</v>
      </c>
      <c r="B38" s="1002"/>
      <c r="C38" s="1007" t="s">
        <v>105</v>
      </c>
      <c r="D38" s="1008"/>
      <c r="E38" s="1007" t="s">
        <v>106</v>
      </c>
      <c r="F38" s="1008"/>
      <c r="G38" s="1020" t="str">
        <f>"(3)　主　な　事　業　内　容　（"&amp;昨年&amp;"度）"</f>
        <v>(3)　主　な　事　業　内　容　（令和7年度）</v>
      </c>
      <c r="H38" s="1021"/>
      <c r="I38" s="1021"/>
      <c r="J38" s="1021"/>
      <c r="K38" s="1021"/>
      <c r="L38" s="1021"/>
      <c r="M38" s="1021"/>
      <c r="N38" s="1021"/>
      <c r="O38" s="1021"/>
      <c r="P38" s="1021"/>
      <c r="Q38" s="1021"/>
      <c r="R38" s="1021"/>
      <c r="S38" s="1021"/>
      <c r="T38" s="1021"/>
      <c r="U38" s="1021"/>
      <c r="V38" s="1021"/>
      <c r="W38" s="1021"/>
      <c r="X38" s="1021"/>
      <c r="Y38" s="1021"/>
      <c r="Z38" s="1022"/>
    </row>
    <row r="39" spans="1:26" ht="18" customHeight="1">
      <c r="A39" s="1003"/>
      <c r="B39" s="1004"/>
      <c r="C39" s="985" t="s">
        <v>107</v>
      </c>
      <c r="D39" s="986"/>
      <c r="E39" s="1009" t="s">
        <v>108</v>
      </c>
      <c r="F39" s="1010"/>
      <c r="G39" s="990" t="s">
        <v>109</v>
      </c>
      <c r="H39" s="991"/>
      <c r="I39" s="990" t="s">
        <v>110</v>
      </c>
      <c r="J39" s="991"/>
      <c r="K39" s="990" t="s">
        <v>111</v>
      </c>
      <c r="L39" s="991"/>
      <c r="M39" s="990" t="s">
        <v>112</v>
      </c>
      <c r="N39" s="991"/>
      <c r="O39" s="990" t="s">
        <v>113</v>
      </c>
      <c r="P39" s="991"/>
      <c r="Q39" s="990" t="s">
        <v>114</v>
      </c>
      <c r="R39" s="991"/>
      <c r="S39" s="990" t="s">
        <v>115</v>
      </c>
      <c r="T39" s="991"/>
      <c r="U39" s="990" t="s">
        <v>116</v>
      </c>
      <c r="V39" s="991"/>
      <c r="W39" s="990" t="s">
        <v>117</v>
      </c>
      <c r="X39" s="991"/>
      <c r="Y39" s="990" t="s">
        <v>118</v>
      </c>
      <c r="Z39" s="996"/>
    </row>
    <row r="40" spans="1:26" ht="18" customHeight="1">
      <c r="A40" s="1003"/>
      <c r="B40" s="1004"/>
      <c r="C40" s="987"/>
      <c r="D40" s="986"/>
      <c r="E40" s="1009"/>
      <c r="F40" s="1010"/>
      <c r="G40" s="947" t="s">
        <v>119</v>
      </c>
      <c r="H40" s="1023"/>
      <c r="I40" s="947" t="s">
        <v>120</v>
      </c>
      <c r="J40" s="948"/>
      <c r="K40" s="1027" t="s">
        <v>121</v>
      </c>
      <c r="L40" s="1028"/>
      <c r="M40" s="947" t="s">
        <v>122</v>
      </c>
      <c r="N40" s="948"/>
      <c r="O40" s="947" t="s">
        <v>123</v>
      </c>
      <c r="P40" s="948"/>
      <c r="Q40" s="947" t="s">
        <v>124</v>
      </c>
      <c r="R40" s="948"/>
      <c r="S40" s="1013" t="s">
        <v>125</v>
      </c>
      <c r="T40" s="1014"/>
      <c r="U40" s="947" t="s">
        <v>126</v>
      </c>
      <c r="V40" s="948"/>
      <c r="W40" s="947" t="s">
        <v>127</v>
      </c>
      <c r="X40" s="948"/>
      <c r="Y40" s="947" t="s">
        <v>128</v>
      </c>
      <c r="Z40" s="1017"/>
    </row>
    <row r="41" spans="1:26" ht="18" customHeight="1">
      <c r="A41" s="1003"/>
      <c r="B41" s="1004"/>
      <c r="C41" s="987"/>
      <c r="D41" s="986"/>
      <c r="E41" s="1009"/>
      <c r="F41" s="1010"/>
      <c r="G41" s="1024"/>
      <c r="H41" s="1023"/>
      <c r="I41" s="947"/>
      <c r="J41" s="948"/>
      <c r="K41" s="1027"/>
      <c r="L41" s="1028"/>
      <c r="M41" s="947"/>
      <c r="N41" s="948"/>
      <c r="O41" s="947"/>
      <c r="P41" s="948"/>
      <c r="Q41" s="947"/>
      <c r="R41" s="948"/>
      <c r="S41" s="1013"/>
      <c r="T41" s="1014"/>
      <c r="U41" s="947"/>
      <c r="V41" s="948"/>
      <c r="W41" s="947"/>
      <c r="X41" s="948"/>
      <c r="Y41" s="947"/>
      <c r="Z41" s="1017"/>
    </row>
    <row r="42" spans="1:26" ht="18" customHeight="1">
      <c r="A42" s="1003"/>
      <c r="B42" s="1004"/>
      <c r="C42" s="987"/>
      <c r="D42" s="986"/>
      <c r="E42" s="1009"/>
      <c r="F42" s="1010"/>
      <c r="G42" s="1024"/>
      <c r="H42" s="1023"/>
      <c r="I42" s="947"/>
      <c r="J42" s="948"/>
      <c r="K42" s="1027"/>
      <c r="L42" s="1028"/>
      <c r="M42" s="947"/>
      <c r="N42" s="948"/>
      <c r="O42" s="947"/>
      <c r="P42" s="948"/>
      <c r="Q42" s="947"/>
      <c r="R42" s="948"/>
      <c r="S42" s="1013"/>
      <c r="T42" s="1014"/>
      <c r="U42" s="947"/>
      <c r="V42" s="948"/>
      <c r="W42" s="947"/>
      <c r="X42" s="948"/>
      <c r="Y42" s="947"/>
      <c r="Z42" s="1017"/>
    </row>
    <row r="43" spans="1:26" ht="18" customHeight="1">
      <c r="A43" s="1003"/>
      <c r="B43" s="1004"/>
      <c r="C43" s="987"/>
      <c r="D43" s="986"/>
      <c r="E43" s="1009"/>
      <c r="F43" s="1010"/>
      <c r="G43" s="1024"/>
      <c r="H43" s="1023"/>
      <c r="I43" s="947"/>
      <c r="J43" s="948"/>
      <c r="K43" s="1027"/>
      <c r="L43" s="1028"/>
      <c r="M43" s="947"/>
      <c r="N43" s="948"/>
      <c r="O43" s="947"/>
      <c r="P43" s="948"/>
      <c r="Q43" s="947"/>
      <c r="R43" s="948"/>
      <c r="S43" s="1013"/>
      <c r="T43" s="1014"/>
      <c r="U43" s="947"/>
      <c r="V43" s="948"/>
      <c r="W43" s="947"/>
      <c r="X43" s="948"/>
      <c r="Y43" s="947"/>
      <c r="Z43" s="1017"/>
    </row>
    <row r="44" spans="1:26" ht="18" customHeight="1">
      <c r="A44" s="1005"/>
      <c r="B44" s="1006"/>
      <c r="C44" s="988"/>
      <c r="D44" s="989"/>
      <c r="E44" s="1011"/>
      <c r="F44" s="1012"/>
      <c r="G44" s="1025"/>
      <c r="H44" s="1026"/>
      <c r="I44" s="949"/>
      <c r="J44" s="950"/>
      <c r="K44" s="1029"/>
      <c r="L44" s="1030"/>
      <c r="M44" s="949"/>
      <c r="N44" s="950"/>
      <c r="O44" s="949"/>
      <c r="P44" s="950"/>
      <c r="Q44" s="949"/>
      <c r="R44" s="950"/>
      <c r="S44" s="1015"/>
      <c r="T44" s="1016"/>
      <c r="U44" s="949"/>
      <c r="V44" s="950"/>
      <c r="W44" s="949"/>
      <c r="X44" s="950"/>
      <c r="Y44" s="949"/>
      <c r="Z44" s="1018"/>
    </row>
    <row r="45" spans="1:26" ht="18" customHeight="1">
      <c r="A45" s="979" t="s">
        <v>129</v>
      </c>
      <c r="B45" s="980"/>
      <c r="C45" s="997"/>
      <c r="D45" s="358"/>
      <c r="E45" s="97"/>
      <c r="F45" s="98" t="s">
        <v>303</v>
      </c>
      <c r="G45" s="97"/>
      <c r="H45" s="98" t="s">
        <v>304</v>
      </c>
      <c r="I45" s="97"/>
      <c r="J45" s="98" t="s">
        <v>304</v>
      </c>
      <c r="K45" s="97"/>
      <c r="L45" s="98" t="s">
        <v>304</v>
      </c>
      <c r="M45" s="97"/>
      <c r="N45" s="98" t="s">
        <v>304</v>
      </c>
      <c r="O45" s="97"/>
      <c r="P45" s="98" t="s">
        <v>304</v>
      </c>
      <c r="Q45" s="97"/>
      <c r="R45" s="98" t="s">
        <v>304</v>
      </c>
      <c r="S45" s="97"/>
      <c r="T45" s="98" t="s">
        <v>304</v>
      </c>
      <c r="U45" s="97"/>
      <c r="V45" s="98" t="s">
        <v>304</v>
      </c>
      <c r="W45" s="97"/>
      <c r="X45" s="98" t="s">
        <v>304</v>
      </c>
      <c r="Y45" s="97"/>
      <c r="Z45" s="99" t="s">
        <v>304</v>
      </c>
    </row>
    <row r="46" spans="1:26" ht="18" customHeight="1">
      <c r="A46" s="981"/>
      <c r="B46" s="982"/>
      <c r="C46" s="956"/>
      <c r="D46" s="957"/>
      <c r="E46" s="956"/>
      <c r="F46" s="957"/>
      <c r="G46" s="956"/>
      <c r="H46" s="957"/>
      <c r="I46" s="956"/>
      <c r="J46" s="957"/>
      <c r="K46" s="956"/>
      <c r="L46" s="957"/>
      <c r="M46" s="956"/>
      <c r="N46" s="957"/>
      <c r="O46" s="956"/>
      <c r="P46" s="957"/>
      <c r="Q46" s="956"/>
      <c r="R46" s="957"/>
      <c r="S46" s="956"/>
      <c r="T46" s="957"/>
      <c r="U46" s="956"/>
      <c r="V46" s="957"/>
      <c r="W46" s="956"/>
      <c r="X46" s="957"/>
      <c r="Y46" s="956"/>
      <c r="Z46" s="958"/>
    </row>
    <row r="47" spans="1:26" ht="18" customHeight="1" thickBot="1">
      <c r="A47" s="983"/>
      <c r="B47" s="984"/>
      <c r="C47" s="922"/>
      <c r="D47" s="924"/>
      <c r="E47" s="922"/>
      <c r="F47" s="924"/>
      <c r="G47" s="922"/>
      <c r="H47" s="924"/>
      <c r="I47" s="922"/>
      <c r="J47" s="924"/>
      <c r="K47" s="922"/>
      <c r="L47" s="924"/>
      <c r="M47" s="922"/>
      <c r="N47" s="924"/>
      <c r="O47" s="922"/>
      <c r="P47" s="924"/>
      <c r="Q47" s="922"/>
      <c r="R47" s="924"/>
      <c r="S47" s="922"/>
      <c r="T47" s="924"/>
      <c r="U47" s="922"/>
      <c r="V47" s="924"/>
      <c r="W47" s="922"/>
      <c r="X47" s="924"/>
      <c r="Y47" s="922"/>
      <c r="Z47" s="959"/>
    </row>
    <row r="48" spans="1:26" ht="18" customHeight="1"/>
    <row r="49" spans="1:26" s="100" customFormat="1" ht="18" customHeight="1"/>
    <row r="50" spans="1:26" ht="15" customHeight="1">
      <c r="C50" s="101">
        <v>1</v>
      </c>
      <c r="D50" s="102"/>
      <c r="E50" s="102"/>
      <c r="F50" s="102"/>
      <c r="G50" s="102"/>
      <c r="H50" s="103"/>
      <c r="I50" s="102">
        <v>2</v>
      </c>
      <c r="J50" s="103"/>
      <c r="K50" s="101">
        <v>3</v>
      </c>
      <c r="L50" s="102"/>
      <c r="M50" s="102"/>
      <c r="N50" s="102"/>
      <c r="O50" s="102"/>
      <c r="P50" s="102"/>
      <c r="Q50" s="103"/>
      <c r="R50" s="102">
        <v>4</v>
      </c>
      <c r="S50" s="103"/>
    </row>
    <row r="51" spans="1:26" ht="103.5">
      <c r="A51" s="104" t="s">
        <v>328</v>
      </c>
      <c r="B51" s="105" t="s">
        <v>330</v>
      </c>
      <c r="C51" s="106" t="s">
        <v>356</v>
      </c>
      <c r="D51" s="106" t="s">
        <v>368</v>
      </c>
      <c r="E51" s="106" t="s">
        <v>366</v>
      </c>
      <c r="F51" s="106" t="s">
        <v>367</v>
      </c>
      <c r="G51" s="106" t="s">
        <v>368</v>
      </c>
      <c r="H51" s="106" t="s">
        <v>366</v>
      </c>
      <c r="I51" s="106" t="s">
        <v>368</v>
      </c>
      <c r="J51" s="106" t="s">
        <v>377</v>
      </c>
      <c r="K51" s="106" t="s">
        <v>369</v>
      </c>
      <c r="L51" s="106" t="s">
        <v>370</v>
      </c>
      <c r="M51" s="106" t="s">
        <v>371</v>
      </c>
      <c r="N51" s="106" t="s">
        <v>372</v>
      </c>
      <c r="O51" s="106" t="s">
        <v>373</v>
      </c>
      <c r="P51" s="106" t="s">
        <v>374</v>
      </c>
      <c r="Q51" s="106" t="s">
        <v>375</v>
      </c>
      <c r="R51" s="106" t="s">
        <v>376</v>
      </c>
      <c r="S51" s="106" t="s">
        <v>375</v>
      </c>
      <c r="T51" s="107"/>
      <c r="U51" s="107"/>
      <c r="V51" s="107"/>
      <c r="W51" s="107"/>
      <c r="X51" s="107"/>
      <c r="Y51" s="107"/>
      <c r="Z51" s="107"/>
    </row>
    <row r="52" spans="1:26" ht="21" customHeight="1">
      <c r="A52" s="108" t="str">
        <f>AA2</f>
        <v/>
      </c>
      <c r="B52" s="101" t="str">
        <f>AC2</f>
        <v/>
      </c>
      <c r="C52" s="109">
        <f>R8</f>
        <v>0</v>
      </c>
      <c r="D52" s="110">
        <f>Z8</f>
        <v>0</v>
      </c>
      <c r="E52" s="110">
        <f>AB8</f>
        <v>0</v>
      </c>
      <c r="F52" s="109">
        <f>R13</f>
        <v>0</v>
      </c>
      <c r="G52" s="110">
        <f>Z13</f>
        <v>0</v>
      </c>
      <c r="H52" s="111" t="e">
        <f>#REF!</f>
        <v>#REF!</v>
      </c>
      <c r="I52" s="112">
        <f>Q19+Q20+Q21+Q22</f>
        <v>0</v>
      </c>
      <c r="J52" s="112" t="e">
        <f>#REF!+#REF!+#REF!+#REF!</f>
        <v>#REF!</v>
      </c>
      <c r="K52" s="113">
        <f>K27</f>
        <v>0</v>
      </c>
      <c r="L52" s="110">
        <f>P27</f>
        <v>0</v>
      </c>
      <c r="M52" s="110">
        <f>S27</f>
        <v>0</v>
      </c>
      <c r="N52" s="110">
        <f>V27</f>
        <v>0</v>
      </c>
      <c r="O52" s="110" t="e">
        <f>#REF!</f>
        <v>#REF!</v>
      </c>
      <c r="P52" s="108">
        <f>T25</f>
        <v>0</v>
      </c>
      <c r="Q52" s="111" t="e">
        <f>#REF!</f>
        <v>#REF!</v>
      </c>
      <c r="R52" s="112">
        <f>R32+R33+R34</f>
        <v>0</v>
      </c>
      <c r="S52" s="111" t="e">
        <f>#REF!+#REF!+#REF!</f>
        <v>#REF!</v>
      </c>
    </row>
    <row r="53" spans="1:26" ht="15" customHeight="1"/>
    <row r="54" spans="1:26" ht="15" customHeight="1"/>
    <row r="55" spans="1:26" ht="15" customHeight="1"/>
    <row r="56" spans="1:26" ht="15" customHeight="1"/>
    <row r="57" spans="1:26" ht="15" customHeight="1"/>
    <row r="58" spans="1:26" ht="15" customHeight="1"/>
    <row r="59" spans="1:26" ht="15" customHeight="1"/>
    <row r="60" spans="1:26" ht="15" customHeight="1"/>
    <row r="61" spans="1:26" ht="15" customHeight="1"/>
    <row r="62" spans="1:26" ht="15" customHeight="1"/>
    <row r="63" spans="1:26" ht="15" customHeight="1"/>
    <row r="64" spans="1:2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sheetData>
  <mergeCells count="93">
    <mergeCell ref="A8:Q10"/>
    <mergeCell ref="R6:U7"/>
    <mergeCell ref="R8:U10"/>
    <mergeCell ref="R11:U12"/>
    <mergeCell ref="R13:U14"/>
    <mergeCell ref="A17:L18"/>
    <mergeCell ref="A19:L19"/>
    <mergeCell ref="K27:O27"/>
    <mergeCell ref="K25:O26"/>
    <mergeCell ref="A20:L20"/>
    <mergeCell ref="A21:L21"/>
    <mergeCell ref="A22:L22"/>
    <mergeCell ref="M19:R19"/>
    <mergeCell ref="M20:R20"/>
    <mergeCell ref="M21:R21"/>
    <mergeCell ref="M22:R22"/>
    <mergeCell ref="C45:D45"/>
    <mergeCell ref="V8:AA10"/>
    <mergeCell ref="V13:AA14"/>
    <mergeCell ref="A38:B44"/>
    <mergeCell ref="E38:F38"/>
    <mergeCell ref="E39:F44"/>
    <mergeCell ref="C38:D38"/>
    <mergeCell ref="S40:T44"/>
    <mergeCell ref="U40:V44"/>
    <mergeCell ref="Y40:Z44"/>
    <mergeCell ref="N31:S31"/>
    <mergeCell ref="G38:Z38"/>
    <mergeCell ref="G40:H44"/>
    <mergeCell ref="I40:J44"/>
    <mergeCell ref="K40:L44"/>
    <mergeCell ref="W40:X44"/>
    <mergeCell ref="E46:F47"/>
    <mergeCell ref="G46:H47"/>
    <mergeCell ref="I46:J47"/>
    <mergeCell ref="K46:L47"/>
    <mergeCell ref="C46:D47"/>
    <mergeCell ref="A45:B47"/>
    <mergeCell ref="C39:D44"/>
    <mergeCell ref="I39:J39"/>
    <mergeCell ref="G39:H39"/>
    <mergeCell ref="AB8:AG10"/>
    <mergeCell ref="K39:L39"/>
    <mergeCell ref="M17:R18"/>
    <mergeCell ref="V11:AA12"/>
    <mergeCell ref="W39:X39"/>
    <mergeCell ref="Y39:Z39"/>
    <mergeCell ref="M39:N39"/>
    <mergeCell ref="O39:P39"/>
    <mergeCell ref="Q39:R39"/>
    <mergeCell ref="S39:T39"/>
    <mergeCell ref="U39:V39"/>
    <mergeCell ref="Q40:R44"/>
    <mergeCell ref="AB6:AG7"/>
    <mergeCell ref="AA2:AB2"/>
    <mergeCell ref="W4:Z4"/>
    <mergeCell ref="V6:AA7"/>
    <mergeCell ref="A6:Q7"/>
    <mergeCell ref="A2:B2"/>
    <mergeCell ref="AA4:AG4"/>
    <mergeCell ref="AC2:AG2"/>
    <mergeCell ref="AA3:AG3"/>
    <mergeCell ref="W2:Z2"/>
    <mergeCell ref="W3:Z3"/>
    <mergeCell ref="D2:U2"/>
    <mergeCell ref="Q46:R47"/>
    <mergeCell ref="W46:X47"/>
    <mergeCell ref="Y46:Z47"/>
    <mergeCell ref="M46:N47"/>
    <mergeCell ref="O46:P47"/>
    <mergeCell ref="S46:T47"/>
    <mergeCell ref="U46:V47"/>
    <mergeCell ref="M40:N44"/>
    <mergeCell ref="A31:M31"/>
    <mergeCell ref="A32:M32"/>
    <mergeCell ref="A33:M33"/>
    <mergeCell ref="A34:M34"/>
    <mergeCell ref="N32:S32"/>
    <mergeCell ref="N33:S33"/>
    <mergeCell ref="N34:S34"/>
    <mergeCell ref="O40:P44"/>
    <mergeCell ref="A28:AA28"/>
    <mergeCell ref="V26:X26"/>
    <mergeCell ref="P27:R27"/>
    <mergeCell ref="S27:U27"/>
    <mergeCell ref="V27:X27"/>
    <mergeCell ref="A25:J26"/>
    <mergeCell ref="P26:R26"/>
    <mergeCell ref="S26:U26"/>
    <mergeCell ref="A27:J27"/>
    <mergeCell ref="W25:Z25"/>
    <mergeCell ref="Y26:AA26"/>
    <mergeCell ref="Y27:AA27"/>
  </mergeCells>
  <phoneticPr fontId="3"/>
  <dataValidations count="4">
    <dataValidation type="whole" allowBlank="1" showInputMessage="1" showErrorMessage="1" errorTitle="数値のみ入力してください。" error="「人」は自動的に表示されますので入力不要です。" sqref="V13 V8 P27:AA27" xr:uid="{00000000-0002-0000-0C00-000000000000}">
      <formula1>0</formula1>
      <formula2>1000000</formula2>
    </dataValidation>
    <dataValidation type="whole" allowBlank="1" showInputMessage="1" showErrorMessage="1" errorTitle="数値のみ入力してください。" error="「団体」は自動的に表示されますので入力不要です。" sqref="K27:O27 R8 R13" xr:uid="{00000000-0002-0000-0C00-000001000000}">
      <formula1>0</formula1>
      <formula2>1000000</formula2>
    </dataValidation>
    <dataValidation type="whole" allowBlank="1" showInputMessage="1" showErrorMessage="1" errorTitle="数値のみ入力してください。" error="「千円」が自動で表示されますので入力不要です。" sqref="AB8:AG10" xr:uid="{00000000-0002-0000-0C00-000002000000}">
      <formula1>0</formula1>
      <formula2>1000000</formula2>
    </dataValidation>
    <dataValidation type="whole" allowBlank="1" showInputMessage="1" showErrorMessage="1" errorTitle="数値のみ入力してください。" error="「人」は自動的に表示されますので入力不要です。" sqref="M19:M22 N20:N22" xr:uid="{00000000-0002-0000-0C00-000003000000}">
      <formula1>0</formula1>
      <formula2>10000</formula2>
    </dataValidation>
  </dataValidations>
  <pageMargins left="0.62992125984251968" right="0.19685039370078741" top="0.39370078740157483" bottom="0.19685039370078741" header="0.51181102362204722" footer="0.51181102362204722"/>
  <pageSetup paperSize="9" scale="98"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105"/>
  <sheetViews>
    <sheetView showGridLines="0" tabSelected="1" view="pageBreakPreview" zoomScaleNormal="100" zoomScaleSheetLayoutView="100" workbookViewId="0">
      <selection activeCell="S8" sqref="S8:AA8"/>
    </sheetView>
  </sheetViews>
  <sheetFormatPr defaultColWidth="3.625" defaultRowHeight="24.95" customHeight="1"/>
  <cols>
    <col min="1" max="27" width="3.625" style="11"/>
    <col min="28" max="28" width="3.625" style="11" customWidth="1"/>
    <col min="29" max="33" width="8.5" style="11" customWidth="1"/>
    <col min="34" max="16384" width="3.625" style="11"/>
  </cols>
  <sheetData>
    <row r="1" spans="1:36" ht="24.95" customHeight="1">
      <c r="A1" s="12" t="str">
        <f>'票１－１'!A1</f>
        <v>白色のセルに入力（またはリストから選択）して下さい。</v>
      </c>
    </row>
    <row r="2" spans="1:36" s="5" customFormat="1" ht="24.95" customHeight="1">
      <c r="A2" s="239" t="s">
        <v>132</v>
      </c>
      <c r="B2" s="239"/>
      <c r="C2" s="13"/>
      <c r="D2" s="298" t="s">
        <v>314</v>
      </c>
      <c r="E2" s="298"/>
      <c r="F2" s="298"/>
      <c r="G2" s="298"/>
      <c r="H2" s="298"/>
      <c r="I2" s="298"/>
      <c r="J2" s="298"/>
      <c r="K2" s="298"/>
      <c r="L2" s="298"/>
      <c r="M2" s="298"/>
      <c r="N2" s="298"/>
      <c r="O2" s="298"/>
      <c r="P2" s="298"/>
      <c r="Q2" s="298"/>
      <c r="R2" s="298"/>
      <c r="S2" s="298"/>
      <c r="U2" s="297" t="s">
        <v>406</v>
      </c>
      <c r="V2" s="337"/>
      <c r="W2" s="269"/>
      <c r="X2" s="4" t="str">
        <f>IF('票１－１'!U4=0,"",'票１－１'!U4)</f>
        <v/>
      </c>
      <c r="Y2" s="357" t="str">
        <f>IF('票１－１'!V4=0,"",'票１－１'!V4)</f>
        <v/>
      </c>
      <c r="Z2" s="357"/>
      <c r="AA2" s="358"/>
      <c r="AJ2" s="11" t="s">
        <v>541</v>
      </c>
    </row>
    <row r="3" spans="1:36" s="5" customFormat="1" ht="24.95" customHeight="1">
      <c r="L3" s="6"/>
      <c r="M3" s="5" t="str">
        <f>"("&amp;昨年&amp;"度実績）"</f>
        <v>(令和7年度実績）</v>
      </c>
      <c r="U3" s="297" t="s">
        <v>130</v>
      </c>
      <c r="V3" s="337"/>
      <c r="W3" s="269"/>
      <c r="X3" s="359" t="str">
        <f>IF('票１－１'!U5=0,"",'票１－１'!U5)</f>
        <v/>
      </c>
      <c r="Y3" s="359"/>
      <c r="Z3" s="359"/>
      <c r="AA3" s="359"/>
      <c r="AJ3" s="11" t="s">
        <v>542</v>
      </c>
    </row>
    <row r="4" spans="1:36" s="5" customFormat="1" ht="24.95" customHeight="1">
      <c r="U4" s="239" t="s">
        <v>232</v>
      </c>
      <c r="V4" s="239"/>
      <c r="W4" s="239"/>
      <c r="X4" s="359" t="str">
        <f>IF('票１－１'!U6=0,"",'票１－１'!U6)</f>
        <v/>
      </c>
      <c r="Y4" s="359"/>
      <c r="Z4" s="359"/>
      <c r="AA4" s="359"/>
      <c r="AJ4" s="11" t="s">
        <v>543</v>
      </c>
    </row>
    <row r="5" spans="1:36" ht="23.1" customHeight="1" thickBot="1">
      <c r="A5" s="338" t="s">
        <v>133</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J5" s="11" t="s">
        <v>544</v>
      </c>
    </row>
    <row r="6" spans="1:36" ht="30" customHeight="1">
      <c r="A6" s="77"/>
      <c r="B6" s="237" t="s">
        <v>325</v>
      </c>
      <c r="C6" s="237"/>
      <c r="D6" s="237"/>
      <c r="E6" s="237"/>
      <c r="F6" s="237"/>
      <c r="G6" s="376" t="s">
        <v>134</v>
      </c>
      <c r="H6" s="370"/>
      <c r="I6" s="370"/>
      <c r="J6" s="370"/>
      <c r="K6" s="370"/>
      <c r="L6" s="370"/>
      <c r="M6" s="370"/>
      <c r="N6" s="370"/>
      <c r="O6" s="370"/>
      <c r="P6" s="377"/>
      <c r="Q6" s="1082" t="s">
        <v>505</v>
      </c>
      <c r="R6" s="1083"/>
      <c r="S6" s="1084" t="s">
        <v>504</v>
      </c>
      <c r="T6" s="1084"/>
      <c r="U6" s="1085"/>
      <c r="V6" s="1086" t="s">
        <v>305</v>
      </c>
      <c r="W6" s="1087"/>
      <c r="X6" s="1088"/>
      <c r="Y6" s="1086" t="s">
        <v>306</v>
      </c>
      <c r="Z6" s="1087"/>
      <c r="AA6" s="1089"/>
      <c r="AC6" s="78" t="s">
        <v>357</v>
      </c>
      <c r="AD6" s="78" t="s">
        <v>358</v>
      </c>
      <c r="AE6" s="78" t="s">
        <v>359</v>
      </c>
      <c r="AF6" s="78" t="s">
        <v>360</v>
      </c>
      <c r="AG6" s="78" t="s">
        <v>32</v>
      </c>
      <c r="AJ6" s="11" t="s">
        <v>545</v>
      </c>
    </row>
    <row r="7" spans="1:36" ht="23.1" customHeight="1">
      <c r="A7" s="79">
        <v>1</v>
      </c>
      <c r="B7" s="274"/>
      <c r="C7" s="274"/>
      <c r="D7" s="274"/>
      <c r="E7" s="274"/>
      <c r="F7" s="274"/>
      <c r="G7" s="1077"/>
      <c r="H7" s="1032"/>
      <c r="I7" s="1032"/>
      <c r="J7" s="1032"/>
      <c r="K7" s="1032"/>
      <c r="L7" s="1032"/>
      <c r="M7" s="1032"/>
      <c r="N7" s="1032"/>
      <c r="O7" s="1032"/>
      <c r="P7" s="1033"/>
      <c r="Q7" s="1097"/>
      <c r="R7" s="1079"/>
      <c r="S7" s="1079"/>
      <c r="T7" s="1079"/>
      <c r="U7" s="1080"/>
      <c r="V7" s="286"/>
      <c r="W7" s="287"/>
      <c r="X7" s="356"/>
      <c r="Y7" s="286"/>
      <c r="Z7" s="287"/>
      <c r="AA7" s="336"/>
      <c r="AC7" s="80">
        <f t="shared" ref="AC7:AC14" si="0">IF(B7="家庭教育学級",1,0)</f>
        <v>0</v>
      </c>
      <c r="AD7" s="80">
        <f t="shared" ref="AD7:AD14" si="1">IF($B7="婦人・女性学級",1,0)</f>
        <v>0</v>
      </c>
      <c r="AE7" s="80">
        <f>IF($B7="高齢者教室",1,0)</f>
        <v>0</v>
      </c>
      <c r="AF7" s="80">
        <f>IF($B7="人権教育学級",1,0)</f>
        <v>0</v>
      </c>
      <c r="AG7" s="80">
        <f>IF($B7="その他",1,0)</f>
        <v>0</v>
      </c>
      <c r="AJ7" s="11" t="s">
        <v>546</v>
      </c>
    </row>
    <row r="8" spans="1:36" ht="23.1" customHeight="1">
      <c r="A8" s="79">
        <v>2</v>
      </c>
      <c r="B8" s="274"/>
      <c r="C8" s="274"/>
      <c r="D8" s="274"/>
      <c r="E8" s="274"/>
      <c r="F8" s="274"/>
      <c r="G8" s="1077"/>
      <c r="H8" s="1032"/>
      <c r="I8" s="1032"/>
      <c r="J8" s="1032"/>
      <c r="K8" s="1032"/>
      <c r="L8" s="1032"/>
      <c r="M8" s="1032"/>
      <c r="N8" s="1032"/>
      <c r="O8" s="1032"/>
      <c r="P8" s="1033"/>
      <c r="Q8" s="1097"/>
      <c r="R8" s="1079"/>
      <c r="S8" s="1081"/>
      <c r="T8" s="287"/>
      <c r="U8" s="356"/>
      <c r="V8" s="286"/>
      <c r="W8" s="287"/>
      <c r="X8" s="356"/>
      <c r="Y8" s="286"/>
      <c r="Z8" s="287"/>
      <c r="AA8" s="336"/>
      <c r="AC8" s="80">
        <f t="shared" si="0"/>
        <v>0</v>
      </c>
      <c r="AD8" s="80">
        <f t="shared" si="1"/>
        <v>0</v>
      </c>
      <c r="AE8" s="80">
        <f t="shared" ref="AE8:AE14" si="2">IF($B8="高齢者教室",1,0)</f>
        <v>0</v>
      </c>
      <c r="AF8" s="80">
        <f t="shared" ref="AF8:AF14" si="3">IF($B8="人権教育学級",1,0)</f>
        <v>0</v>
      </c>
      <c r="AG8" s="80">
        <f t="shared" ref="AG8:AG9" si="4">IF($B8="その他",1,0)</f>
        <v>0</v>
      </c>
      <c r="AJ8" s="11" t="s">
        <v>547</v>
      </c>
    </row>
    <row r="9" spans="1:36" ht="23.1" customHeight="1">
      <c r="A9" s="79">
        <v>3</v>
      </c>
      <c r="B9" s="274"/>
      <c r="C9" s="274"/>
      <c r="D9" s="274"/>
      <c r="E9" s="274"/>
      <c r="F9" s="274"/>
      <c r="G9" s="1077"/>
      <c r="H9" s="1032"/>
      <c r="I9" s="1032"/>
      <c r="J9" s="1032"/>
      <c r="K9" s="1032"/>
      <c r="L9" s="1032"/>
      <c r="M9" s="1032"/>
      <c r="N9" s="1032"/>
      <c r="O9" s="1032"/>
      <c r="P9" s="1033"/>
      <c r="Q9" s="1097"/>
      <c r="R9" s="1079"/>
      <c r="S9" s="1079"/>
      <c r="T9" s="1079"/>
      <c r="U9" s="1080"/>
      <c r="V9" s="286"/>
      <c r="W9" s="287"/>
      <c r="X9" s="356"/>
      <c r="Y9" s="286"/>
      <c r="Z9" s="287"/>
      <c r="AA9" s="336"/>
      <c r="AC9" s="80">
        <f t="shared" si="0"/>
        <v>0</v>
      </c>
      <c r="AD9" s="80">
        <f t="shared" si="1"/>
        <v>0</v>
      </c>
      <c r="AE9" s="80">
        <f t="shared" si="2"/>
        <v>0</v>
      </c>
      <c r="AF9" s="80">
        <f t="shared" si="3"/>
        <v>0</v>
      </c>
      <c r="AG9" s="80">
        <f t="shared" si="4"/>
        <v>0</v>
      </c>
      <c r="AJ9" s="11" t="s">
        <v>548</v>
      </c>
    </row>
    <row r="10" spans="1:36" ht="23.1" customHeight="1">
      <c r="A10" s="79">
        <v>4</v>
      </c>
      <c r="B10" s="274"/>
      <c r="C10" s="274"/>
      <c r="D10" s="274"/>
      <c r="E10" s="274"/>
      <c r="F10" s="274"/>
      <c r="G10" s="1077"/>
      <c r="H10" s="1032"/>
      <c r="I10" s="1032"/>
      <c r="J10" s="1032"/>
      <c r="K10" s="1032"/>
      <c r="L10" s="1032"/>
      <c r="M10" s="1032"/>
      <c r="N10" s="1032"/>
      <c r="O10" s="1032"/>
      <c r="P10" s="1033"/>
      <c r="Q10" s="1097"/>
      <c r="R10" s="1079"/>
      <c r="S10" s="1079"/>
      <c r="T10" s="1079"/>
      <c r="U10" s="1080"/>
      <c r="V10" s="286"/>
      <c r="W10" s="287"/>
      <c r="X10" s="356"/>
      <c r="Y10" s="286"/>
      <c r="Z10" s="287"/>
      <c r="AA10" s="336"/>
      <c r="AC10" s="80">
        <f t="shared" si="0"/>
        <v>0</v>
      </c>
      <c r="AD10" s="80">
        <f t="shared" si="1"/>
        <v>0</v>
      </c>
      <c r="AE10" s="80">
        <f t="shared" si="2"/>
        <v>0</v>
      </c>
      <c r="AF10" s="80">
        <f t="shared" si="3"/>
        <v>0</v>
      </c>
      <c r="AG10" s="80">
        <f>IF($B10="その他",1,0)</f>
        <v>0</v>
      </c>
      <c r="AJ10" s="11" t="s">
        <v>549</v>
      </c>
    </row>
    <row r="11" spans="1:36" ht="23.1" customHeight="1">
      <c r="A11" s="81">
        <v>5</v>
      </c>
      <c r="B11" s="274"/>
      <c r="C11" s="274"/>
      <c r="D11" s="274"/>
      <c r="E11" s="274"/>
      <c r="F11" s="274"/>
      <c r="G11" s="1077"/>
      <c r="H11" s="1032"/>
      <c r="I11" s="1032"/>
      <c r="J11" s="1032"/>
      <c r="K11" s="1032"/>
      <c r="L11" s="1032"/>
      <c r="M11" s="1032"/>
      <c r="N11" s="1032"/>
      <c r="O11" s="1032"/>
      <c r="P11" s="1033"/>
      <c r="Q11" s="1097"/>
      <c r="R11" s="1079"/>
      <c r="S11" s="1079"/>
      <c r="T11" s="1079"/>
      <c r="U11" s="1080"/>
      <c r="V11" s="286"/>
      <c r="W11" s="287"/>
      <c r="X11" s="356"/>
      <c r="Y11" s="286"/>
      <c r="Z11" s="287"/>
      <c r="AA11" s="336"/>
      <c r="AC11" s="80">
        <f t="shared" si="0"/>
        <v>0</v>
      </c>
      <c r="AD11" s="80">
        <f t="shared" si="1"/>
        <v>0</v>
      </c>
      <c r="AE11" s="80">
        <f t="shared" si="2"/>
        <v>0</v>
      </c>
      <c r="AF11" s="80">
        <f t="shared" si="3"/>
        <v>0</v>
      </c>
      <c r="AG11" s="80">
        <f>IF($B11="その他",1,0)</f>
        <v>0</v>
      </c>
      <c r="AJ11" s="11" t="s">
        <v>550</v>
      </c>
    </row>
    <row r="12" spans="1:36" ht="23.1" customHeight="1">
      <c r="A12" s="81">
        <v>6</v>
      </c>
      <c r="B12" s="274"/>
      <c r="C12" s="274"/>
      <c r="D12" s="274"/>
      <c r="E12" s="274"/>
      <c r="F12" s="274"/>
      <c r="G12" s="1077"/>
      <c r="H12" s="1032"/>
      <c r="I12" s="1032"/>
      <c r="J12" s="1032"/>
      <c r="K12" s="1032"/>
      <c r="L12" s="1032"/>
      <c r="M12" s="1032"/>
      <c r="N12" s="1032"/>
      <c r="O12" s="1032"/>
      <c r="P12" s="1033"/>
      <c r="Q12" s="1097"/>
      <c r="R12" s="1079"/>
      <c r="S12" s="1079"/>
      <c r="T12" s="1079"/>
      <c r="U12" s="1080"/>
      <c r="V12" s="286"/>
      <c r="W12" s="287"/>
      <c r="X12" s="356"/>
      <c r="Y12" s="286"/>
      <c r="Z12" s="287"/>
      <c r="AA12" s="336"/>
      <c r="AC12" s="80">
        <f t="shared" si="0"/>
        <v>0</v>
      </c>
      <c r="AD12" s="80">
        <f t="shared" si="1"/>
        <v>0</v>
      </c>
      <c r="AE12" s="80">
        <f t="shared" si="2"/>
        <v>0</v>
      </c>
      <c r="AF12" s="80">
        <f t="shared" si="3"/>
        <v>0</v>
      </c>
      <c r="AG12" s="80">
        <f>IF($B12="その他",1,0)</f>
        <v>0</v>
      </c>
      <c r="AJ12" s="11" t="s">
        <v>551</v>
      </c>
    </row>
    <row r="13" spans="1:36" ht="23.1" customHeight="1">
      <c r="A13" s="81">
        <v>7</v>
      </c>
      <c r="B13" s="274"/>
      <c r="C13" s="274"/>
      <c r="D13" s="274"/>
      <c r="E13" s="274"/>
      <c r="F13" s="274"/>
      <c r="G13" s="1077"/>
      <c r="H13" s="1032"/>
      <c r="I13" s="1032"/>
      <c r="J13" s="1032"/>
      <c r="K13" s="1032"/>
      <c r="L13" s="1032"/>
      <c r="M13" s="1032"/>
      <c r="N13" s="1032"/>
      <c r="O13" s="1032"/>
      <c r="P13" s="1033"/>
      <c r="Q13" s="1097"/>
      <c r="R13" s="1079"/>
      <c r="S13" s="1079"/>
      <c r="T13" s="1079"/>
      <c r="U13" s="1080"/>
      <c r="V13" s="286"/>
      <c r="W13" s="287"/>
      <c r="X13" s="356"/>
      <c r="Y13" s="286"/>
      <c r="Z13" s="287"/>
      <c r="AA13" s="336"/>
      <c r="AC13" s="80">
        <f t="shared" si="0"/>
        <v>0</v>
      </c>
      <c r="AD13" s="80">
        <f t="shared" si="1"/>
        <v>0</v>
      </c>
      <c r="AE13" s="80">
        <f t="shared" si="2"/>
        <v>0</v>
      </c>
      <c r="AF13" s="80">
        <f t="shared" si="3"/>
        <v>0</v>
      </c>
      <c r="AG13" s="80">
        <f>IF($B13="その他",1,0)</f>
        <v>0</v>
      </c>
      <c r="AJ13" s="11" t="s">
        <v>552</v>
      </c>
    </row>
    <row r="14" spans="1:36" ht="23.1" customHeight="1" thickBot="1">
      <c r="A14" s="82">
        <v>8</v>
      </c>
      <c r="B14" s="247"/>
      <c r="C14" s="247"/>
      <c r="D14" s="247"/>
      <c r="E14" s="247"/>
      <c r="F14" s="247"/>
      <c r="G14" s="1078"/>
      <c r="H14" s="263"/>
      <c r="I14" s="263"/>
      <c r="J14" s="263"/>
      <c r="K14" s="263"/>
      <c r="L14" s="263"/>
      <c r="M14" s="263"/>
      <c r="N14" s="263"/>
      <c r="O14" s="263"/>
      <c r="P14" s="1041"/>
      <c r="Q14" s="1098"/>
      <c r="R14" s="1095"/>
      <c r="S14" s="1095"/>
      <c r="T14" s="1095"/>
      <c r="U14" s="1096"/>
      <c r="V14" s="365"/>
      <c r="W14" s="366"/>
      <c r="X14" s="367"/>
      <c r="Y14" s="365"/>
      <c r="Z14" s="366"/>
      <c r="AA14" s="368"/>
      <c r="AC14" s="83">
        <f t="shared" si="0"/>
        <v>0</v>
      </c>
      <c r="AD14" s="83">
        <f t="shared" si="1"/>
        <v>0</v>
      </c>
      <c r="AE14" s="83">
        <f t="shared" si="2"/>
        <v>0</v>
      </c>
      <c r="AF14" s="83">
        <f t="shared" si="3"/>
        <v>0</v>
      </c>
      <c r="AG14" s="83">
        <f>IF($B14="その他",1,0)</f>
        <v>0</v>
      </c>
      <c r="AJ14" s="11" t="s">
        <v>556</v>
      </c>
    </row>
    <row r="15" spans="1:36" ht="23.1" customHeight="1">
      <c r="A15" s="361" t="s">
        <v>361</v>
      </c>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C15" s="84">
        <f>SUM(AC7:AC14)</f>
        <v>0</v>
      </c>
      <c r="AD15" s="84">
        <f>SUM(AD7:AD14)</f>
        <v>0</v>
      </c>
      <c r="AE15" s="84">
        <f>SUM(AE7:AE14)</f>
        <v>0</v>
      </c>
      <c r="AF15" s="84">
        <f>SUM(AF7:AF14)</f>
        <v>0</v>
      </c>
      <c r="AG15" s="84">
        <f>SUM(AG7:AG14)</f>
        <v>0</v>
      </c>
      <c r="AJ15" s="11" t="s">
        <v>553</v>
      </c>
    </row>
    <row r="16" spans="1:36" ht="11.25" customHeight="1">
      <c r="AJ16" s="11" t="s">
        <v>554</v>
      </c>
    </row>
    <row r="17" spans="1:36" ht="23.1" customHeight="1" thickBot="1">
      <c r="A17" s="361" t="s">
        <v>135</v>
      </c>
      <c r="B17" s="361"/>
      <c r="C17" s="361"/>
      <c r="D17" s="361"/>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J17" s="11" t="s">
        <v>555</v>
      </c>
    </row>
    <row r="18" spans="1:36" ht="30" customHeight="1">
      <c r="A18" s="77"/>
      <c r="B18" s="237" t="s">
        <v>136</v>
      </c>
      <c r="C18" s="237"/>
      <c r="D18" s="237"/>
      <c r="E18" s="237"/>
      <c r="F18" s="237"/>
      <c r="G18" s="237"/>
      <c r="H18" s="237"/>
      <c r="I18" s="237"/>
      <c r="J18" s="376" t="s">
        <v>444</v>
      </c>
      <c r="K18" s="370"/>
      <c r="L18" s="370"/>
      <c r="M18" s="370"/>
      <c r="N18" s="370"/>
      <c r="O18" s="370"/>
      <c r="P18" s="370"/>
      <c r="Q18" s="370"/>
      <c r="R18" s="370"/>
      <c r="S18" s="377"/>
      <c r="T18" s="1099" t="s">
        <v>517</v>
      </c>
      <c r="U18" s="1100"/>
      <c r="V18" s="1086" t="s">
        <v>305</v>
      </c>
      <c r="W18" s="1087"/>
      <c r="X18" s="1088"/>
      <c r="Y18" s="1086" t="s">
        <v>306</v>
      </c>
      <c r="Z18" s="1087"/>
      <c r="AA18" s="1089"/>
    </row>
    <row r="19" spans="1:36" ht="23.1" customHeight="1">
      <c r="A19" s="79">
        <v>1</v>
      </c>
      <c r="B19" s="274"/>
      <c r="C19" s="274"/>
      <c r="D19" s="274"/>
      <c r="E19" s="274"/>
      <c r="F19" s="274"/>
      <c r="G19" s="274"/>
      <c r="H19" s="274"/>
      <c r="I19" s="274"/>
      <c r="J19" s="1077"/>
      <c r="K19" s="1032"/>
      <c r="L19" s="1032"/>
      <c r="M19" s="1032"/>
      <c r="N19" s="1032"/>
      <c r="O19" s="1032"/>
      <c r="P19" s="1032"/>
      <c r="Q19" s="1032"/>
      <c r="R19" s="1032"/>
      <c r="S19" s="1033"/>
      <c r="T19" s="286"/>
      <c r="U19" s="356"/>
      <c r="V19" s="286"/>
      <c r="W19" s="287"/>
      <c r="X19" s="356"/>
      <c r="Y19" s="286"/>
      <c r="Z19" s="287"/>
      <c r="AA19" s="336"/>
    </row>
    <row r="20" spans="1:36" ht="23.1" customHeight="1">
      <c r="A20" s="79">
        <v>2</v>
      </c>
      <c r="B20" s="274"/>
      <c r="C20" s="274"/>
      <c r="D20" s="274"/>
      <c r="E20" s="274"/>
      <c r="F20" s="274"/>
      <c r="G20" s="274"/>
      <c r="H20" s="274"/>
      <c r="I20" s="274"/>
      <c r="J20" s="1077"/>
      <c r="K20" s="1032"/>
      <c r="L20" s="1032"/>
      <c r="M20" s="1032"/>
      <c r="N20" s="1032"/>
      <c r="O20" s="1032"/>
      <c r="P20" s="1032"/>
      <c r="Q20" s="1032"/>
      <c r="R20" s="1032"/>
      <c r="S20" s="1033"/>
      <c r="T20" s="286"/>
      <c r="U20" s="356"/>
      <c r="V20" s="286"/>
      <c r="W20" s="287"/>
      <c r="X20" s="356"/>
      <c r="Y20" s="286"/>
      <c r="Z20" s="287"/>
      <c r="AA20" s="336"/>
    </row>
    <row r="21" spans="1:36" ht="23.1" customHeight="1">
      <c r="A21" s="79">
        <v>3</v>
      </c>
      <c r="B21" s="274"/>
      <c r="C21" s="274"/>
      <c r="D21" s="274"/>
      <c r="E21" s="274"/>
      <c r="F21" s="274"/>
      <c r="G21" s="274"/>
      <c r="H21" s="274"/>
      <c r="I21" s="274"/>
      <c r="J21" s="1077"/>
      <c r="K21" s="1032"/>
      <c r="L21" s="1032"/>
      <c r="M21" s="1032"/>
      <c r="N21" s="1032"/>
      <c r="O21" s="1032"/>
      <c r="P21" s="1032"/>
      <c r="Q21" s="1032"/>
      <c r="R21" s="1032"/>
      <c r="S21" s="1033"/>
      <c r="T21" s="286"/>
      <c r="U21" s="356"/>
      <c r="V21" s="286"/>
      <c r="W21" s="287"/>
      <c r="X21" s="356"/>
      <c r="Y21" s="286"/>
      <c r="Z21" s="287"/>
      <c r="AA21" s="336"/>
    </row>
    <row r="22" spans="1:36" ht="23.1" customHeight="1">
      <c r="A22" s="79">
        <v>4</v>
      </c>
      <c r="B22" s="274"/>
      <c r="C22" s="274"/>
      <c r="D22" s="274"/>
      <c r="E22" s="274"/>
      <c r="F22" s="274"/>
      <c r="G22" s="274"/>
      <c r="H22" s="274"/>
      <c r="I22" s="274"/>
      <c r="J22" s="1077"/>
      <c r="K22" s="1032"/>
      <c r="L22" s="1032"/>
      <c r="M22" s="1032"/>
      <c r="N22" s="1032"/>
      <c r="O22" s="1032"/>
      <c r="P22" s="1032"/>
      <c r="Q22" s="1032"/>
      <c r="R22" s="1032"/>
      <c r="S22" s="1033"/>
      <c r="T22" s="286"/>
      <c r="U22" s="356"/>
      <c r="V22" s="286"/>
      <c r="W22" s="287"/>
      <c r="X22" s="356"/>
      <c r="Y22" s="286"/>
      <c r="Z22" s="287"/>
      <c r="AA22" s="336"/>
    </row>
    <row r="23" spans="1:36" ht="23.1" customHeight="1">
      <c r="A23" s="79">
        <v>5</v>
      </c>
      <c r="B23" s="274"/>
      <c r="C23" s="274"/>
      <c r="D23" s="274"/>
      <c r="E23" s="274"/>
      <c r="F23" s="274"/>
      <c r="G23" s="274"/>
      <c r="H23" s="274"/>
      <c r="I23" s="274"/>
      <c r="J23" s="1077"/>
      <c r="K23" s="1032"/>
      <c r="L23" s="1032"/>
      <c r="M23" s="1032"/>
      <c r="N23" s="1032"/>
      <c r="O23" s="1032"/>
      <c r="P23" s="1032"/>
      <c r="Q23" s="1032"/>
      <c r="R23" s="1032"/>
      <c r="S23" s="1033"/>
      <c r="T23" s="286"/>
      <c r="U23" s="356"/>
      <c r="V23" s="286"/>
      <c r="W23" s="287"/>
      <c r="X23" s="356"/>
      <c r="Y23" s="286"/>
      <c r="Z23" s="287"/>
      <c r="AA23" s="336"/>
    </row>
    <row r="24" spans="1:36" ht="23.1" customHeight="1" thickBot="1">
      <c r="A24" s="85">
        <v>6</v>
      </c>
      <c r="B24" s="247"/>
      <c r="C24" s="247"/>
      <c r="D24" s="247"/>
      <c r="E24" s="247"/>
      <c r="F24" s="247"/>
      <c r="G24" s="247"/>
      <c r="H24" s="247"/>
      <c r="I24" s="247"/>
      <c r="J24" s="1078"/>
      <c r="K24" s="263"/>
      <c r="L24" s="263"/>
      <c r="M24" s="263"/>
      <c r="N24" s="263"/>
      <c r="O24" s="263"/>
      <c r="P24" s="263"/>
      <c r="Q24" s="263"/>
      <c r="R24" s="263"/>
      <c r="S24" s="1041"/>
      <c r="T24" s="365"/>
      <c r="U24" s="367"/>
      <c r="V24" s="365"/>
      <c r="W24" s="366"/>
      <c r="X24" s="367"/>
      <c r="Y24" s="365"/>
      <c r="Z24" s="366"/>
      <c r="AA24" s="368"/>
    </row>
    <row r="25" spans="1:36" ht="11.25" customHeight="1"/>
    <row r="26" spans="1:36" ht="23.1" customHeight="1" thickBot="1">
      <c r="A26" s="11" t="s">
        <v>137</v>
      </c>
    </row>
    <row r="27" spans="1:36" ht="23.1" customHeight="1">
      <c r="A27" s="375" t="s">
        <v>407</v>
      </c>
      <c r="B27" s="237"/>
      <c r="C27" s="237"/>
      <c r="D27" s="237"/>
      <c r="E27" s="237"/>
      <c r="F27" s="237"/>
      <c r="G27" s="237"/>
      <c r="H27" s="320" t="s">
        <v>138</v>
      </c>
      <c r="I27" s="320"/>
      <c r="J27" s="320"/>
      <c r="K27" s="320"/>
      <c r="L27" s="320"/>
      <c r="M27" s="237" t="s">
        <v>139</v>
      </c>
      <c r="N27" s="237"/>
      <c r="O27" s="237"/>
      <c r="P27" s="237" t="s">
        <v>140</v>
      </c>
      <c r="Q27" s="237"/>
      <c r="R27" s="376"/>
      <c r="S27" s="429"/>
      <c r="T27" s="372"/>
      <c r="U27" s="372"/>
      <c r="V27" s="372"/>
      <c r="W27" s="372"/>
      <c r="X27" s="372"/>
      <c r="Y27" s="372"/>
      <c r="Z27" s="372"/>
      <c r="AA27" s="372"/>
    </row>
    <row r="28" spans="1:36" ht="23.1" customHeight="1">
      <c r="A28" s="904"/>
      <c r="B28" s="274"/>
      <c r="C28" s="274"/>
      <c r="D28" s="274"/>
      <c r="E28" s="274"/>
      <c r="F28" s="274"/>
      <c r="G28" s="274"/>
      <c r="H28" s="274"/>
      <c r="I28" s="274"/>
      <c r="J28" s="274"/>
      <c r="K28" s="274"/>
      <c r="L28" s="274"/>
      <c r="M28" s="274"/>
      <c r="N28" s="274"/>
      <c r="O28" s="274"/>
      <c r="P28" s="274"/>
      <c r="Q28" s="274"/>
      <c r="R28" s="286"/>
      <c r="S28" s="909"/>
      <c r="T28" s="372"/>
      <c r="U28" s="372"/>
      <c r="V28" s="372"/>
      <c r="W28" s="416"/>
      <c r="X28" s="372"/>
      <c r="Y28" s="372"/>
      <c r="Z28" s="372"/>
      <c r="AA28" s="372"/>
    </row>
    <row r="29" spans="1:36" ht="23.1" customHeight="1">
      <c r="A29" s="904"/>
      <c r="B29" s="274"/>
      <c r="C29" s="274"/>
      <c r="D29" s="274"/>
      <c r="E29" s="274"/>
      <c r="F29" s="274"/>
      <c r="G29" s="274"/>
      <c r="H29" s="274"/>
      <c r="I29" s="274"/>
      <c r="J29" s="274"/>
      <c r="K29" s="274"/>
      <c r="L29" s="274"/>
      <c r="M29" s="274"/>
      <c r="N29" s="274"/>
      <c r="O29" s="274"/>
      <c r="P29" s="274"/>
      <c r="Q29" s="274"/>
      <c r="R29" s="286"/>
      <c r="S29" s="909"/>
      <c r="T29" s="372"/>
      <c r="U29" s="372"/>
      <c r="V29" s="372"/>
      <c r="W29" s="416"/>
      <c r="X29" s="372"/>
      <c r="Y29" s="372"/>
      <c r="Z29" s="372"/>
      <c r="AA29" s="372"/>
    </row>
    <row r="30" spans="1:36" ht="23.1" customHeight="1">
      <c r="A30" s="904"/>
      <c r="B30" s="274"/>
      <c r="C30" s="274"/>
      <c r="D30" s="274"/>
      <c r="E30" s="274"/>
      <c r="F30" s="274"/>
      <c r="G30" s="274"/>
      <c r="H30" s="274"/>
      <c r="I30" s="274"/>
      <c r="J30" s="274"/>
      <c r="K30" s="274"/>
      <c r="L30" s="274"/>
      <c r="M30" s="274"/>
      <c r="N30" s="274"/>
      <c r="O30" s="274"/>
      <c r="P30" s="274"/>
      <c r="Q30" s="274"/>
      <c r="R30" s="286"/>
      <c r="S30" s="909"/>
      <c r="T30" s="372"/>
      <c r="U30" s="372"/>
      <c r="V30" s="372"/>
      <c r="W30" s="416"/>
      <c r="X30" s="372"/>
      <c r="Y30" s="372"/>
      <c r="Z30" s="372"/>
      <c r="AA30" s="372"/>
    </row>
    <row r="31" spans="1:36" ht="23.1" customHeight="1">
      <c r="A31" s="904"/>
      <c r="B31" s="274"/>
      <c r="C31" s="274"/>
      <c r="D31" s="274"/>
      <c r="E31" s="274"/>
      <c r="F31" s="274"/>
      <c r="G31" s="274"/>
      <c r="H31" s="274"/>
      <c r="I31" s="274"/>
      <c r="J31" s="274"/>
      <c r="K31" s="274"/>
      <c r="L31" s="274"/>
      <c r="M31" s="274"/>
      <c r="N31" s="274"/>
      <c r="O31" s="274"/>
      <c r="P31" s="274"/>
      <c r="Q31" s="274"/>
      <c r="R31" s="286"/>
      <c r="S31" s="909"/>
      <c r="T31" s="372"/>
      <c r="U31" s="372"/>
      <c r="V31" s="372"/>
      <c r="W31" s="416"/>
      <c r="X31" s="372"/>
      <c r="Y31" s="372"/>
      <c r="Z31" s="372"/>
      <c r="AA31" s="372"/>
    </row>
    <row r="32" spans="1:36" ht="23.1" customHeight="1" thickBot="1">
      <c r="A32" s="1094"/>
      <c r="B32" s="1093"/>
      <c r="C32" s="1093"/>
      <c r="D32" s="1093"/>
      <c r="E32" s="1093"/>
      <c r="F32" s="1093"/>
      <c r="G32" s="1093"/>
      <c r="H32" s="1093"/>
      <c r="I32" s="1093"/>
      <c r="J32" s="1093"/>
      <c r="K32" s="1093"/>
      <c r="L32" s="1093"/>
      <c r="M32" s="1093"/>
      <c r="N32" s="1093"/>
      <c r="O32" s="1093"/>
      <c r="P32" s="1093"/>
      <c r="Q32" s="1093"/>
      <c r="R32" s="683"/>
      <c r="S32" s="909"/>
      <c r="T32" s="372"/>
      <c r="U32" s="372"/>
      <c r="V32" s="372"/>
      <c r="W32" s="416"/>
      <c r="X32" s="372"/>
      <c r="Y32" s="372"/>
      <c r="Z32" s="372"/>
      <c r="AA32" s="372"/>
    </row>
    <row r="33" spans="1:27" ht="23.1" customHeight="1" thickBot="1">
      <c r="A33" s="1090" t="s">
        <v>143</v>
      </c>
      <c r="B33" s="1091"/>
      <c r="C33" s="1091"/>
      <c r="D33" s="1091"/>
      <c r="E33" s="1091"/>
      <c r="F33" s="1091"/>
      <c r="G33" s="1091"/>
      <c r="H33" s="1091" t="s">
        <v>65</v>
      </c>
      <c r="I33" s="1091"/>
      <c r="J33" s="1091"/>
      <c r="K33" s="1091"/>
      <c r="L33" s="1091"/>
      <c r="M33" s="1091" t="s">
        <v>141</v>
      </c>
      <c r="N33" s="1091"/>
      <c r="O33" s="1091"/>
      <c r="P33" s="1091" t="s">
        <v>142</v>
      </c>
      <c r="Q33" s="1091"/>
      <c r="R33" s="1092"/>
      <c r="S33" s="429"/>
      <c r="T33" s="372"/>
      <c r="U33" s="372"/>
      <c r="V33" s="372"/>
      <c r="W33" s="289"/>
      <c r="X33" s="289"/>
      <c r="Y33" s="289"/>
      <c r="Z33" s="289"/>
      <c r="AA33" s="289"/>
    </row>
    <row r="34" spans="1:27" ht="11.25" customHeight="1"/>
    <row r="35" spans="1:27" ht="23.1" customHeight="1" thickBot="1">
      <c r="A35" s="11" t="s">
        <v>475</v>
      </c>
      <c r="I35" s="5" t="str">
        <f>"("&amp;昨年&amp;"度実績）"</f>
        <v>(令和7年度実績）</v>
      </c>
    </row>
    <row r="36" spans="1:27" ht="23.1" customHeight="1" thickBot="1">
      <c r="A36" s="1076"/>
      <c r="B36" s="266"/>
      <c r="C36" s="266"/>
      <c r="D36" s="266"/>
      <c r="E36" s="266"/>
      <c r="F36" s="266"/>
      <c r="G36" s="266"/>
      <c r="H36" s="266"/>
      <c r="I36" s="266"/>
      <c r="J36" s="266"/>
      <c r="K36" s="1074" t="s">
        <v>477</v>
      </c>
      <c r="L36" s="1075"/>
    </row>
    <row r="37" spans="1:27" ht="23.1" customHeight="1">
      <c r="A37" s="361" t="s">
        <v>476</v>
      </c>
      <c r="B37" s="361"/>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row>
    <row r="38" spans="1:27" ht="20.100000000000001" customHeight="1"/>
    <row r="39" spans="1:27" ht="20.100000000000001" customHeight="1"/>
    <row r="40" spans="1:27" ht="20.100000000000001" customHeight="1"/>
    <row r="41" spans="1:27" ht="20.100000000000001" customHeight="1"/>
    <row r="42" spans="1:27" ht="20.100000000000001" customHeight="1"/>
    <row r="43" spans="1:27" ht="20.100000000000001" customHeight="1"/>
    <row r="44" spans="1:27" ht="20.100000000000001" customHeight="1"/>
    <row r="45" spans="1:27" ht="20.100000000000001" customHeight="1"/>
    <row r="46" spans="1:27" ht="20.100000000000001" customHeight="1"/>
    <row r="47" spans="1:27" ht="20.100000000000001" customHeight="1"/>
    <row r="48" spans="1:2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sheetData>
  <mergeCells count="145">
    <mergeCell ref="T18:U18"/>
    <mergeCell ref="V18:X18"/>
    <mergeCell ref="Y18:AA18"/>
    <mergeCell ref="Y19:AA19"/>
    <mergeCell ref="Y20:AA20"/>
    <mergeCell ref="Y21:AA21"/>
    <mergeCell ref="Y22:AA22"/>
    <mergeCell ref="Y23:AA23"/>
    <mergeCell ref="Y24:AA24"/>
    <mergeCell ref="V19:X19"/>
    <mergeCell ref="V20:X20"/>
    <mergeCell ref="V21:X21"/>
    <mergeCell ref="V22:X22"/>
    <mergeCell ref="V23:X23"/>
    <mergeCell ref="V24:X24"/>
    <mergeCell ref="T19:U19"/>
    <mergeCell ref="T20:U20"/>
    <mergeCell ref="T21:U21"/>
    <mergeCell ref="T22:U22"/>
    <mergeCell ref="T23:U23"/>
    <mergeCell ref="T24:U24"/>
    <mergeCell ref="S11:U11"/>
    <mergeCell ref="S12:U12"/>
    <mergeCell ref="S13:U13"/>
    <mergeCell ref="S14:U14"/>
    <mergeCell ref="Q7:R7"/>
    <mergeCell ref="Q8:R8"/>
    <mergeCell ref="Q9:R9"/>
    <mergeCell ref="Q10:R10"/>
    <mergeCell ref="Q11:R11"/>
    <mergeCell ref="Q12:R12"/>
    <mergeCell ref="Q14:R14"/>
    <mergeCell ref="Q13:R13"/>
    <mergeCell ref="Y11:AA11"/>
    <mergeCell ref="Y12:AA12"/>
    <mergeCell ref="Y13:AA13"/>
    <mergeCell ref="Y14:AA14"/>
    <mergeCell ref="V7:X7"/>
    <mergeCell ref="V8:X8"/>
    <mergeCell ref="V9:X9"/>
    <mergeCell ref="V10:X10"/>
    <mergeCell ref="V11:X11"/>
    <mergeCell ref="V12:X12"/>
    <mergeCell ref="V13:X13"/>
    <mergeCell ref="V14:X14"/>
    <mergeCell ref="A33:G33"/>
    <mergeCell ref="S33:V33"/>
    <mergeCell ref="W33:AA33"/>
    <mergeCell ref="W30:AA30"/>
    <mergeCell ref="H33:L33"/>
    <mergeCell ref="M33:O33"/>
    <mergeCell ref="P33:R33"/>
    <mergeCell ref="W29:AA29"/>
    <mergeCell ref="A29:G29"/>
    <mergeCell ref="H29:L29"/>
    <mergeCell ref="M29:O29"/>
    <mergeCell ref="P29:R29"/>
    <mergeCell ref="H32:L32"/>
    <mergeCell ref="A31:G31"/>
    <mergeCell ref="W31:AA31"/>
    <mergeCell ref="P32:R32"/>
    <mergeCell ref="S32:V32"/>
    <mergeCell ref="S29:V29"/>
    <mergeCell ref="P31:R31"/>
    <mergeCell ref="S31:V31"/>
    <mergeCell ref="M31:O31"/>
    <mergeCell ref="A32:G32"/>
    <mergeCell ref="M32:O32"/>
    <mergeCell ref="H30:L30"/>
    <mergeCell ref="H31:L31"/>
    <mergeCell ref="W32:AA32"/>
    <mergeCell ref="W27:AA27"/>
    <mergeCell ref="P27:R27"/>
    <mergeCell ref="M27:O27"/>
    <mergeCell ref="A27:G27"/>
    <mergeCell ref="B22:I22"/>
    <mergeCell ref="H27:L27"/>
    <mergeCell ref="B24:I24"/>
    <mergeCell ref="B23:I23"/>
    <mergeCell ref="A28:G28"/>
    <mergeCell ref="P28:R28"/>
    <mergeCell ref="H28:L28"/>
    <mergeCell ref="W28:AA28"/>
    <mergeCell ref="U2:W2"/>
    <mergeCell ref="U3:W3"/>
    <mergeCell ref="A5:AA5"/>
    <mergeCell ref="A2:B2"/>
    <mergeCell ref="D2:S2"/>
    <mergeCell ref="X4:AA4"/>
    <mergeCell ref="U4:W4"/>
    <mergeCell ref="B6:F6"/>
    <mergeCell ref="Y2:AA2"/>
    <mergeCell ref="X3:AA3"/>
    <mergeCell ref="Q6:R6"/>
    <mergeCell ref="S6:U6"/>
    <mergeCell ref="V6:X6"/>
    <mergeCell ref="Y6:AA6"/>
    <mergeCell ref="J19:S19"/>
    <mergeCell ref="A30:G30"/>
    <mergeCell ref="J20:S20"/>
    <mergeCell ref="J21:S21"/>
    <mergeCell ref="J22:S22"/>
    <mergeCell ref="J23:S23"/>
    <mergeCell ref="J24:S24"/>
    <mergeCell ref="B9:F9"/>
    <mergeCell ref="B7:F7"/>
    <mergeCell ref="B8:F8"/>
    <mergeCell ref="B12:F12"/>
    <mergeCell ref="M30:O30"/>
    <mergeCell ref="P30:R30"/>
    <mergeCell ref="B18:I18"/>
    <mergeCell ref="B19:I19"/>
    <mergeCell ref="A15:AA15"/>
    <mergeCell ref="Y7:AA7"/>
    <mergeCell ref="Y8:AA8"/>
    <mergeCell ref="Y9:AA9"/>
    <mergeCell ref="Y10:AA10"/>
    <mergeCell ref="S7:U7"/>
    <mergeCell ref="S8:U8"/>
    <mergeCell ref="S9:U9"/>
    <mergeCell ref="S10:U10"/>
    <mergeCell ref="A37:AA37"/>
    <mergeCell ref="K36:L36"/>
    <mergeCell ref="A36:J36"/>
    <mergeCell ref="G6:P6"/>
    <mergeCell ref="G7:P7"/>
    <mergeCell ref="G8:P8"/>
    <mergeCell ref="G9:P9"/>
    <mergeCell ref="G10:P10"/>
    <mergeCell ref="G11:P11"/>
    <mergeCell ref="G12:P12"/>
    <mergeCell ref="G13:P13"/>
    <mergeCell ref="G14:P14"/>
    <mergeCell ref="A17:AA17"/>
    <mergeCell ref="S28:V28"/>
    <mergeCell ref="S30:V30"/>
    <mergeCell ref="M28:O28"/>
    <mergeCell ref="S27:V27"/>
    <mergeCell ref="B10:F10"/>
    <mergeCell ref="B11:F11"/>
    <mergeCell ref="B13:F13"/>
    <mergeCell ref="B14:F14"/>
    <mergeCell ref="B20:I20"/>
    <mergeCell ref="B21:I21"/>
    <mergeCell ref="J18:S18"/>
  </mergeCells>
  <phoneticPr fontId="3"/>
  <dataValidations count="3">
    <dataValidation type="list" allowBlank="1" showInputMessage="1" showErrorMessage="1" sqref="B7:F14" xr:uid="{00000000-0002-0000-0D00-000000000000}">
      <formula1>"家庭教育学級, 婦人・女性学級, 高齢者教室, 人権教育学級, その他"</formula1>
    </dataValidation>
    <dataValidation type="list" allowBlank="1" showInputMessage="1" showErrorMessage="1" sqref="J19:S24 G7:P14" xr:uid="{00000000-0002-0000-0D00-000001000000}">
      <formula1>$AJ$2:$AJ$17</formula1>
    </dataValidation>
    <dataValidation type="list" allowBlank="1" showInputMessage="1" showErrorMessage="1" sqref="T19:U24" xr:uid="{00000000-0002-0000-0D00-000002000000}">
      <formula1>"○"</formula1>
    </dataValidation>
  </dataValidations>
  <pageMargins left="0.47244094488188981" right="0.15748031496062992" top="0.39370078740157483" bottom="0.39370078740157483" header="0.51181102362204722" footer="0.51181102362204722"/>
  <pageSetup paperSize="9"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55"/>
  <sheetViews>
    <sheetView showGridLines="0" tabSelected="1" view="pageBreakPreview" zoomScaleNormal="100" zoomScaleSheetLayoutView="100" workbookViewId="0">
      <selection activeCell="S8" sqref="S8:AA8"/>
    </sheetView>
  </sheetViews>
  <sheetFormatPr defaultColWidth="3.625" defaultRowHeight="24.95" customHeight="1"/>
  <cols>
    <col min="1" max="16384" width="3.625" style="11"/>
  </cols>
  <sheetData>
    <row r="1" spans="1:27" ht="24.95" customHeight="1">
      <c r="A1" s="12" t="str">
        <f>'票１－１'!A1</f>
        <v>白色のセルに入力（またはリストから選択）して下さい。</v>
      </c>
    </row>
    <row r="2" spans="1:27" s="5" customFormat="1" ht="24.95" customHeight="1">
      <c r="A2" s="239" t="s">
        <v>144</v>
      </c>
      <c r="B2" s="239"/>
      <c r="C2" s="13"/>
      <c r="D2" s="298" t="s">
        <v>560</v>
      </c>
      <c r="E2" s="298"/>
      <c r="F2" s="298"/>
      <c r="G2" s="298"/>
      <c r="H2" s="298"/>
      <c r="I2" s="298"/>
      <c r="J2" s="298"/>
      <c r="K2" s="298"/>
      <c r="L2" s="298"/>
      <c r="M2" s="298"/>
      <c r="N2" s="298"/>
      <c r="O2" s="298"/>
      <c r="P2" s="298"/>
      <c r="Q2" s="298"/>
      <c r="R2" s="298"/>
      <c r="S2" s="298"/>
      <c r="U2" s="297" t="s">
        <v>406</v>
      </c>
      <c r="V2" s="337"/>
      <c r="W2" s="269"/>
      <c r="X2" s="71" t="str">
        <f>IF('票１－１'!U4=0,"",'票１－１'!U4)</f>
        <v/>
      </c>
      <c r="Y2" s="357" t="str">
        <f>IF('票１－１'!V4=0,"",'票１－１'!V4)</f>
        <v/>
      </c>
      <c r="Z2" s="357"/>
      <c r="AA2" s="358"/>
    </row>
    <row r="3" spans="1:27" s="5" customFormat="1" ht="24.95" customHeight="1">
      <c r="D3" s="72"/>
      <c r="E3" s="72"/>
      <c r="F3" s="72"/>
      <c r="G3" s="72"/>
      <c r="H3" s="72"/>
      <c r="I3" s="72"/>
      <c r="J3" s="72"/>
      <c r="K3" s="72"/>
      <c r="L3" s="72"/>
      <c r="M3" s="72"/>
      <c r="N3" s="5" t="str">
        <f>"("&amp;昨年&amp;"度実績）"</f>
        <v>(令和7年度実績）</v>
      </c>
      <c r="O3" s="72"/>
      <c r="P3" s="72"/>
      <c r="Q3" s="72"/>
      <c r="R3" s="72"/>
      <c r="S3" s="72"/>
      <c r="U3" s="297" t="s">
        <v>130</v>
      </c>
      <c r="V3" s="337"/>
      <c r="W3" s="269"/>
      <c r="X3" s="359" t="str">
        <f>IF('票１－１'!U5=0,"",'票１－１'!U5)</f>
        <v/>
      </c>
      <c r="Y3" s="359"/>
      <c r="Z3" s="359"/>
      <c r="AA3" s="359"/>
    </row>
    <row r="4" spans="1:27" s="5" customFormat="1" ht="24.95" customHeight="1">
      <c r="U4" s="239" t="s">
        <v>232</v>
      </c>
      <c r="V4" s="239"/>
      <c r="W4" s="239"/>
      <c r="X4" s="359" t="str">
        <f>IF('票１－１'!U6=0,"",'票１－１'!U6)</f>
        <v/>
      </c>
      <c r="Y4" s="359"/>
      <c r="Z4" s="359"/>
      <c r="AA4" s="359"/>
    </row>
    <row r="5" spans="1:27" ht="23.1" customHeight="1" thickBot="1">
      <c r="A5" s="338" t="s">
        <v>561</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row>
    <row r="6" spans="1:27" ht="23.1" customHeight="1">
      <c r="A6" s="375" t="s">
        <v>145</v>
      </c>
      <c r="B6" s="237"/>
      <c r="C6" s="237"/>
      <c r="D6" s="237"/>
      <c r="E6" s="237"/>
      <c r="F6" s="237"/>
      <c r="G6" s="237"/>
      <c r="H6" s="237"/>
      <c r="I6" s="237"/>
      <c r="J6" s="237" t="s">
        <v>146</v>
      </c>
      <c r="K6" s="237"/>
      <c r="L6" s="237"/>
      <c r="M6" s="237"/>
      <c r="N6" s="237"/>
      <c r="O6" s="237"/>
      <c r="P6" s="237"/>
      <c r="Q6" s="1126" t="s">
        <v>319</v>
      </c>
      <c r="R6" s="1127"/>
      <c r="S6" s="1128"/>
      <c r="T6" s="320" t="s">
        <v>425</v>
      </c>
      <c r="U6" s="320"/>
      <c r="V6" s="320"/>
      <c r="W6" s="320"/>
      <c r="X6" s="320" t="s">
        <v>307</v>
      </c>
      <c r="Y6" s="320"/>
      <c r="Z6" s="320"/>
      <c r="AA6" s="321"/>
    </row>
    <row r="7" spans="1:27" ht="24" customHeight="1">
      <c r="A7" s="904"/>
      <c r="B7" s="274"/>
      <c r="C7" s="274"/>
      <c r="D7" s="274"/>
      <c r="E7" s="274"/>
      <c r="F7" s="274"/>
      <c r="G7" s="274"/>
      <c r="H7" s="274"/>
      <c r="I7" s="274"/>
      <c r="J7" s="274"/>
      <c r="K7" s="274"/>
      <c r="L7" s="274"/>
      <c r="M7" s="274"/>
      <c r="N7" s="274"/>
      <c r="O7" s="274"/>
      <c r="P7" s="274"/>
      <c r="Q7" s="274"/>
      <c r="R7" s="274"/>
      <c r="S7" s="274"/>
      <c r="T7" s="1111"/>
      <c r="U7" s="1111"/>
      <c r="V7" s="1111"/>
      <c r="W7" s="1111"/>
      <c r="X7" s="1112"/>
      <c r="Y7" s="1112"/>
      <c r="Z7" s="1112"/>
      <c r="AA7" s="1113"/>
    </row>
    <row r="8" spans="1:27" ht="24" customHeight="1">
      <c r="A8" s="904"/>
      <c r="B8" s="274"/>
      <c r="C8" s="274"/>
      <c r="D8" s="274"/>
      <c r="E8" s="274"/>
      <c r="F8" s="274"/>
      <c r="G8" s="274"/>
      <c r="H8" s="274"/>
      <c r="I8" s="274"/>
      <c r="J8" s="274"/>
      <c r="K8" s="274"/>
      <c r="L8" s="274"/>
      <c r="M8" s="274"/>
      <c r="N8" s="274"/>
      <c r="O8" s="274"/>
      <c r="P8" s="274"/>
      <c r="Q8" s="274"/>
      <c r="R8" s="274"/>
      <c r="S8" s="274"/>
      <c r="T8" s="1111"/>
      <c r="U8" s="1111"/>
      <c r="V8" s="1111"/>
      <c r="W8" s="1111"/>
      <c r="X8" s="1112"/>
      <c r="Y8" s="1112"/>
      <c r="Z8" s="1112"/>
      <c r="AA8" s="1113"/>
    </row>
    <row r="9" spans="1:27" ht="24" customHeight="1">
      <c r="A9" s="904"/>
      <c r="B9" s="274"/>
      <c r="C9" s="274"/>
      <c r="D9" s="274"/>
      <c r="E9" s="274"/>
      <c r="F9" s="274"/>
      <c r="G9" s="274"/>
      <c r="H9" s="274"/>
      <c r="I9" s="274"/>
      <c r="J9" s="274"/>
      <c r="K9" s="274"/>
      <c r="L9" s="274"/>
      <c r="M9" s="274"/>
      <c r="N9" s="274"/>
      <c r="O9" s="274"/>
      <c r="P9" s="274"/>
      <c r="Q9" s="274"/>
      <c r="R9" s="274"/>
      <c r="S9" s="274"/>
      <c r="T9" s="1111"/>
      <c r="U9" s="1111"/>
      <c r="V9" s="1111"/>
      <c r="W9" s="1111"/>
      <c r="X9" s="1112"/>
      <c r="Y9" s="1112"/>
      <c r="Z9" s="1112"/>
      <c r="AA9" s="1113"/>
    </row>
    <row r="10" spans="1:27" ht="24" customHeight="1" thickBot="1">
      <c r="A10" s="246"/>
      <c r="B10" s="247"/>
      <c r="C10" s="247"/>
      <c r="D10" s="247"/>
      <c r="E10" s="247"/>
      <c r="F10" s="247"/>
      <c r="G10" s="247"/>
      <c r="H10" s="247"/>
      <c r="I10" s="247"/>
      <c r="J10" s="247"/>
      <c r="K10" s="247"/>
      <c r="L10" s="247"/>
      <c r="M10" s="247"/>
      <c r="N10" s="247"/>
      <c r="O10" s="247"/>
      <c r="P10" s="247"/>
      <c r="Q10" s="247"/>
      <c r="R10" s="247"/>
      <c r="S10" s="247"/>
      <c r="T10" s="1125"/>
      <c r="U10" s="1125"/>
      <c r="V10" s="1125"/>
      <c r="W10" s="1125"/>
      <c r="X10" s="1114"/>
      <c r="Y10" s="1114"/>
      <c r="Z10" s="1114"/>
      <c r="AA10" s="1115"/>
    </row>
    <row r="11" spans="1:27" ht="19.5" customHeight="1">
      <c r="A11" s="73" t="s">
        <v>559</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row>
    <row r="12" spans="1:27" ht="20.100000000000001" customHeight="1"/>
    <row r="13" spans="1:27" ht="20.100000000000001" customHeight="1" thickBot="1">
      <c r="A13" s="361" t="s">
        <v>234</v>
      </c>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row>
    <row r="14" spans="1:27" ht="20.100000000000001" customHeight="1">
      <c r="A14" s="1119" t="s">
        <v>147</v>
      </c>
      <c r="B14" s="1120"/>
      <c r="C14" s="1120"/>
      <c r="D14" s="1120"/>
      <c r="E14" s="1120"/>
      <c r="F14" s="646" t="s">
        <v>308</v>
      </c>
      <c r="G14" s="237"/>
      <c r="H14" s="1120" t="s">
        <v>424</v>
      </c>
      <c r="I14" s="1120"/>
      <c r="J14" s="1120"/>
      <c r="K14" s="1120"/>
      <c r="L14" s="1120"/>
      <c r="M14" s="1120"/>
      <c r="N14" s="1120" t="s">
        <v>150</v>
      </c>
      <c r="O14" s="1120"/>
      <c r="P14" s="1120"/>
      <c r="Q14" s="1120"/>
      <c r="R14" s="1120"/>
      <c r="S14" s="237" t="s">
        <v>153</v>
      </c>
      <c r="T14" s="237"/>
      <c r="U14" s="237"/>
      <c r="V14" s="237"/>
      <c r="W14" s="237"/>
      <c r="X14" s="237"/>
      <c r="Y14" s="237"/>
      <c r="Z14" s="237"/>
      <c r="AA14" s="238"/>
    </row>
    <row r="15" spans="1:27" ht="20.100000000000001" customHeight="1">
      <c r="A15" s="1121"/>
      <c r="B15" s="1122"/>
      <c r="C15" s="1122"/>
      <c r="D15" s="1122"/>
      <c r="E15" s="1122"/>
      <c r="F15" s="239"/>
      <c r="G15" s="239"/>
      <c r="H15" s="1122" t="s">
        <v>149</v>
      </c>
      <c r="I15" s="1122"/>
      <c r="J15" s="1122"/>
      <c r="K15" s="239" t="s">
        <v>309</v>
      </c>
      <c r="L15" s="239"/>
      <c r="M15" s="239"/>
      <c r="N15" s="1122"/>
      <c r="O15" s="1122"/>
      <c r="P15" s="1122"/>
      <c r="Q15" s="1122"/>
      <c r="R15" s="1122"/>
      <c r="S15" s="1101" t="s">
        <v>310</v>
      </c>
      <c r="T15" s="1102"/>
      <c r="U15" s="1103"/>
      <c r="V15" s="567" t="s">
        <v>151</v>
      </c>
      <c r="W15" s="568"/>
      <c r="X15" s="568"/>
      <c r="Y15" s="568"/>
      <c r="Z15" s="568"/>
      <c r="AA15" s="1107"/>
    </row>
    <row r="16" spans="1:27" ht="20.100000000000001" customHeight="1">
      <c r="A16" s="1121"/>
      <c r="B16" s="1122"/>
      <c r="C16" s="1122"/>
      <c r="D16" s="1122"/>
      <c r="E16" s="1122"/>
      <c r="F16" s="239"/>
      <c r="G16" s="239"/>
      <c r="H16" s="1122"/>
      <c r="I16" s="1122"/>
      <c r="J16" s="1122"/>
      <c r="K16" s="239"/>
      <c r="L16" s="239"/>
      <c r="M16" s="239"/>
      <c r="N16" s="1122"/>
      <c r="O16" s="1122"/>
      <c r="P16" s="1122"/>
      <c r="Q16" s="1122"/>
      <c r="R16" s="1122"/>
      <c r="S16" s="1104"/>
      <c r="T16" s="1105"/>
      <c r="U16" s="1106"/>
      <c r="V16" s="1109" t="s">
        <v>152</v>
      </c>
      <c r="W16" s="1109"/>
      <c r="X16" s="1109"/>
      <c r="Y16" s="1109" t="s">
        <v>311</v>
      </c>
      <c r="Z16" s="1109"/>
      <c r="AA16" s="1110"/>
    </row>
    <row r="17" spans="1:27" s="46" customFormat="1" ht="29.25" customHeight="1">
      <c r="A17" s="904"/>
      <c r="B17" s="274"/>
      <c r="C17" s="274"/>
      <c r="D17" s="274"/>
      <c r="E17" s="274"/>
      <c r="F17" s="1118"/>
      <c r="G17" s="1118"/>
      <c r="H17" s="274"/>
      <c r="I17" s="274"/>
      <c r="J17" s="274"/>
      <c r="K17" s="1111"/>
      <c r="L17" s="1111"/>
      <c r="M17" s="1111"/>
      <c r="N17" s="274"/>
      <c r="O17" s="274"/>
      <c r="P17" s="274"/>
      <c r="Q17" s="274"/>
      <c r="R17" s="274"/>
      <c r="S17" s="1108"/>
      <c r="T17" s="1108"/>
      <c r="U17" s="1108"/>
      <c r="V17" s="274"/>
      <c r="W17" s="274"/>
      <c r="X17" s="274"/>
      <c r="Y17" s="1108"/>
      <c r="Z17" s="1108"/>
      <c r="AA17" s="1123"/>
    </row>
    <row r="18" spans="1:27" ht="29.25" customHeight="1">
      <c r="A18" s="904"/>
      <c r="B18" s="274"/>
      <c r="C18" s="274"/>
      <c r="D18" s="274"/>
      <c r="E18" s="274"/>
      <c r="F18" s="1118"/>
      <c r="G18" s="1118"/>
      <c r="H18" s="274"/>
      <c r="I18" s="274"/>
      <c r="J18" s="274"/>
      <c r="K18" s="1111"/>
      <c r="L18" s="1111"/>
      <c r="M18" s="1111"/>
      <c r="N18" s="274"/>
      <c r="O18" s="274"/>
      <c r="P18" s="274"/>
      <c r="Q18" s="274"/>
      <c r="R18" s="274"/>
      <c r="S18" s="1108"/>
      <c r="T18" s="1108"/>
      <c r="U18" s="1108"/>
      <c r="V18" s="274"/>
      <c r="W18" s="274"/>
      <c r="X18" s="274"/>
      <c r="Y18" s="1108"/>
      <c r="Z18" s="1108"/>
      <c r="AA18" s="1123"/>
    </row>
    <row r="19" spans="1:27" ht="29.25" customHeight="1">
      <c r="A19" s="904"/>
      <c r="B19" s="274"/>
      <c r="C19" s="274"/>
      <c r="D19" s="274"/>
      <c r="E19" s="274"/>
      <c r="F19" s="1118"/>
      <c r="G19" s="1118"/>
      <c r="H19" s="274"/>
      <c r="I19" s="274"/>
      <c r="J19" s="274"/>
      <c r="K19" s="1111"/>
      <c r="L19" s="1111"/>
      <c r="M19" s="1111"/>
      <c r="N19" s="274"/>
      <c r="O19" s="274"/>
      <c r="P19" s="274"/>
      <c r="Q19" s="274"/>
      <c r="R19" s="274"/>
      <c r="S19" s="1108"/>
      <c r="T19" s="1108"/>
      <c r="U19" s="1108"/>
      <c r="V19" s="274"/>
      <c r="W19" s="274"/>
      <c r="X19" s="274"/>
      <c r="Y19" s="1108"/>
      <c r="Z19" s="1108"/>
      <c r="AA19" s="1123"/>
    </row>
    <row r="20" spans="1:27" ht="29.25" customHeight="1">
      <c r="A20" s="904"/>
      <c r="B20" s="274"/>
      <c r="C20" s="274"/>
      <c r="D20" s="274"/>
      <c r="E20" s="274"/>
      <c r="F20" s="1118"/>
      <c r="G20" s="1118"/>
      <c r="H20" s="274"/>
      <c r="I20" s="274"/>
      <c r="J20" s="274"/>
      <c r="K20" s="1111"/>
      <c r="L20" s="1111"/>
      <c r="M20" s="1111"/>
      <c r="N20" s="274"/>
      <c r="O20" s="274"/>
      <c r="P20" s="274"/>
      <c r="Q20" s="274"/>
      <c r="R20" s="274"/>
      <c r="S20" s="1108"/>
      <c r="T20" s="1108"/>
      <c r="U20" s="1108"/>
      <c r="V20" s="274"/>
      <c r="W20" s="274"/>
      <c r="X20" s="274"/>
      <c r="Y20" s="1108"/>
      <c r="Z20" s="1108"/>
      <c r="AA20" s="1123"/>
    </row>
    <row r="21" spans="1:27" ht="29.25" customHeight="1">
      <c r="A21" s="904"/>
      <c r="B21" s="274"/>
      <c r="C21" s="274"/>
      <c r="D21" s="274"/>
      <c r="E21" s="274"/>
      <c r="F21" s="1118"/>
      <c r="G21" s="1118"/>
      <c r="H21" s="274"/>
      <c r="I21" s="274"/>
      <c r="J21" s="274"/>
      <c r="K21" s="1111"/>
      <c r="L21" s="1111"/>
      <c r="M21" s="1111"/>
      <c r="N21" s="274"/>
      <c r="O21" s="274"/>
      <c r="P21" s="274"/>
      <c r="Q21" s="274"/>
      <c r="R21" s="274"/>
      <c r="S21" s="1108"/>
      <c r="T21" s="1108"/>
      <c r="U21" s="1108"/>
      <c r="V21" s="274"/>
      <c r="W21" s="274"/>
      <c r="X21" s="274"/>
      <c r="Y21" s="1108"/>
      <c r="Z21" s="1108"/>
      <c r="AA21" s="1123"/>
    </row>
    <row r="22" spans="1:27" ht="29.25" customHeight="1">
      <c r="A22" s="904"/>
      <c r="B22" s="274"/>
      <c r="C22" s="274"/>
      <c r="D22" s="274"/>
      <c r="E22" s="274"/>
      <c r="F22" s="1118"/>
      <c r="G22" s="1118"/>
      <c r="H22" s="274"/>
      <c r="I22" s="274"/>
      <c r="J22" s="274"/>
      <c r="K22" s="1111"/>
      <c r="L22" s="1111"/>
      <c r="M22" s="1111"/>
      <c r="N22" s="274"/>
      <c r="O22" s="274"/>
      <c r="P22" s="274"/>
      <c r="Q22" s="274"/>
      <c r="R22" s="274"/>
      <c r="S22" s="1108"/>
      <c r="T22" s="1108"/>
      <c r="U22" s="1108"/>
      <c r="V22" s="274"/>
      <c r="W22" s="274"/>
      <c r="X22" s="274"/>
      <c r="Y22" s="1108"/>
      <c r="Z22" s="1108"/>
      <c r="AA22" s="1123"/>
    </row>
    <row r="23" spans="1:27" ht="29.25" customHeight="1" thickBot="1">
      <c r="A23" s="246"/>
      <c r="B23" s="247"/>
      <c r="C23" s="247"/>
      <c r="D23" s="247"/>
      <c r="E23" s="247"/>
      <c r="F23" s="1124"/>
      <c r="G23" s="1124"/>
      <c r="H23" s="247"/>
      <c r="I23" s="247"/>
      <c r="J23" s="247"/>
      <c r="K23" s="1125"/>
      <c r="L23" s="1125"/>
      <c r="M23" s="1125"/>
      <c r="N23" s="247"/>
      <c r="O23" s="247"/>
      <c r="P23" s="247"/>
      <c r="Q23" s="247"/>
      <c r="R23" s="247"/>
      <c r="S23" s="1116"/>
      <c r="T23" s="1116"/>
      <c r="U23" s="1116"/>
      <c r="V23" s="247"/>
      <c r="W23" s="247"/>
      <c r="X23" s="247"/>
      <c r="Y23" s="1116"/>
      <c r="Z23" s="1116"/>
      <c r="AA23" s="1117"/>
    </row>
    <row r="24" spans="1:27" ht="20.100000000000001" customHeight="1">
      <c r="A24" s="664" t="s">
        <v>557</v>
      </c>
      <c r="B24" s="664"/>
      <c r="C24" s="664"/>
      <c r="D24" s="664"/>
      <c r="E24" s="664"/>
      <c r="F24" s="664"/>
      <c r="G24" s="664"/>
      <c r="H24" s="664"/>
      <c r="I24" s="664"/>
      <c r="J24" s="664"/>
      <c r="K24" s="664"/>
      <c r="L24" s="664"/>
      <c r="M24" s="664"/>
      <c r="N24" s="664"/>
      <c r="O24" s="664"/>
      <c r="P24" s="664"/>
      <c r="Q24" s="664"/>
      <c r="R24" s="664"/>
      <c r="S24" s="664"/>
      <c r="T24" s="664"/>
      <c r="U24" s="664"/>
      <c r="V24" s="664"/>
      <c r="W24" s="664"/>
      <c r="X24" s="664"/>
      <c r="Y24" s="664"/>
      <c r="Z24" s="664"/>
      <c r="AA24" s="664"/>
    </row>
    <row r="25" spans="1:27" ht="20.100000000000001" customHeight="1">
      <c r="A25" s="664"/>
      <c r="B25" s="664"/>
      <c r="C25" s="664"/>
      <c r="D25" s="664"/>
      <c r="E25" s="664"/>
      <c r="F25" s="664"/>
      <c r="G25" s="664"/>
      <c r="H25" s="664"/>
      <c r="I25" s="664"/>
      <c r="J25" s="664"/>
      <c r="K25" s="664"/>
      <c r="L25" s="664"/>
      <c r="M25" s="664"/>
      <c r="N25" s="664"/>
      <c r="O25" s="664"/>
      <c r="P25" s="664"/>
      <c r="Q25" s="664"/>
      <c r="R25" s="664"/>
      <c r="S25" s="664"/>
      <c r="T25" s="664"/>
      <c r="U25" s="664"/>
      <c r="V25" s="664"/>
      <c r="W25" s="664"/>
      <c r="X25" s="664"/>
      <c r="Y25" s="664"/>
      <c r="Z25" s="664"/>
      <c r="AA25" s="664"/>
    </row>
    <row r="26" spans="1:27" ht="20.100000000000001" customHeight="1"/>
    <row r="27" spans="1:27" ht="20.100000000000001" customHeight="1">
      <c r="B27" s="11">
        <v>1</v>
      </c>
      <c r="E27" s="11">
        <v>2</v>
      </c>
      <c r="I27" s="11">
        <v>3</v>
      </c>
    </row>
    <row r="28" spans="1:27" ht="20.100000000000001" customHeight="1">
      <c r="B28" s="11" t="s">
        <v>378</v>
      </c>
      <c r="C28" s="11" t="s">
        <v>379</v>
      </c>
      <c r="D28" s="11" t="s">
        <v>380</v>
      </c>
      <c r="E28" s="11" t="s">
        <v>381</v>
      </c>
      <c r="F28" s="11" t="s">
        <v>382</v>
      </c>
      <c r="G28" s="11" t="s">
        <v>383</v>
      </c>
      <c r="H28" s="11" t="s">
        <v>384</v>
      </c>
    </row>
    <row r="29" spans="1:27" ht="20.100000000000001" customHeight="1">
      <c r="B29" s="11">
        <f>COUNTIF(Q7:S10,"○")</f>
        <v>0</v>
      </c>
      <c r="C29" s="74">
        <f>SUM(T7:W10)</f>
        <v>0</v>
      </c>
      <c r="D29" s="74">
        <f>SUM(X7:AA10)</f>
        <v>0</v>
      </c>
      <c r="E29" s="75">
        <f>SUM(F17:G23)</f>
        <v>0</v>
      </c>
      <c r="F29" s="74">
        <f>SUM(K17:M23)</f>
        <v>0</v>
      </c>
      <c r="G29" s="76">
        <f>SUM(S17:U23)</f>
        <v>0</v>
      </c>
      <c r="H29" s="76">
        <f>SUM(Y17:AA23)</f>
        <v>0</v>
      </c>
    </row>
    <row r="30" spans="1:27" ht="20.100000000000001" customHeight="1"/>
    <row r="31" spans="1:27" ht="20.100000000000001" customHeight="1"/>
    <row r="32" spans="1:27" ht="20.100000000000001" customHeight="1"/>
    <row r="33" ht="20.100000000000001" customHeight="1"/>
    <row r="34" ht="20.100000000000001"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sheetData>
  <mergeCells count="103">
    <mergeCell ref="X8:AA8"/>
    <mergeCell ref="Q6:S6"/>
    <mergeCell ref="S20:U20"/>
    <mergeCell ref="V20:X20"/>
    <mergeCell ref="V18:X18"/>
    <mergeCell ref="Y18:AA18"/>
    <mergeCell ref="N21:R21"/>
    <mergeCell ref="S21:U21"/>
    <mergeCell ref="V21:X21"/>
    <mergeCell ref="Y21:AA21"/>
    <mergeCell ref="N20:R20"/>
    <mergeCell ref="S18:U18"/>
    <mergeCell ref="Y20:AA20"/>
    <mergeCell ref="S19:U19"/>
    <mergeCell ref="V19:X19"/>
    <mergeCell ref="Y19:AA19"/>
    <mergeCell ref="J10:P10"/>
    <mergeCell ref="Q10:S10"/>
    <mergeCell ref="T10:W10"/>
    <mergeCell ref="Q9:S9"/>
    <mergeCell ref="X9:AA9"/>
    <mergeCell ref="Q8:S8"/>
    <mergeCell ref="A24:AA25"/>
    <mergeCell ref="A18:E18"/>
    <mergeCell ref="F18:G18"/>
    <mergeCell ref="H18:J18"/>
    <mergeCell ref="K18:M18"/>
    <mergeCell ref="N18:R18"/>
    <mergeCell ref="V22:X22"/>
    <mergeCell ref="Y22:AA22"/>
    <mergeCell ref="H19:J19"/>
    <mergeCell ref="K19:M19"/>
    <mergeCell ref="N19:R19"/>
    <mergeCell ref="A23:E23"/>
    <mergeCell ref="F23:G23"/>
    <mergeCell ref="H23:J23"/>
    <mergeCell ref="A21:E21"/>
    <mergeCell ref="F21:G21"/>
    <mergeCell ref="H21:J21"/>
    <mergeCell ref="K21:M21"/>
    <mergeCell ref="F20:G20"/>
    <mergeCell ref="H20:J20"/>
    <mergeCell ref="K23:M23"/>
    <mergeCell ref="N23:R23"/>
    <mergeCell ref="S23:U23"/>
    <mergeCell ref="V23:X23"/>
    <mergeCell ref="Y23:AA23"/>
    <mergeCell ref="A22:E22"/>
    <mergeCell ref="F22:G22"/>
    <mergeCell ref="H22:J22"/>
    <mergeCell ref="K22:M22"/>
    <mergeCell ref="N22:R22"/>
    <mergeCell ref="F14:G16"/>
    <mergeCell ref="A14:E16"/>
    <mergeCell ref="H14:M14"/>
    <mergeCell ref="H15:J16"/>
    <mergeCell ref="K15:M16"/>
    <mergeCell ref="N14:R16"/>
    <mergeCell ref="S14:AA14"/>
    <mergeCell ref="S22:U22"/>
    <mergeCell ref="N17:R17"/>
    <mergeCell ref="V17:X17"/>
    <mergeCell ref="Y17:AA17"/>
    <mergeCell ref="A17:E17"/>
    <mergeCell ref="F17:G17"/>
    <mergeCell ref="H17:J17"/>
    <mergeCell ref="K17:M17"/>
    <mergeCell ref="A19:E19"/>
    <mergeCell ref="F19:G19"/>
    <mergeCell ref="K20:M20"/>
    <mergeCell ref="A20:E20"/>
    <mergeCell ref="S15:U16"/>
    <mergeCell ref="V15:AA15"/>
    <mergeCell ref="S17:U17"/>
    <mergeCell ref="Y16:AA16"/>
    <mergeCell ref="V16:X16"/>
    <mergeCell ref="U2:W2"/>
    <mergeCell ref="U3:W3"/>
    <mergeCell ref="A5:AA5"/>
    <mergeCell ref="D2:S2"/>
    <mergeCell ref="A2:B2"/>
    <mergeCell ref="U4:W4"/>
    <mergeCell ref="X4:AA4"/>
    <mergeCell ref="A13:AA13"/>
    <mergeCell ref="Y2:AA2"/>
    <mergeCell ref="X3:AA3"/>
    <mergeCell ref="T6:W6"/>
    <mergeCell ref="X6:AA6"/>
    <mergeCell ref="T7:W7"/>
    <mergeCell ref="X7:AA7"/>
    <mergeCell ref="T9:W9"/>
    <mergeCell ref="T8:W8"/>
    <mergeCell ref="X10:AA10"/>
    <mergeCell ref="A10:I10"/>
    <mergeCell ref="A6:I6"/>
    <mergeCell ref="J6:P6"/>
    <mergeCell ref="A9:I9"/>
    <mergeCell ref="A7:I7"/>
    <mergeCell ref="J7:P7"/>
    <mergeCell ref="A8:I8"/>
    <mergeCell ref="J8:P8"/>
    <mergeCell ref="Q7:S7"/>
    <mergeCell ref="J9:P9"/>
  </mergeCells>
  <phoneticPr fontId="3"/>
  <dataValidations count="6">
    <dataValidation type="list" allowBlank="1" showInputMessage="1" showErrorMessage="1" sqref="Q7:S10" xr:uid="{00000000-0002-0000-0E00-000000000000}">
      <formula1>"○"</formula1>
    </dataValidation>
    <dataValidation type="whole" allowBlank="1" showInputMessage="1" showErrorMessage="1" errorTitle="数値のみ入力してください。" error="「人」は自動的に表示されますので入力不要です。" sqref="T7:W10" xr:uid="{00000000-0002-0000-0E00-000001000000}">
      <formula1>0</formula1>
      <formula2>100000000</formula2>
    </dataValidation>
    <dataValidation type="whole" allowBlank="1" showInputMessage="1" showErrorMessage="1" errorTitle="数値のみ入力してください。" error="「回」は自動的に表示されますので入力不要です。" sqref="X7:AA10" xr:uid="{00000000-0002-0000-0E00-000002000000}">
      <formula1>0</formula1>
      <formula2>10000000</formula2>
    </dataValidation>
    <dataValidation type="whole" operator="greaterThanOrEqual" allowBlank="1" showInputMessage="1" showErrorMessage="1" errorTitle="数値のみ入力してください。" error="「日」は自動的に表示されますので入力不要です。" sqref="F17:G23" xr:uid="{00000000-0002-0000-0E00-000003000000}">
      <formula1>0</formula1>
    </dataValidation>
    <dataValidation type="whole" operator="greaterThanOrEqual" allowBlank="1" showInputMessage="1" showErrorMessage="1" errorTitle="数値のみ入力してください。" error="「人」は自動的に表示されますので入力不要です。" sqref="K17:M23" xr:uid="{00000000-0002-0000-0E00-000004000000}">
      <formula1>0</formula1>
    </dataValidation>
    <dataValidation type="whole" operator="greaterThanOrEqual" allowBlank="1" showInputMessage="1" showErrorMessage="1" errorTitle="数値のみ入力してください。" error="「台」は自動的に表示されますので入力不要です。" sqref="S17:U23 Y17:AA23" xr:uid="{00000000-0002-0000-0E00-000005000000}">
      <formula1>0</formula1>
    </dataValidation>
  </dataValidations>
  <pageMargins left="0.47244094488188981" right="0.15748031496062992" top="0.59055118110236227" bottom="0.39370078740157483"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D98"/>
  <sheetViews>
    <sheetView showGridLines="0" tabSelected="1" view="pageBreakPreview" topLeftCell="A30" zoomScaleNormal="100" zoomScaleSheetLayoutView="100" workbookViewId="0">
      <selection activeCell="S8" sqref="S8:AA8"/>
    </sheetView>
  </sheetViews>
  <sheetFormatPr defaultColWidth="3.625" defaultRowHeight="24.95" customHeight="1"/>
  <cols>
    <col min="1" max="29" width="3.625" style="11"/>
    <col min="30" max="30" width="6.125" style="11" bestFit="1" customWidth="1"/>
    <col min="31" max="16384" width="3.625" style="11"/>
  </cols>
  <sheetData>
    <row r="1" spans="1:29" ht="24.95" customHeight="1">
      <c r="A1" s="12" t="str">
        <f>'票１－１'!A1</f>
        <v>白色のセルに入力（またはリストから選択）して下さい。</v>
      </c>
    </row>
    <row r="2" spans="1:29" s="5" customFormat="1" ht="24.95" customHeight="1">
      <c r="A2" s="567" t="s">
        <v>154</v>
      </c>
      <c r="B2" s="568"/>
      <c r="C2" s="569"/>
      <c r="E2" s="298" t="s">
        <v>448</v>
      </c>
      <c r="F2" s="298"/>
      <c r="G2" s="298"/>
      <c r="H2" s="298"/>
      <c r="I2" s="298"/>
      <c r="J2" s="298"/>
      <c r="K2" s="298"/>
      <c r="L2" s="298"/>
      <c r="M2" s="298"/>
      <c r="N2" s="298"/>
      <c r="O2" s="298"/>
      <c r="P2" s="298"/>
      <c r="Q2" s="298"/>
      <c r="R2" s="298"/>
      <c r="S2" s="298"/>
      <c r="W2" s="297" t="s">
        <v>406</v>
      </c>
      <c r="X2" s="337"/>
      <c r="Y2" s="269"/>
      <c r="Z2" s="4" t="str">
        <f>IF('票１－１'!U4=0,"",'票１－１'!U4)</f>
        <v/>
      </c>
      <c r="AA2" s="357" t="str">
        <f>IF('票１－１'!V4=0,"",'票１－１'!V4)</f>
        <v/>
      </c>
      <c r="AB2" s="357"/>
      <c r="AC2" s="358"/>
    </row>
    <row r="3" spans="1:29" s="5" customFormat="1" ht="24.95" customHeight="1">
      <c r="W3" s="297" t="s">
        <v>130</v>
      </c>
      <c r="X3" s="337"/>
      <c r="Y3" s="269"/>
      <c r="Z3" s="359" t="str">
        <f>IF('票１－１'!U5=0,"",'票１－１'!U5)</f>
        <v/>
      </c>
      <c r="AA3" s="359"/>
      <c r="AB3" s="359"/>
      <c r="AC3" s="359"/>
    </row>
    <row r="4" spans="1:29" s="5" customFormat="1" ht="24.95" customHeight="1">
      <c r="W4" s="239" t="s">
        <v>243</v>
      </c>
      <c r="X4" s="239"/>
      <c r="Y4" s="239"/>
      <c r="Z4" s="359" t="str">
        <f>IF('票１－１'!U6=0,"",'票１－１'!U6)</f>
        <v/>
      </c>
      <c r="AA4" s="359"/>
      <c r="AB4" s="359"/>
      <c r="AC4" s="359"/>
    </row>
    <row r="5" spans="1:29" ht="17.100000000000001" customHeight="1" thickBot="1">
      <c r="A5" s="11" t="s">
        <v>315</v>
      </c>
      <c r="G5" s="46"/>
      <c r="H5" s="47"/>
      <c r="I5" s="47" t="str">
        <f>"（"&amp;昨年&amp;"度会員数、"&amp;現年&amp;"３月31日現在）"</f>
        <v>（令和7年度会員数、令和8年３月31日現在）</v>
      </c>
      <c r="J5" s="47"/>
    </row>
    <row r="6" spans="1:29" ht="17.100000000000001" customHeight="1" thickBot="1">
      <c r="A6" s="375"/>
      <c r="B6" s="237"/>
      <c r="C6" s="237"/>
      <c r="D6" s="237"/>
      <c r="E6" s="320" t="s">
        <v>155</v>
      </c>
      <c r="F6" s="320"/>
      <c r="G6" s="320"/>
      <c r="H6" s="320"/>
      <c r="I6" s="320" t="s">
        <v>156</v>
      </c>
      <c r="J6" s="320"/>
      <c r="K6" s="320"/>
      <c r="L6" s="320"/>
      <c r="M6" s="320" t="s">
        <v>386</v>
      </c>
      <c r="N6" s="320"/>
      <c r="O6" s="320"/>
      <c r="P6" s="320"/>
      <c r="Q6" s="320" t="s">
        <v>157</v>
      </c>
      <c r="R6" s="320"/>
      <c r="S6" s="320"/>
      <c r="T6" s="320"/>
      <c r="U6" s="320" t="s">
        <v>158</v>
      </c>
      <c r="V6" s="320"/>
      <c r="W6" s="320"/>
      <c r="X6" s="321"/>
      <c r="Y6" s="1141" t="s">
        <v>408</v>
      </c>
      <c r="Z6" s="1142"/>
      <c r="AA6" s="1143"/>
    </row>
    <row r="7" spans="1:29" ht="17.100000000000001" customHeight="1">
      <c r="A7" s="1121" t="s">
        <v>427</v>
      </c>
      <c r="B7" s="1122"/>
      <c r="C7" s="1122"/>
      <c r="D7" s="1122"/>
      <c r="E7" s="274"/>
      <c r="F7" s="274"/>
      <c r="G7" s="274"/>
      <c r="H7" s="274"/>
      <c r="I7" s="274"/>
      <c r="J7" s="274"/>
      <c r="K7" s="274"/>
      <c r="L7" s="274"/>
      <c r="M7" s="274"/>
      <c r="N7" s="274"/>
      <c r="O7" s="274"/>
      <c r="P7" s="274"/>
      <c r="Q7" s="274"/>
      <c r="R7" s="274"/>
      <c r="S7" s="274"/>
      <c r="T7" s="274"/>
      <c r="U7" s="239">
        <f>SUM(E7:T7)</f>
        <v>0</v>
      </c>
      <c r="V7" s="239"/>
      <c r="W7" s="239"/>
      <c r="X7" s="240"/>
      <c r="Y7" s="1150" t="str">
        <f>IF(U8=0,"",U9/U8)</f>
        <v/>
      </c>
      <c r="Z7" s="1151"/>
      <c r="AA7" s="48" t="s">
        <v>409</v>
      </c>
    </row>
    <row r="8" spans="1:29" ht="17.100000000000001" customHeight="1">
      <c r="A8" s="1121" t="s">
        <v>426</v>
      </c>
      <c r="B8" s="1122"/>
      <c r="C8" s="1122"/>
      <c r="D8" s="1122"/>
      <c r="E8" s="286"/>
      <c r="F8" s="287"/>
      <c r="G8" s="287"/>
      <c r="H8" s="356"/>
      <c r="I8" s="286"/>
      <c r="J8" s="287"/>
      <c r="K8" s="287"/>
      <c r="L8" s="356"/>
      <c r="M8" s="286"/>
      <c r="N8" s="287"/>
      <c r="O8" s="287"/>
      <c r="P8" s="356"/>
      <c r="Q8" s="286"/>
      <c r="R8" s="287"/>
      <c r="S8" s="287"/>
      <c r="T8" s="356"/>
      <c r="U8" s="239">
        <f>SUM(E8:T8)</f>
        <v>0</v>
      </c>
      <c r="V8" s="239"/>
      <c r="W8" s="239"/>
      <c r="X8" s="240"/>
      <c r="Y8" s="1144" t="s">
        <v>432</v>
      </c>
      <c r="Z8" s="1145"/>
      <c r="AA8" s="1148" t="s">
        <v>433</v>
      </c>
    </row>
    <row r="9" spans="1:29" ht="24.75" customHeight="1" thickBot="1">
      <c r="A9" s="1176" t="s">
        <v>528</v>
      </c>
      <c r="B9" s="1177"/>
      <c r="C9" s="1177"/>
      <c r="D9" s="1177"/>
      <c r="E9" s="286"/>
      <c r="F9" s="287"/>
      <c r="G9" s="287"/>
      <c r="H9" s="49" t="s">
        <v>54</v>
      </c>
      <c r="I9" s="286"/>
      <c r="J9" s="287"/>
      <c r="K9" s="287"/>
      <c r="L9" s="49" t="s">
        <v>54</v>
      </c>
      <c r="M9" s="286"/>
      <c r="N9" s="287"/>
      <c r="O9" s="287"/>
      <c r="P9" s="49" t="s">
        <v>54</v>
      </c>
      <c r="Q9" s="286"/>
      <c r="R9" s="287"/>
      <c r="S9" s="287"/>
      <c r="T9" s="49" t="s">
        <v>54</v>
      </c>
      <c r="U9" s="297">
        <f>SUM(E9,I9,Q9,M9)</f>
        <v>0</v>
      </c>
      <c r="V9" s="337"/>
      <c r="W9" s="337"/>
      <c r="X9" s="50" t="s">
        <v>54</v>
      </c>
      <c r="Y9" s="1146" t="s">
        <v>426</v>
      </c>
      <c r="Z9" s="1147"/>
      <c r="AA9" s="1149"/>
    </row>
    <row r="10" spans="1:29" ht="17.100000000000001" customHeight="1">
      <c r="A10" s="1121" t="s">
        <v>428</v>
      </c>
      <c r="B10" s="1122"/>
      <c r="C10" s="1122"/>
      <c r="D10" s="1122"/>
      <c r="E10" s="286"/>
      <c r="F10" s="287"/>
      <c r="G10" s="287"/>
      <c r="H10" s="49" t="s">
        <v>54</v>
      </c>
      <c r="I10" s="286"/>
      <c r="J10" s="287"/>
      <c r="K10" s="287"/>
      <c r="L10" s="49" t="s">
        <v>54</v>
      </c>
      <c r="M10" s="286"/>
      <c r="N10" s="287"/>
      <c r="O10" s="287"/>
      <c r="P10" s="49" t="s">
        <v>54</v>
      </c>
      <c r="Q10" s="286"/>
      <c r="R10" s="287"/>
      <c r="S10" s="287"/>
      <c r="T10" s="49" t="s">
        <v>54</v>
      </c>
      <c r="U10" s="297">
        <f t="shared" ref="U10:U11" si="0">SUM(E10,I10,Q10,M10)</f>
        <v>0</v>
      </c>
      <c r="V10" s="337"/>
      <c r="W10" s="337"/>
      <c r="X10" s="50" t="s">
        <v>54</v>
      </c>
    </row>
    <row r="11" spans="1:29" ht="17.100000000000001" customHeight="1">
      <c r="A11" s="1121" t="s">
        <v>429</v>
      </c>
      <c r="B11" s="1122"/>
      <c r="C11" s="1122"/>
      <c r="D11" s="1122"/>
      <c r="E11" s="286"/>
      <c r="F11" s="287"/>
      <c r="G11" s="287"/>
      <c r="H11" s="49" t="s">
        <v>54</v>
      </c>
      <c r="I11" s="286"/>
      <c r="J11" s="287"/>
      <c r="K11" s="287"/>
      <c r="L11" s="49" t="s">
        <v>54</v>
      </c>
      <c r="M11" s="286"/>
      <c r="N11" s="287"/>
      <c r="O11" s="287"/>
      <c r="P11" s="49" t="s">
        <v>54</v>
      </c>
      <c r="Q11" s="286"/>
      <c r="R11" s="287"/>
      <c r="S11" s="287"/>
      <c r="T11" s="49" t="s">
        <v>54</v>
      </c>
      <c r="U11" s="297">
        <f t="shared" si="0"/>
        <v>0</v>
      </c>
      <c r="V11" s="337"/>
      <c r="W11" s="337"/>
      <c r="X11" s="50" t="s">
        <v>54</v>
      </c>
    </row>
    <row r="12" spans="1:29" ht="17.100000000000001" customHeight="1" thickBot="1">
      <c r="A12" s="1178" t="s">
        <v>430</v>
      </c>
      <c r="B12" s="1179"/>
      <c r="C12" s="1179"/>
      <c r="D12" s="1179"/>
      <c r="E12" s="453">
        <f>SUM(E9,E10,E11)</f>
        <v>0</v>
      </c>
      <c r="F12" s="454"/>
      <c r="G12" s="454"/>
      <c r="H12" s="51" t="s">
        <v>54</v>
      </c>
      <c r="I12" s="453">
        <f>SUM(I9,I10,I11)</f>
        <v>0</v>
      </c>
      <c r="J12" s="454"/>
      <c r="K12" s="454"/>
      <c r="L12" s="51" t="s">
        <v>54</v>
      </c>
      <c r="M12" s="453">
        <f>SUM(M9,M10,M11)</f>
        <v>0</v>
      </c>
      <c r="N12" s="454"/>
      <c r="O12" s="454"/>
      <c r="P12" s="51" t="s">
        <v>54</v>
      </c>
      <c r="Q12" s="453">
        <f>SUM(Q9,Q10,Q11)</f>
        <v>0</v>
      </c>
      <c r="R12" s="454"/>
      <c r="S12" s="454"/>
      <c r="T12" s="51" t="s">
        <v>54</v>
      </c>
      <c r="U12" s="453">
        <f>SUM(E12,I12,Q12,M12)</f>
        <v>0</v>
      </c>
      <c r="V12" s="454"/>
      <c r="W12" s="454"/>
      <c r="X12" s="52" t="s">
        <v>54</v>
      </c>
    </row>
    <row r="13" spans="1:29" ht="12" customHeight="1">
      <c r="I13" s="1161" t="s">
        <v>385</v>
      </c>
      <c r="J13" s="372"/>
      <c r="K13" s="372"/>
      <c r="L13" s="372"/>
      <c r="M13" s="372"/>
      <c r="N13" s="372"/>
      <c r="O13" s="372"/>
      <c r="P13" s="372"/>
      <c r="Q13" s="372"/>
      <c r="R13" s="372"/>
      <c r="S13" s="372"/>
      <c r="T13" s="372"/>
      <c r="U13" s="372"/>
      <c r="V13" s="372"/>
      <c r="W13" s="372"/>
      <c r="X13" s="372"/>
      <c r="Y13" s="372"/>
      <c r="Z13" s="372"/>
      <c r="AA13" s="372"/>
    </row>
    <row r="14" spans="1:29" ht="17.100000000000001" customHeight="1" thickBot="1">
      <c r="A14" s="11" t="s">
        <v>316</v>
      </c>
      <c r="D14" s="46"/>
      <c r="E14" s="5" t="str">
        <f>"("&amp;昨年&amp;"度実績）"</f>
        <v>(令和7年度実績）</v>
      </c>
    </row>
    <row r="15" spans="1:29" ht="17.100000000000001" customHeight="1">
      <c r="A15" s="375"/>
      <c r="B15" s="237"/>
      <c r="C15" s="237"/>
      <c r="D15" s="237"/>
      <c r="E15" s="320" t="s">
        <v>155</v>
      </c>
      <c r="F15" s="320"/>
      <c r="G15" s="320"/>
      <c r="H15" s="320"/>
      <c r="I15" s="320" t="s">
        <v>156</v>
      </c>
      <c r="J15" s="320"/>
      <c r="K15" s="320"/>
      <c r="L15" s="320"/>
      <c r="M15" s="320" t="s">
        <v>386</v>
      </c>
      <c r="N15" s="320"/>
      <c r="O15" s="320"/>
      <c r="P15" s="320"/>
      <c r="Q15" s="320" t="s">
        <v>157</v>
      </c>
      <c r="R15" s="320"/>
      <c r="S15" s="320"/>
      <c r="T15" s="320"/>
      <c r="U15" s="320" t="s">
        <v>158</v>
      </c>
      <c r="V15" s="320"/>
      <c r="W15" s="320"/>
      <c r="X15" s="321"/>
    </row>
    <row r="16" spans="1:29" ht="17.100000000000001" customHeight="1">
      <c r="A16" s="53" t="s">
        <v>159</v>
      </c>
      <c r="B16" s="1122" t="s">
        <v>431</v>
      </c>
      <c r="C16" s="1122"/>
      <c r="D16" s="1122"/>
      <c r="E16" s="286"/>
      <c r="F16" s="287"/>
      <c r="G16" s="287"/>
      <c r="H16" s="49" t="s">
        <v>66</v>
      </c>
      <c r="I16" s="286"/>
      <c r="J16" s="287"/>
      <c r="K16" s="287"/>
      <c r="L16" s="49" t="s">
        <v>66</v>
      </c>
      <c r="M16" s="286"/>
      <c r="N16" s="287"/>
      <c r="O16" s="287"/>
      <c r="P16" s="49" t="s">
        <v>66</v>
      </c>
      <c r="Q16" s="286"/>
      <c r="R16" s="287"/>
      <c r="S16" s="287"/>
      <c r="T16" s="49" t="s">
        <v>66</v>
      </c>
      <c r="U16" s="297">
        <f>SUM(E16,I16,Q16,M16)</f>
        <v>0</v>
      </c>
      <c r="V16" s="337"/>
      <c r="W16" s="337"/>
      <c r="X16" s="50" t="s">
        <v>66</v>
      </c>
    </row>
    <row r="17" spans="1:29" ht="17.100000000000001" customHeight="1">
      <c r="A17" s="53" t="s">
        <v>160</v>
      </c>
      <c r="B17" s="407" t="s">
        <v>162</v>
      </c>
      <c r="C17" s="249"/>
      <c r="D17" s="452"/>
      <c r="E17" s="286"/>
      <c r="F17" s="287"/>
      <c r="G17" s="287"/>
      <c r="H17" s="49" t="s">
        <v>66</v>
      </c>
      <c r="I17" s="286"/>
      <c r="J17" s="287"/>
      <c r="K17" s="287"/>
      <c r="L17" s="49" t="s">
        <v>66</v>
      </c>
      <c r="M17" s="286"/>
      <c r="N17" s="287"/>
      <c r="O17" s="287"/>
      <c r="P17" s="49" t="s">
        <v>66</v>
      </c>
      <c r="Q17" s="286"/>
      <c r="R17" s="287"/>
      <c r="S17" s="287"/>
      <c r="T17" s="49" t="s">
        <v>66</v>
      </c>
      <c r="U17" s="297">
        <f t="shared" ref="U17:U18" si="1">SUM(E17,I17,Q17,M17)</f>
        <v>0</v>
      </c>
      <c r="V17" s="337"/>
      <c r="W17" s="337"/>
      <c r="X17" s="50" t="s">
        <v>66</v>
      </c>
    </row>
    <row r="18" spans="1:29" ht="17.100000000000001" customHeight="1">
      <c r="A18" s="53" t="s">
        <v>161</v>
      </c>
      <c r="B18" s="1122" t="s">
        <v>32</v>
      </c>
      <c r="C18" s="1122"/>
      <c r="D18" s="1122"/>
      <c r="E18" s="286"/>
      <c r="F18" s="287"/>
      <c r="G18" s="287"/>
      <c r="H18" s="49" t="s">
        <v>66</v>
      </c>
      <c r="I18" s="286"/>
      <c r="J18" s="287"/>
      <c r="K18" s="287"/>
      <c r="L18" s="49" t="s">
        <v>66</v>
      </c>
      <c r="M18" s="286"/>
      <c r="N18" s="287"/>
      <c r="O18" s="287"/>
      <c r="P18" s="49" t="s">
        <v>66</v>
      </c>
      <c r="Q18" s="286"/>
      <c r="R18" s="287"/>
      <c r="S18" s="287"/>
      <c r="T18" s="49" t="s">
        <v>66</v>
      </c>
      <c r="U18" s="297">
        <f t="shared" si="1"/>
        <v>0</v>
      </c>
      <c r="V18" s="337"/>
      <c r="W18" s="337"/>
      <c r="X18" s="50" t="s">
        <v>66</v>
      </c>
    </row>
    <row r="19" spans="1:29" ht="17.100000000000001" customHeight="1" thickBot="1">
      <c r="A19" s="677" t="s">
        <v>279</v>
      </c>
      <c r="B19" s="241"/>
      <c r="C19" s="241"/>
      <c r="D19" s="241"/>
      <c r="E19" s="453">
        <f>SUM(E16,E17,E18)</f>
        <v>0</v>
      </c>
      <c r="F19" s="454"/>
      <c r="G19" s="454"/>
      <c r="H19" s="51" t="s">
        <v>66</v>
      </c>
      <c r="I19" s="453">
        <f>SUM(I16,I17,I18)</f>
        <v>0</v>
      </c>
      <c r="J19" s="454"/>
      <c r="K19" s="454"/>
      <c r="L19" s="51" t="s">
        <v>66</v>
      </c>
      <c r="M19" s="453">
        <f>SUM(M16,M17,M18)</f>
        <v>0</v>
      </c>
      <c r="N19" s="454"/>
      <c r="O19" s="454"/>
      <c r="P19" s="51" t="s">
        <v>66</v>
      </c>
      <c r="Q19" s="453">
        <f>SUM(Q16,Q17,Q18)</f>
        <v>0</v>
      </c>
      <c r="R19" s="454"/>
      <c r="S19" s="454"/>
      <c r="T19" s="51" t="s">
        <v>66</v>
      </c>
      <c r="U19" s="453">
        <f>SUM(E19,I19,Q19,M19)</f>
        <v>0</v>
      </c>
      <c r="V19" s="454"/>
      <c r="W19" s="454"/>
      <c r="X19" s="52" t="s">
        <v>66</v>
      </c>
    </row>
    <row r="20" spans="1:29" ht="12" customHeight="1"/>
    <row r="21" spans="1:29" ht="17.100000000000001" customHeight="1" thickBot="1">
      <c r="A21" s="11" t="s">
        <v>317</v>
      </c>
      <c r="G21" s="46"/>
      <c r="H21" s="5" t="str">
        <f>"("&amp;昨年&amp;"度実績）"</f>
        <v>(令和7年度実績）</v>
      </c>
      <c r="N21" s="11" t="s">
        <v>318</v>
      </c>
      <c r="R21" s="1129" t="s">
        <v>602</v>
      </c>
      <c r="S21" s="1129"/>
      <c r="T21" s="1129"/>
      <c r="U21" s="1129"/>
      <c r="V21" s="1129"/>
      <c r="W21" s="1130" t="str">
        <f>"("&amp;昨年&amp;"度実績）"</f>
        <v>(令和7年度実績）</v>
      </c>
      <c r="X21" s="1130"/>
      <c r="Y21" s="1130"/>
      <c r="Z21" s="1130"/>
      <c r="AA21" s="11" t="s">
        <v>318</v>
      </c>
      <c r="AC21" s="232"/>
    </row>
    <row r="22" spans="1:29" ht="17.100000000000001" customHeight="1">
      <c r="A22" s="369"/>
      <c r="B22" s="370"/>
      <c r="C22" s="377"/>
      <c r="D22" s="237"/>
      <c r="E22" s="237"/>
      <c r="F22" s="237"/>
      <c r="G22" s="237" t="s">
        <v>163</v>
      </c>
      <c r="H22" s="237"/>
      <c r="I22" s="237" t="s">
        <v>164</v>
      </c>
      <c r="J22" s="237"/>
      <c r="K22" s="237" t="s">
        <v>165</v>
      </c>
      <c r="L22" s="237"/>
      <c r="M22" s="237" t="s">
        <v>166</v>
      </c>
      <c r="N22" s="237"/>
      <c r="O22" s="237" t="s">
        <v>167</v>
      </c>
      <c r="P22" s="238"/>
      <c r="R22" s="237"/>
      <c r="S22" s="237"/>
      <c r="T22" s="237"/>
      <c r="U22" s="237" t="s">
        <v>605</v>
      </c>
      <c r="V22" s="237"/>
      <c r="W22" s="237" t="s">
        <v>604</v>
      </c>
      <c r="X22" s="237"/>
      <c r="Y22" s="237" t="s">
        <v>606</v>
      </c>
      <c r="Z22" s="237"/>
      <c r="AA22" s="237" t="s">
        <v>607</v>
      </c>
      <c r="AB22" s="238"/>
      <c r="AC22" s="232"/>
    </row>
    <row r="23" spans="1:29" ht="17.100000000000001" customHeight="1">
      <c r="A23" s="1168" t="s">
        <v>601</v>
      </c>
      <c r="B23" s="1169"/>
      <c r="C23" s="1170"/>
      <c r="D23" s="1135" t="s">
        <v>168</v>
      </c>
      <c r="E23" s="1135"/>
      <c r="F23" s="1135"/>
      <c r="G23" s="1093"/>
      <c r="H23" s="1093"/>
      <c r="I23" s="1093"/>
      <c r="J23" s="1093"/>
      <c r="K23" s="1093"/>
      <c r="L23" s="1093"/>
      <c r="M23" s="1093"/>
      <c r="N23" s="1093"/>
      <c r="O23" s="1093"/>
      <c r="P23" s="1136"/>
      <c r="R23" s="1135" t="s">
        <v>168</v>
      </c>
      <c r="S23" s="1135"/>
      <c r="T23" s="1135"/>
      <c r="U23" s="1093"/>
      <c r="V23" s="1093"/>
      <c r="W23" s="1093"/>
      <c r="X23" s="1093"/>
      <c r="Y23" s="1093"/>
      <c r="Z23" s="1093"/>
      <c r="AA23" s="1093"/>
      <c r="AB23" s="1136"/>
      <c r="AC23" s="232"/>
    </row>
    <row r="24" spans="1:29" ht="17.100000000000001" customHeight="1">
      <c r="A24" s="1171"/>
      <c r="B24" s="1161"/>
      <c r="C24" s="1172"/>
      <c r="D24" s="1133" t="s">
        <v>169</v>
      </c>
      <c r="E24" s="1133"/>
      <c r="F24" s="1133"/>
      <c r="G24" s="667"/>
      <c r="H24" s="667"/>
      <c r="I24" s="667"/>
      <c r="J24" s="667"/>
      <c r="K24" s="667"/>
      <c r="L24" s="667"/>
      <c r="M24" s="667"/>
      <c r="N24" s="667"/>
      <c r="O24" s="667"/>
      <c r="P24" s="668"/>
      <c r="R24" s="1133" t="s">
        <v>169</v>
      </c>
      <c r="S24" s="1133"/>
      <c r="T24" s="1133"/>
      <c r="U24" s="667"/>
      <c r="V24" s="667"/>
      <c r="W24" s="667"/>
      <c r="X24" s="667"/>
      <c r="Y24" s="667"/>
      <c r="Z24" s="667"/>
      <c r="AA24" s="667"/>
      <c r="AB24" s="668"/>
      <c r="AC24" s="232"/>
    </row>
    <row r="25" spans="1:29" ht="17.100000000000001" customHeight="1">
      <c r="A25" s="1171"/>
      <c r="B25" s="1161"/>
      <c r="C25" s="1172"/>
      <c r="D25" s="1134" t="s">
        <v>387</v>
      </c>
      <c r="E25" s="1134"/>
      <c r="F25" s="1134"/>
      <c r="G25" s="667"/>
      <c r="H25" s="667"/>
      <c r="I25" s="667"/>
      <c r="J25" s="667"/>
      <c r="K25" s="667"/>
      <c r="L25" s="667"/>
      <c r="M25" s="667"/>
      <c r="N25" s="667"/>
      <c r="O25" s="667"/>
      <c r="P25" s="668"/>
      <c r="R25" s="1134" t="s">
        <v>387</v>
      </c>
      <c r="S25" s="1134"/>
      <c r="T25" s="1134"/>
      <c r="U25" s="667"/>
      <c r="V25" s="667"/>
      <c r="W25" s="667"/>
      <c r="X25" s="667"/>
      <c r="Y25" s="667"/>
      <c r="Z25" s="667"/>
      <c r="AA25" s="667"/>
      <c r="AB25" s="668"/>
      <c r="AC25" s="232"/>
    </row>
    <row r="26" spans="1:29" ht="17.100000000000001" customHeight="1">
      <c r="A26" s="1173"/>
      <c r="B26" s="1174"/>
      <c r="C26" s="1175"/>
      <c r="D26" s="493" t="s">
        <v>170</v>
      </c>
      <c r="E26" s="493"/>
      <c r="F26" s="493"/>
      <c r="G26" s="1131"/>
      <c r="H26" s="1131"/>
      <c r="I26" s="1131"/>
      <c r="J26" s="1131"/>
      <c r="K26" s="1131"/>
      <c r="L26" s="1131"/>
      <c r="M26" s="1131"/>
      <c r="N26" s="1131"/>
      <c r="O26" s="1131"/>
      <c r="P26" s="1132"/>
      <c r="R26" s="493" t="s">
        <v>170</v>
      </c>
      <c r="S26" s="493"/>
      <c r="T26" s="493"/>
      <c r="U26" s="1131"/>
      <c r="V26" s="1131"/>
      <c r="W26" s="1131"/>
      <c r="X26" s="1131"/>
      <c r="Y26" s="1131"/>
      <c r="Z26" s="1131"/>
      <c r="AA26" s="1131"/>
      <c r="AB26" s="1132"/>
      <c r="AC26" s="232"/>
    </row>
    <row r="27" spans="1:29" ht="17.100000000000001" customHeight="1" thickBot="1">
      <c r="A27" s="459" t="s">
        <v>279</v>
      </c>
      <c r="B27" s="454"/>
      <c r="C27" s="322"/>
      <c r="D27" s="241"/>
      <c r="E27" s="241"/>
      <c r="F27" s="241"/>
      <c r="G27" s="241">
        <f>SUM(G23:H26)</f>
        <v>0</v>
      </c>
      <c r="H27" s="241"/>
      <c r="I27" s="241">
        <f>SUM(I23:J26)</f>
        <v>0</v>
      </c>
      <c r="J27" s="241"/>
      <c r="K27" s="241">
        <f>SUM(K23:L26)</f>
        <v>0</v>
      </c>
      <c r="L27" s="241"/>
      <c r="M27" s="241">
        <f>SUM(M23:N26)</f>
        <v>0</v>
      </c>
      <c r="N27" s="241"/>
      <c r="O27" s="241">
        <f>SUM(O23:P26)</f>
        <v>0</v>
      </c>
      <c r="P27" s="323"/>
      <c r="R27" s="241" t="s">
        <v>603</v>
      </c>
      <c r="S27" s="241"/>
      <c r="T27" s="241"/>
      <c r="U27" s="241">
        <f>SUM(U23:V26)</f>
        <v>0</v>
      </c>
      <c r="V27" s="241"/>
      <c r="W27" s="241">
        <f>SUM(W23:X26)</f>
        <v>0</v>
      </c>
      <c r="X27" s="241"/>
      <c r="Y27" s="241">
        <f>SUM(Y23:Z26)</f>
        <v>0</v>
      </c>
      <c r="Z27" s="241"/>
      <c r="AA27" s="241">
        <f>SUM(AA23:AB26)</f>
        <v>0</v>
      </c>
      <c r="AB27" s="323"/>
      <c r="AC27" s="232"/>
    </row>
    <row r="28" spans="1:29" ht="12" customHeight="1"/>
    <row r="29" spans="1:29" ht="17.100000000000001" customHeight="1" thickBot="1">
      <c r="A29" s="11" t="s">
        <v>608</v>
      </c>
      <c r="E29" s="46"/>
      <c r="F29" s="5" t="str">
        <f>"("&amp;昨年&amp;"度実績）"</f>
        <v>(令和7年度実績）</v>
      </c>
    </row>
    <row r="30" spans="1:29" ht="17.100000000000001" customHeight="1">
      <c r="A30" s="375"/>
      <c r="B30" s="237"/>
      <c r="C30" s="237"/>
      <c r="D30" s="237"/>
      <c r="E30" s="237"/>
      <c r="F30" s="237"/>
      <c r="G30" s="237"/>
      <c r="H30" s="237"/>
      <c r="I30" s="237"/>
      <c r="J30" s="237"/>
      <c r="K30" s="237"/>
      <c r="L30" s="54" t="s">
        <v>171</v>
      </c>
      <c r="M30" s="54"/>
      <c r="N30" s="54"/>
      <c r="O30" s="54" t="s">
        <v>172</v>
      </c>
      <c r="P30" s="54"/>
      <c r="Q30" s="54"/>
      <c r="R30" s="1086" t="s">
        <v>388</v>
      </c>
      <c r="S30" s="1087"/>
      <c r="T30" s="1087"/>
      <c r="U30" s="1088"/>
      <c r="V30" s="1137" t="s">
        <v>173</v>
      </c>
      <c r="W30" s="1138"/>
      <c r="X30" s="1100"/>
      <c r="Y30" s="376" t="s">
        <v>174</v>
      </c>
      <c r="Z30" s="370"/>
      <c r="AA30" s="371"/>
    </row>
    <row r="31" spans="1:29" ht="17.100000000000001" customHeight="1">
      <c r="A31" s="1165" t="s">
        <v>198</v>
      </c>
      <c r="B31" s="55" t="s">
        <v>175</v>
      </c>
      <c r="C31" s="1162" t="s">
        <v>178</v>
      </c>
      <c r="D31" s="1162"/>
      <c r="E31" s="1162"/>
      <c r="F31" s="1162"/>
      <c r="G31" s="1162"/>
      <c r="H31" s="1162"/>
      <c r="I31" s="1162"/>
      <c r="J31" s="1162"/>
      <c r="K31" s="1162"/>
      <c r="L31" s="286"/>
      <c r="M31" s="287"/>
      <c r="N31" s="49" t="s">
        <v>66</v>
      </c>
      <c r="O31" s="286"/>
      <c r="P31" s="287"/>
      <c r="Q31" s="49" t="s">
        <v>66</v>
      </c>
      <c r="R31" s="286"/>
      <c r="S31" s="287"/>
      <c r="T31" s="287"/>
      <c r="U31" s="49" t="s">
        <v>66</v>
      </c>
      <c r="V31" s="286"/>
      <c r="W31" s="287"/>
      <c r="X31" s="49" t="s">
        <v>66</v>
      </c>
      <c r="Y31" s="297">
        <f>SUM(L31,O31,V31,R31)</f>
        <v>0</v>
      </c>
      <c r="Z31" s="337"/>
      <c r="AA31" s="50" t="s">
        <v>66</v>
      </c>
    </row>
    <row r="32" spans="1:29" ht="17.100000000000001" customHeight="1">
      <c r="A32" s="1166"/>
      <c r="B32" s="55" t="s">
        <v>176</v>
      </c>
      <c r="C32" s="1162" t="s">
        <v>179</v>
      </c>
      <c r="D32" s="1162"/>
      <c r="E32" s="1162"/>
      <c r="F32" s="1162"/>
      <c r="G32" s="1162"/>
      <c r="H32" s="1162"/>
      <c r="I32" s="1162"/>
      <c r="J32" s="1162"/>
      <c r="K32" s="1162"/>
      <c r="L32" s="286"/>
      <c r="M32" s="287"/>
      <c r="N32" s="49" t="s">
        <v>66</v>
      </c>
      <c r="O32" s="286"/>
      <c r="P32" s="287"/>
      <c r="Q32" s="49" t="s">
        <v>66</v>
      </c>
      <c r="R32" s="286"/>
      <c r="S32" s="287"/>
      <c r="T32" s="287"/>
      <c r="U32" s="49" t="s">
        <v>66</v>
      </c>
      <c r="V32" s="286"/>
      <c r="W32" s="287"/>
      <c r="X32" s="49" t="s">
        <v>66</v>
      </c>
      <c r="Y32" s="297">
        <f t="shared" ref="Y32:Y36" si="2">SUM(L32,O32,V32,R32)</f>
        <v>0</v>
      </c>
      <c r="Z32" s="337"/>
      <c r="AA32" s="50" t="s">
        <v>66</v>
      </c>
      <c r="AB32" s="56"/>
    </row>
    <row r="33" spans="1:30" ht="17.100000000000001" customHeight="1">
      <c r="A33" s="1166"/>
      <c r="B33" s="55" t="s">
        <v>177</v>
      </c>
      <c r="C33" s="1162" t="s">
        <v>180</v>
      </c>
      <c r="D33" s="1162"/>
      <c r="E33" s="1162"/>
      <c r="F33" s="1162"/>
      <c r="G33" s="1162"/>
      <c r="H33" s="1162"/>
      <c r="I33" s="1162"/>
      <c r="J33" s="1162"/>
      <c r="K33" s="1162"/>
      <c r="L33" s="286"/>
      <c r="M33" s="287"/>
      <c r="N33" s="49" t="s">
        <v>66</v>
      </c>
      <c r="O33" s="286"/>
      <c r="P33" s="287"/>
      <c r="Q33" s="49" t="s">
        <v>66</v>
      </c>
      <c r="R33" s="286"/>
      <c r="S33" s="287"/>
      <c r="T33" s="287"/>
      <c r="U33" s="49" t="s">
        <v>66</v>
      </c>
      <c r="V33" s="286"/>
      <c r="W33" s="287"/>
      <c r="X33" s="49" t="s">
        <v>66</v>
      </c>
      <c r="Y33" s="297">
        <f t="shared" si="2"/>
        <v>0</v>
      </c>
      <c r="Z33" s="337"/>
      <c r="AA33" s="50" t="s">
        <v>66</v>
      </c>
      <c r="AB33" s="56"/>
    </row>
    <row r="34" spans="1:30" ht="17.100000000000001" customHeight="1">
      <c r="A34" s="1167"/>
      <c r="B34" s="55" t="s">
        <v>181</v>
      </c>
      <c r="C34" s="1152" t="s">
        <v>182</v>
      </c>
      <c r="D34" s="1153"/>
      <c r="E34" s="1153"/>
      <c r="F34" s="1153"/>
      <c r="G34" s="1153"/>
      <c r="H34" s="1153"/>
      <c r="I34" s="1153"/>
      <c r="J34" s="1153"/>
      <c r="K34" s="1154"/>
      <c r="L34" s="286"/>
      <c r="M34" s="287"/>
      <c r="N34" s="49" t="s">
        <v>66</v>
      </c>
      <c r="O34" s="286"/>
      <c r="P34" s="287"/>
      <c r="Q34" s="49" t="s">
        <v>66</v>
      </c>
      <c r="R34" s="286"/>
      <c r="S34" s="287"/>
      <c r="T34" s="287"/>
      <c r="U34" s="49" t="s">
        <v>66</v>
      </c>
      <c r="V34" s="286"/>
      <c r="W34" s="287"/>
      <c r="X34" s="49" t="s">
        <v>66</v>
      </c>
      <c r="Y34" s="297">
        <f t="shared" si="2"/>
        <v>0</v>
      </c>
      <c r="Z34" s="337"/>
      <c r="AA34" s="50" t="s">
        <v>66</v>
      </c>
      <c r="AB34" s="56"/>
    </row>
    <row r="35" spans="1:30" ht="17.100000000000001" customHeight="1">
      <c r="A35" s="1163" t="s">
        <v>199</v>
      </c>
      <c r="B35" s="55" t="s">
        <v>175</v>
      </c>
      <c r="C35" s="1162" t="s">
        <v>183</v>
      </c>
      <c r="D35" s="1162"/>
      <c r="E35" s="1162"/>
      <c r="F35" s="1162"/>
      <c r="G35" s="1162"/>
      <c r="H35" s="1162"/>
      <c r="I35" s="1162"/>
      <c r="J35" s="1162"/>
      <c r="K35" s="1162"/>
      <c r="L35" s="286"/>
      <c r="M35" s="287"/>
      <c r="N35" s="49" t="s">
        <v>66</v>
      </c>
      <c r="O35" s="286"/>
      <c r="P35" s="287"/>
      <c r="Q35" s="49" t="s">
        <v>66</v>
      </c>
      <c r="R35" s="286"/>
      <c r="S35" s="287"/>
      <c r="T35" s="287"/>
      <c r="U35" s="49" t="s">
        <v>66</v>
      </c>
      <c r="V35" s="286"/>
      <c r="W35" s="287"/>
      <c r="X35" s="49" t="s">
        <v>66</v>
      </c>
      <c r="Y35" s="297">
        <f t="shared" si="2"/>
        <v>0</v>
      </c>
      <c r="Z35" s="337"/>
      <c r="AA35" s="50" t="s">
        <v>66</v>
      </c>
      <c r="AB35" s="56"/>
    </row>
    <row r="36" spans="1:30" ht="17.100000000000001" customHeight="1">
      <c r="A36" s="1164"/>
      <c r="B36" s="55" t="s">
        <v>176</v>
      </c>
      <c r="C36" s="1162" t="s">
        <v>184</v>
      </c>
      <c r="D36" s="1162"/>
      <c r="E36" s="1162"/>
      <c r="F36" s="1162"/>
      <c r="G36" s="1162"/>
      <c r="H36" s="1162"/>
      <c r="I36" s="1162"/>
      <c r="J36" s="1162"/>
      <c r="K36" s="1162"/>
      <c r="L36" s="286"/>
      <c r="M36" s="287"/>
      <c r="N36" s="49" t="s">
        <v>66</v>
      </c>
      <c r="O36" s="286"/>
      <c r="P36" s="287"/>
      <c r="Q36" s="49" t="s">
        <v>66</v>
      </c>
      <c r="R36" s="286"/>
      <c r="S36" s="287"/>
      <c r="T36" s="287"/>
      <c r="U36" s="49" t="s">
        <v>66</v>
      </c>
      <c r="V36" s="286"/>
      <c r="W36" s="287"/>
      <c r="X36" s="49" t="s">
        <v>66</v>
      </c>
      <c r="Y36" s="297">
        <f t="shared" si="2"/>
        <v>0</v>
      </c>
      <c r="Z36" s="337"/>
      <c r="AA36" s="50" t="s">
        <v>66</v>
      </c>
      <c r="AB36" s="56"/>
    </row>
    <row r="37" spans="1:30" ht="17.100000000000001" customHeight="1" thickBot="1">
      <c r="A37" s="677" t="s">
        <v>279</v>
      </c>
      <c r="B37" s="241"/>
      <c r="C37" s="241"/>
      <c r="D37" s="241"/>
      <c r="E37" s="241"/>
      <c r="F37" s="241"/>
      <c r="G37" s="241"/>
      <c r="H37" s="241"/>
      <c r="I37" s="241"/>
      <c r="J37" s="241"/>
      <c r="K37" s="241"/>
      <c r="L37" s="453">
        <f>SUM(L31:M36)</f>
        <v>0</v>
      </c>
      <c r="M37" s="454"/>
      <c r="N37" s="51" t="s">
        <v>66</v>
      </c>
      <c r="O37" s="453">
        <f>SUM(O31:P36)</f>
        <v>0</v>
      </c>
      <c r="P37" s="454"/>
      <c r="Q37" s="51" t="s">
        <v>66</v>
      </c>
      <c r="R37" s="453">
        <f>SUM(R31:T36)</f>
        <v>0</v>
      </c>
      <c r="S37" s="454"/>
      <c r="T37" s="454"/>
      <c r="U37" s="51" t="s">
        <v>66</v>
      </c>
      <c r="V37" s="453">
        <f>SUM(V31:W36)</f>
        <v>0</v>
      </c>
      <c r="W37" s="454"/>
      <c r="X37" s="51" t="s">
        <v>66</v>
      </c>
      <c r="Y37" s="453">
        <f>SUM(L37,O37,V37,R37)</f>
        <v>0</v>
      </c>
      <c r="Z37" s="454"/>
      <c r="AA37" s="52" t="s">
        <v>66</v>
      </c>
      <c r="AB37" s="56"/>
    </row>
    <row r="38" spans="1:30" ht="12" customHeight="1"/>
    <row r="39" spans="1:30" ht="17.100000000000001" customHeight="1" thickBot="1">
      <c r="A39" s="11" t="s">
        <v>609</v>
      </c>
      <c r="E39" s="5" t="str">
        <f>"("&amp;昨年&amp;"度実績）"</f>
        <v>(令和7年度実績）</v>
      </c>
    </row>
    <row r="40" spans="1:30" ht="17.100000000000001" customHeight="1">
      <c r="A40" s="369"/>
      <c r="B40" s="370"/>
      <c r="C40" s="370"/>
      <c r="D40" s="370"/>
      <c r="E40" s="370"/>
      <c r="F40" s="370"/>
      <c r="G40" s="370"/>
      <c r="H40" s="370"/>
      <c r="I40" s="370"/>
      <c r="J40" s="370"/>
      <c r="K40" s="370"/>
      <c r="L40" s="370"/>
      <c r="M40" s="370"/>
      <c r="N40" s="370"/>
      <c r="O40" s="377"/>
      <c r="P40" s="376" t="s">
        <v>185</v>
      </c>
      <c r="Q40" s="377"/>
      <c r="R40" s="376" t="s">
        <v>186</v>
      </c>
      <c r="S40" s="377"/>
      <c r="T40" s="1086" t="s">
        <v>387</v>
      </c>
      <c r="U40" s="1087"/>
      <c r="V40" s="1088"/>
      <c r="W40" s="58" t="s">
        <v>187</v>
      </c>
      <c r="X40" s="59"/>
      <c r="Y40" s="60"/>
      <c r="Z40" s="376" t="s">
        <v>158</v>
      </c>
      <c r="AA40" s="370"/>
      <c r="AB40" s="371"/>
    </row>
    <row r="41" spans="1:30" ht="17.100000000000001" customHeight="1">
      <c r="A41" s="444" t="s">
        <v>327</v>
      </c>
      <c r="B41" s="445"/>
      <c r="C41" s="445"/>
      <c r="D41" s="445"/>
      <c r="E41" s="445"/>
      <c r="F41" s="445"/>
      <c r="G41" s="445"/>
      <c r="H41" s="445"/>
      <c r="I41" s="445"/>
      <c r="J41" s="445"/>
      <c r="K41" s="445"/>
      <c r="L41" s="445"/>
      <c r="M41" s="445"/>
      <c r="N41" s="445"/>
      <c r="O41" s="469"/>
      <c r="P41" s="31"/>
      <c r="Q41" s="61" t="s">
        <v>67</v>
      </c>
      <c r="R41" s="31"/>
      <c r="S41" s="61" t="s">
        <v>67</v>
      </c>
      <c r="T41" s="286"/>
      <c r="U41" s="287"/>
      <c r="V41" s="61" t="s">
        <v>67</v>
      </c>
      <c r="W41" s="286"/>
      <c r="X41" s="287"/>
      <c r="Y41" s="61" t="s">
        <v>67</v>
      </c>
      <c r="Z41" s="1077"/>
      <c r="AA41" s="1032"/>
      <c r="AB41" s="62" t="s">
        <v>67</v>
      </c>
    </row>
    <row r="42" spans="1:30" ht="17.100000000000001" customHeight="1">
      <c r="A42" s="444" t="s">
        <v>188</v>
      </c>
      <c r="B42" s="445"/>
      <c r="C42" s="445"/>
      <c r="D42" s="445"/>
      <c r="E42" s="445"/>
      <c r="F42" s="445"/>
      <c r="G42" s="445"/>
      <c r="H42" s="445"/>
      <c r="I42" s="445"/>
      <c r="J42" s="445"/>
      <c r="K42" s="445"/>
      <c r="L42" s="445"/>
      <c r="M42" s="445"/>
      <c r="N42" s="445"/>
      <c r="O42" s="469"/>
      <c r="P42" s="31"/>
      <c r="Q42" s="63" t="s">
        <v>45</v>
      </c>
      <c r="R42" s="31"/>
      <c r="S42" s="63" t="s">
        <v>45</v>
      </c>
      <c r="T42" s="286"/>
      <c r="U42" s="287"/>
      <c r="V42" s="63" t="s">
        <v>45</v>
      </c>
      <c r="W42" s="286"/>
      <c r="X42" s="287"/>
      <c r="Y42" s="63" t="s">
        <v>45</v>
      </c>
      <c r="Z42" s="407">
        <f>SUM(P42,R42,W42,T42)</f>
        <v>0</v>
      </c>
      <c r="AA42" s="249"/>
      <c r="AB42" s="64" t="s">
        <v>45</v>
      </c>
    </row>
    <row r="43" spans="1:30" ht="17.100000000000001" customHeight="1">
      <c r="A43" s="444" t="s">
        <v>326</v>
      </c>
      <c r="B43" s="445"/>
      <c r="C43" s="445"/>
      <c r="D43" s="445"/>
      <c r="E43" s="445"/>
      <c r="F43" s="445"/>
      <c r="G43" s="445"/>
      <c r="H43" s="445"/>
      <c r="I43" s="445"/>
      <c r="J43" s="445"/>
      <c r="K43" s="445"/>
      <c r="L43" s="445"/>
      <c r="M43" s="445"/>
      <c r="N43" s="445"/>
      <c r="O43" s="469"/>
      <c r="P43" s="65">
        <f>SUM(P44:P47)</f>
        <v>0</v>
      </c>
      <c r="Q43" s="63" t="s">
        <v>45</v>
      </c>
      <c r="R43" s="65">
        <f>SUM(R44:R47)</f>
        <v>0</v>
      </c>
      <c r="S43" s="63" t="s">
        <v>45</v>
      </c>
      <c r="T43" s="1160">
        <f>SUM(T44:T47)</f>
        <v>0</v>
      </c>
      <c r="U43" s="574"/>
      <c r="V43" s="63" t="s">
        <v>45</v>
      </c>
      <c r="W43" s="1160">
        <f>SUM(W44:W47)</f>
        <v>0</v>
      </c>
      <c r="X43" s="574"/>
      <c r="Y43" s="63" t="s">
        <v>45</v>
      </c>
      <c r="Z43" s="407">
        <f t="shared" ref="Z43:Z46" si="3">SUM(P43,R43,W43,T43)</f>
        <v>0</v>
      </c>
      <c r="AA43" s="249"/>
      <c r="AB43" s="64" t="s">
        <v>45</v>
      </c>
      <c r="AD43" s="11" t="b">
        <f>EXACT(Z42,Z43)</f>
        <v>1</v>
      </c>
    </row>
    <row r="44" spans="1:30" ht="17.100000000000001" customHeight="1">
      <c r="A44" s="66" t="s">
        <v>181</v>
      </c>
      <c r="B44" s="67" t="s">
        <v>190</v>
      </c>
      <c r="C44" s="1152" t="s">
        <v>194</v>
      </c>
      <c r="D44" s="1153"/>
      <c r="E44" s="1153"/>
      <c r="F44" s="1153"/>
      <c r="G44" s="1153"/>
      <c r="H44" s="1153"/>
      <c r="I44" s="1153"/>
      <c r="J44" s="1153"/>
      <c r="K44" s="1153"/>
      <c r="L44" s="1153"/>
      <c r="M44" s="1153"/>
      <c r="N44" s="1153"/>
      <c r="O44" s="1154"/>
      <c r="P44" s="31"/>
      <c r="Q44" s="63" t="s">
        <v>45</v>
      </c>
      <c r="R44" s="31"/>
      <c r="S44" s="63" t="s">
        <v>45</v>
      </c>
      <c r="T44" s="286"/>
      <c r="U44" s="287"/>
      <c r="V44" s="63" t="s">
        <v>45</v>
      </c>
      <c r="W44" s="286"/>
      <c r="X44" s="287"/>
      <c r="Y44" s="63" t="s">
        <v>45</v>
      </c>
      <c r="Z44" s="407">
        <f t="shared" si="3"/>
        <v>0</v>
      </c>
      <c r="AA44" s="249"/>
      <c r="AB44" s="64" t="s">
        <v>45</v>
      </c>
    </row>
    <row r="45" spans="1:30" ht="17.100000000000001" customHeight="1">
      <c r="A45" s="1157" t="s">
        <v>189</v>
      </c>
      <c r="B45" s="2" t="s">
        <v>191</v>
      </c>
      <c r="C45" s="1159" t="s">
        <v>195</v>
      </c>
      <c r="D45" s="445"/>
      <c r="E45" s="445"/>
      <c r="F45" s="445"/>
      <c r="G45" s="445"/>
      <c r="H45" s="445"/>
      <c r="I45" s="445"/>
      <c r="J45" s="445"/>
      <c r="K45" s="445"/>
      <c r="L45" s="445"/>
      <c r="M45" s="445"/>
      <c r="N45" s="445"/>
      <c r="O45" s="469"/>
      <c r="P45" s="31"/>
      <c r="Q45" s="63" t="s">
        <v>45</v>
      </c>
      <c r="R45" s="31"/>
      <c r="S45" s="63" t="s">
        <v>45</v>
      </c>
      <c r="T45" s="286"/>
      <c r="U45" s="287"/>
      <c r="V45" s="63" t="s">
        <v>45</v>
      </c>
      <c r="W45" s="286"/>
      <c r="X45" s="287"/>
      <c r="Y45" s="63" t="s">
        <v>45</v>
      </c>
      <c r="Z45" s="407">
        <f t="shared" si="3"/>
        <v>0</v>
      </c>
      <c r="AA45" s="249"/>
      <c r="AB45" s="64" t="s">
        <v>45</v>
      </c>
    </row>
    <row r="46" spans="1:30" ht="17.100000000000001" customHeight="1">
      <c r="A46" s="1157"/>
      <c r="B46" s="2" t="s">
        <v>192</v>
      </c>
      <c r="C46" s="1152" t="s">
        <v>196</v>
      </c>
      <c r="D46" s="1153"/>
      <c r="E46" s="1153"/>
      <c r="F46" s="1153"/>
      <c r="G46" s="1153"/>
      <c r="H46" s="1153"/>
      <c r="I46" s="1153"/>
      <c r="J46" s="1153"/>
      <c r="K46" s="1153"/>
      <c r="L46" s="1153"/>
      <c r="M46" s="1153"/>
      <c r="N46" s="1153"/>
      <c r="O46" s="1154"/>
      <c r="P46" s="31"/>
      <c r="Q46" s="63" t="s">
        <v>45</v>
      </c>
      <c r="R46" s="31"/>
      <c r="S46" s="63" t="s">
        <v>45</v>
      </c>
      <c r="T46" s="286"/>
      <c r="U46" s="287"/>
      <c r="V46" s="63" t="s">
        <v>45</v>
      </c>
      <c r="W46" s="286"/>
      <c r="X46" s="287"/>
      <c r="Y46" s="63" t="s">
        <v>45</v>
      </c>
      <c r="Z46" s="407">
        <f t="shared" si="3"/>
        <v>0</v>
      </c>
      <c r="AA46" s="249"/>
      <c r="AB46" s="64" t="s">
        <v>45</v>
      </c>
    </row>
    <row r="47" spans="1:30" ht="17.100000000000001" customHeight="1" thickBot="1">
      <c r="A47" s="1158"/>
      <c r="B47" s="68" t="s">
        <v>193</v>
      </c>
      <c r="C47" s="1155" t="s">
        <v>197</v>
      </c>
      <c r="D47" s="678"/>
      <c r="E47" s="678"/>
      <c r="F47" s="678"/>
      <c r="G47" s="678"/>
      <c r="H47" s="678"/>
      <c r="I47" s="678"/>
      <c r="J47" s="678"/>
      <c r="K47" s="678"/>
      <c r="L47" s="678"/>
      <c r="M47" s="678"/>
      <c r="N47" s="678"/>
      <c r="O47" s="1156"/>
      <c r="P47" s="32"/>
      <c r="Q47" s="69" t="s">
        <v>45</v>
      </c>
      <c r="R47" s="32"/>
      <c r="S47" s="69" t="s">
        <v>45</v>
      </c>
      <c r="T47" s="365"/>
      <c r="U47" s="366"/>
      <c r="V47" s="69" t="s">
        <v>45</v>
      </c>
      <c r="W47" s="365"/>
      <c r="X47" s="366"/>
      <c r="Y47" s="69" t="s">
        <v>45</v>
      </c>
      <c r="Z47" s="1139">
        <f>SUM(P47,R47,W47,T47)</f>
        <v>0</v>
      </c>
      <c r="AA47" s="1140"/>
      <c r="AB47" s="70" t="s">
        <v>45</v>
      </c>
    </row>
    <row r="48" spans="1:30" ht="17.100000000000001" customHeight="1">
      <c r="A48" s="361" t="s">
        <v>506</v>
      </c>
      <c r="B48" s="361"/>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row>
    <row r="49" spans="1:27" ht="17.100000000000001" customHeight="1">
      <c r="A49" s="361" t="s">
        <v>507</v>
      </c>
      <c r="B49" s="361"/>
      <c r="C49" s="361"/>
      <c r="D49" s="361"/>
      <c r="E49" s="361"/>
      <c r="F49" s="361"/>
      <c r="G49" s="361"/>
      <c r="H49" s="361"/>
      <c r="I49" s="361"/>
      <c r="J49" s="361"/>
      <c r="K49" s="361"/>
      <c r="L49" s="361"/>
      <c r="M49" s="361"/>
      <c r="N49" s="361"/>
      <c r="O49" s="361"/>
      <c r="P49" s="361"/>
      <c r="Q49" s="361"/>
      <c r="R49" s="361"/>
      <c r="S49" s="361"/>
      <c r="T49" s="361"/>
      <c r="U49" s="361"/>
      <c r="V49" s="361"/>
      <c r="W49" s="361"/>
      <c r="X49" s="361"/>
      <c r="Y49" s="361"/>
      <c r="Z49" s="361"/>
      <c r="AA49" s="361"/>
    </row>
    <row r="50" spans="1:27" ht="17.100000000000001" customHeight="1">
      <c r="A50" s="361" t="s">
        <v>510</v>
      </c>
      <c r="B50" s="361"/>
      <c r="C50" s="361"/>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row>
    <row r="51" spans="1:27" ht="17.100000000000001" customHeight="1">
      <c r="A51" s="361" t="s">
        <v>509</v>
      </c>
      <c r="B51" s="361"/>
      <c r="C51" s="361"/>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row>
    <row r="52" spans="1:27" ht="17.100000000000001" customHeight="1">
      <c r="A52" s="361" t="s">
        <v>508</v>
      </c>
      <c r="B52" s="361"/>
      <c r="C52" s="361"/>
      <c r="D52" s="361"/>
      <c r="E52" s="361"/>
      <c r="F52" s="361"/>
      <c r="G52" s="361"/>
      <c r="H52" s="361"/>
      <c r="I52" s="361"/>
      <c r="J52" s="361"/>
      <c r="K52" s="361"/>
      <c r="L52" s="361"/>
      <c r="M52" s="361"/>
      <c r="N52" s="361"/>
      <c r="O52" s="361"/>
      <c r="P52" s="361"/>
      <c r="Q52" s="57"/>
      <c r="R52" s="57"/>
      <c r="S52" s="57"/>
      <c r="T52" s="57"/>
      <c r="U52" s="57"/>
      <c r="V52" s="57"/>
      <c r="W52" s="57"/>
      <c r="X52" s="57"/>
      <c r="Y52" s="57"/>
      <c r="Z52" s="57"/>
      <c r="AA52" s="57"/>
    </row>
    <row r="53" spans="1:27" ht="20.100000000000001" customHeight="1"/>
    <row r="54" spans="1:27" ht="20.100000000000001" customHeight="1"/>
    <row r="55" spans="1:27" ht="20.100000000000001" customHeight="1"/>
    <row r="56" spans="1:27" ht="20.100000000000001" customHeight="1"/>
    <row r="57" spans="1:27" ht="20.100000000000001" customHeight="1"/>
    <row r="58" spans="1:27" ht="20.100000000000001" customHeight="1"/>
    <row r="59" spans="1:27" ht="20.100000000000001" customHeight="1"/>
    <row r="60" spans="1:27" ht="20.100000000000001" customHeight="1"/>
    <row r="61" spans="1:27" ht="20.100000000000001" customHeight="1"/>
    <row r="62" spans="1:27" ht="20.100000000000001" customHeight="1"/>
    <row r="63" spans="1:27" ht="20.100000000000001" customHeight="1"/>
    <row r="64" spans="1:27"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sheetData>
  <mergeCells count="244">
    <mergeCell ref="AA2:AC2"/>
    <mergeCell ref="Z3:AC3"/>
    <mergeCell ref="A6:D6"/>
    <mergeCell ref="E6:H6"/>
    <mergeCell ref="I6:L6"/>
    <mergeCell ref="A52:P52"/>
    <mergeCell ref="K27:L27"/>
    <mergeCell ref="M27:N27"/>
    <mergeCell ref="D24:F24"/>
    <mergeCell ref="O27:P27"/>
    <mergeCell ref="A49:AA49"/>
    <mergeCell ref="A2:C2"/>
    <mergeCell ref="E2:S2"/>
    <mergeCell ref="W2:Y2"/>
    <mergeCell ref="W3:Y3"/>
    <mergeCell ref="O24:P24"/>
    <mergeCell ref="M24:N24"/>
    <mergeCell ref="O22:P22"/>
    <mergeCell ref="E9:G9"/>
    <mergeCell ref="I9:K9"/>
    <mergeCell ref="Q9:S9"/>
    <mergeCell ref="U9:W9"/>
    <mergeCell ref="M22:N22"/>
    <mergeCell ref="U7:X7"/>
    <mergeCell ref="M6:P6"/>
    <mergeCell ref="M7:P7"/>
    <mergeCell ref="M9:O9"/>
    <mergeCell ref="G24:H24"/>
    <mergeCell ref="Q10:S10"/>
    <mergeCell ref="U10:W10"/>
    <mergeCell ref="U11:W11"/>
    <mergeCell ref="Q6:T6"/>
    <mergeCell ref="I23:J23"/>
    <mergeCell ref="Q19:S19"/>
    <mergeCell ref="M8:P8"/>
    <mergeCell ref="Q8:T8"/>
    <mergeCell ref="U8:X8"/>
    <mergeCell ref="G23:H23"/>
    <mergeCell ref="Q7:T7"/>
    <mergeCell ref="Q16:S16"/>
    <mergeCell ref="E8:H8"/>
    <mergeCell ref="I8:L8"/>
    <mergeCell ref="E10:G10"/>
    <mergeCell ref="I10:K10"/>
    <mergeCell ref="Q11:S11"/>
    <mergeCell ref="M17:O17"/>
    <mergeCell ref="M18:O18"/>
    <mergeCell ref="M19:O19"/>
    <mergeCell ref="A8:D8"/>
    <mergeCell ref="A9:D9"/>
    <mergeCell ref="A15:D15"/>
    <mergeCell ref="A7:D7"/>
    <mergeCell ref="E7:H7"/>
    <mergeCell ref="A12:D12"/>
    <mergeCell ref="E12:G12"/>
    <mergeCell ref="I12:K12"/>
    <mergeCell ref="Q12:S12"/>
    <mergeCell ref="A11:D11"/>
    <mergeCell ref="E11:G11"/>
    <mergeCell ref="A10:D10"/>
    <mergeCell ref="I7:L7"/>
    <mergeCell ref="I11:K11"/>
    <mergeCell ref="M15:P15"/>
    <mergeCell ref="A50:AA50"/>
    <mergeCell ref="A51:AA51"/>
    <mergeCell ref="A40:O40"/>
    <mergeCell ref="A41:O41"/>
    <mergeCell ref="A48:AA48"/>
    <mergeCell ref="O26:P26"/>
    <mergeCell ref="G27:H27"/>
    <mergeCell ref="E15:H15"/>
    <mergeCell ref="I15:L15"/>
    <mergeCell ref="E18:G18"/>
    <mergeCell ref="E16:G16"/>
    <mergeCell ref="U17:W17"/>
    <mergeCell ref="U18:W18"/>
    <mergeCell ref="I17:K17"/>
    <mergeCell ref="Q17:S17"/>
    <mergeCell ref="I18:K18"/>
    <mergeCell ref="Q18:S18"/>
    <mergeCell ref="G22:H22"/>
    <mergeCell ref="B17:D17"/>
    <mergeCell ref="C32:K32"/>
    <mergeCell ref="D25:F25"/>
    <mergeCell ref="L32:M32"/>
    <mergeCell ref="L33:M33"/>
    <mergeCell ref="L34:M34"/>
    <mergeCell ref="M16:O16"/>
    <mergeCell ref="A22:C22"/>
    <mergeCell ref="O23:P23"/>
    <mergeCell ref="K24:L24"/>
    <mergeCell ref="O31:P31"/>
    <mergeCell ref="O32:P32"/>
    <mergeCell ref="O33:P33"/>
    <mergeCell ref="O34:P34"/>
    <mergeCell ref="O35:P35"/>
    <mergeCell ref="G25:H25"/>
    <mergeCell ref="B18:D18"/>
    <mergeCell ref="A19:D19"/>
    <mergeCell ref="E17:G17"/>
    <mergeCell ref="G26:H26"/>
    <mergeCell ref="E19:G19"/>
    <mergeCell ref="I16:K16"/>
    <mergeCell ref="I24:J24"/>
    <mergeCell ref="D23:F23"/>
    <mergeCell ref="B16:D16"/>
    <mergeCell ref="O36:P36"/>
    <mergeCell ref="D22:F22"/>
    <mergeCell ref="A30:K30"/>
    <mergeCell ref="D26:F26"/>
    <mergeCell ref="C35:K35"/>
    <mergeCell ref="C36:K36"/>
    <mergeCell ref="C34:K34"/>
    <mergeCell ref="A35:A36"/>
    <mergeCell ref="C33:K33"/>
    <mergeCell ref="I27:J27"/>
    <mergeCell ref="L31:M31"/>
    <mergeCell ref="D27:F27"/>
    <mergeCell ref="A31:A34"/>
    <mergeCell ref="C31:K31"/>
    <mergeCell ref="L35:M35"/>
    <mergeCell ref="L36:M36"/>
    <mergeCell ref="A23:C26"/>
    <mergeCell ref="A27:C27"/>
    <mergeCell ref="W4:Y4"/>
    <mergeCell ref="Z4:AC4"/>
    <mergeCell ref="I22:J22"/>
    <mergeCell ref="K22:L22"/>
    <mergeCell ref="I26:J26"/>
    <mergeCell ref="K26:L26"/>
    <mergeCell ref="U6:X6"/>
    <mergeCell ref="K23:L23"/>
    <mergeCell ref="U19:W19"/>
    <mergeCell ref="U16:W16"/>
    <mergeCell ref="Q15:T15"/>
    <mergeCell ref="U15:X15"/>
    <mergeCell ref="M26:N26"/>
    <mergeCell ref="M10:O10"/>
    <mergeCell ref="M11:O11"/>
    <mergeCell ref="M12:O12"/>
    <mergeCell ref="I13:AA13"/>
    <mergeCell ref="U12:W12"/>
    <mergeCell ref="M23:N23"/>
    <mergeCell ref="I25:J25"/>
    <mergeCell ref="K25:L25"/>
    <mergeCell ref="M25:N25"/>
    <mergeCell ref="O25:P25"/>
    <mergeCell ref="I19:K19"/>
    <mergeCell ref="W44:X44"/>
    <mergeCell ref="R31:T31"/>
    <mergeCell ref="R32:T32"/>
    <mergeCell ref="R33:T33"/>
    <mergeCell ref="R34:T34"/>
    <mergeCell ref="R35:T35"/>
    <mergeCell ref="W45:X45"/>
    <mergeCell ref="W46:X46"/>
    <mergeCell ref="W47:X47"/>
    <mergeCell ref="T40:V40"/>
    <mergeCell ref="W41:X41"/>
    <mergeCell ref="W42:X42"/>
    <mergeCell ref="T44:U44"/>
    <mergeCell ref="T45:U45"/>
    <mergeCell ref="T41:U41"/>
    <mergeCell ref="T42:U42"/>
    <mergeCell ref="W43:X43"/>
    <mergeCell ref="V31:W31"/>
    <mergeCell ref="V32:W32"/>
    <mergeCell ref="V33:W33"/>
    <mergeCell ref="V34:W34"/>
    <mergeCell ref="V35:W35"/>
    <mergeCell ref="V36:W36"/>
    <mergeCell ref="V37:W37"/>
    <mergeCell ref="C46:O46"/>
    <mergeCell ref="C47:O47"/>
    <mergeCell ref="C44:O44"/>
    <mergeCell ref="A45:A47"/>
    <mergeCell ref="C45:O45"/>
    <mergeCell ref="A43:O43"/>
    <mergeCell ref="A37:K37"/>
    <mergeCell ref="T46:U46"/>
    <mergeCell ref="T47:U47"/>
    <mergeCell ref="P40:Q40"/>
    <mergeCell ref="R40:S40"/>
    <mergeCell ref="L37:M37"/>
    <mergeCell ref="O37:P37"/>
    <mergeCell ref="R37:T37"/>
    <mergeCell ref="A42:O42"/>
    <mergeCell ref="T43:U43"/>
    <mergeCell ref="Z43:AA43"/>
    <mergeCell ref="Z44:AA44"/>
    <mergeCell ref="Z45:AA45"/>
    <mergeCell ref="Z46:AA46"/>
    <mergeCell ref="Z47:AA47"/>
    <mergeCell ref="Y6:AA6"/>
    <mergeCell ref="Y8:Z8"/>
    <mergeCell ref="Y9:Z9"/>
    <mergeCell ref="AA8:AA9"/>
    <mergeCell ref="Y31:Z31"/>
    <mergeCell ref="Y30:AA30"/>
    <mergeCell ref="Y32:Z32"/>
    <mergeCell ref="Y33:Z33"/>
    <mergeCell ref="Y34:Z34"/>
    <mergeCell ref="Y35:Z35"/>
    <mergeCell ref="Y36:Z36"/>
    <mergeCell ref="Y37:Z37"/>
    <mergeCell ref="Z41:AA41"/>
    <mergeCell ref="Y7:Z7"/>
    <mergeCell ref="Y25:Z25"/>
    <mergeCell ref="Y22:Z22"/>
    <mergeCell ref="AA22:AB22"/>
    <mergeCell ref="R23:T23"/>
    <mergeCell ref="U23:V23"/>
    <mergeCell ref="W23:X23"/>
    <mergeCell ref="Y23:Z23"/>
    <mergeCell ref="AA23:AB23"/>
    <mergeCell ref="Z40:AB40"/>
    <mergeCell ref="Z42:AA42"/>
    <mergeCell ref="V30:X30"/>
    <mergeCell ref="R30:U30"/>
    <mergeCell ref="R36:T36"/>
    <mergeCell ref="R21:V21"/>
    <mergeCell ref="W21:Z21"/>
    <mergeCell ref="R26:T26"/>
    <mergeCell ref="U26:V26"/>
    <mergeCell ref="W26:X26"/>
    <mergeCell ref="Y26:Z26"/>
    <mergeCell ref="AA26:AB26"/>
    <mergeCell ref="R27:T27"/>
    <mergeCell ref="U27:V27"/>
    <mergeCell ref="W27:X27"/>
    <mergeCell ref="Y27:Z27"/>
    <mergeCell ref="AA27:AB27"/>
    <mergeCell ref="R24:T24"/>
    <mergeCell ref="U24:V24"/>
    <mergeCell ref="W24:X24"/>
    <mergeCell ref="Y24:Z24"/>
    <mergeCell ref="AA24:AB24"/>
    <mergeCell ref="R25:T25"/>
    <mergeCell ref="U25:V25"/>
    <mergeCell ref="W25:X25"/>
    <mergeCell ref="AA25:AB25"/>
    <mergeCell ref="R22:T22"/>
    <mergeCell ref="W22:X22"/>
    <mergeCell ref="U22:V22"/>
  </mergeCells>
  <phoneticPr fontId="3"/>
  <pageMargins left="0.59055118110236227" right="0.27559055118110237" top="0.59055118110236227" bottom="0.39370078740157483" header="0.51181102362204722" footer="0.51181102362204722"/>
  <pageSetup paperSize="9" scale="92"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8"/>
  <sheetViews>
    <sheetView showGridLines="0" tabSelected="1" view="pageBreakPreview" zoomScaleNormal="100" zoomScaleSheetLayoutView="100" workbookViewId="0">
      <selection activeCell="S8" sqref="S8:AA8"/>
    </sheetView>
  </sheetViews>
  <sheetFormatPr defaultColWidth="3.625" defaultRowHeight="24.95" customHeight="1"/>
  <cols>
    <col min="1" max="20" width="3.625" style="11"/>
    <col min="21" max="21" width="9" style="11" bestFit="1" customWidth="1"/>
    <col min="22" max="29" width="3.625" style="11"/>
    <col min="30" max="34" width="3.625" style="11" customWidth="1"/>
    <col min="35" max="16384" width="3.625" style="11"/>
  </cols>
  <sheetData>
    <row r="1" spans="1:30" ht="24.95" customHeight="1">
      <c r="A1" s="12" t="s">
        <v>540</v>
      </c>
    </row>
    <row r="2" spans="1:30" s="5" customFormat="1" ht="24.95" customHeight="1">
      <c r="A2" s="297" t="s">
        <v>208</v>
      </c>
      <c r="B2" s="269"/>
      <c r="C2" s="13"/>
      <c r="D2" s="298" t="s">
        <v>396</v>
      </c>
      <c r="E2" s="298"/>
      <c r="F2" s="298"/>
      <c r="G2" s="298"/>
      <c r="H2" s="298"/>
      <c r="I2" s="298"/>
      <c r="J2" s="298"/>
      <c r="K2" s="298"/>
      <c r="L2" s="298"/>
      <c r="M2" s="298"/>
      <c r="N2" s="298"/>
      <c r="O2" s="298"/>
      <c r="P2" s="298"/>
      <c r="Q2" s="298"/>
      <c r="R2" s="298"/>
      <c r="S2" s="298"/>
      <c r="T2" s="298"/>
      <c r="U2" s="298"/>
      <c r="V2" s="14"/>
      <c r="W2" s="14"/>
      <c r="X2" s="11"/>
      <c r="Y2" s="11"/>
      <c r="Z2" s="11"/>
      <c r="AA2" s="11"/>
    </row>
    <row r="3" spans="1:30" s="5" customFormat="1" ht="15" customHeight="1" thickBot="1">
      <c r="A3" s="13"/>
      <c r="B3" s="13"/>
      <c r="C3" s="13"/>
      <c r="E3" s="14"/>
      <c r="F3" s="14"/>
      <c r="G3" s="14"/>
      <c r="H3" s="14"/>
      <c r="I3" s="14"/>
      <c r="J3" s="14"/>
      <c r="K3" s="14"/>
      <c r="L3" s="14"/>
      <c r="M3" s="14"/>
      <c r="N3" s="14"/>
      <c r="O3" s="14"/>
      <c r="P3" s="14"/>
      <c r="Q3" s="14"/>
      <c r="R3" s="14"/>
      <c r="S3" s="14"/>
      <c r="T3" s="14"/>
      <c r="U3" s="14"/>
      <c r="V3" s="14"/>
      <c r="W3" s="14"/>
      <c r="X3" s="11"/>
      <c r="Y3" s="11"/>
      <c r="Z3" s="11"/>
      <c r="AA3" s="11"/>
    </row>
    <row r="4" spans="1:30" s="5" customFormat="1" ht="24.75" customHeight="1">
      <c r="A4" s="304" t="s">
        <v>209</v>
      </c>
      <c r="B4" s="305"/>
      <c r="C4" s="305"/>
      <c r="D4" s="15" t="s">
        <v>244</v>
      </c>
      <c r="E4" s="308"/>
      <c r="F4" s="308"/>
      <c r="G4" s="308"/>
      <c r="H4" s="308"/>
      <c r="I4" s="16"/>
      <c r="J4" s="16"/>
      <c r="K4" s="16"/>
      <c r="L4" s="16"/>
      <c r="M4" s="16"/>
      <c r="N4" s="17"/>
      <c r="R4" s="284" t="s">
        <v>397</v>
      </c>
      <c r="S4" s="284"/>
      <c r="T4" s="285"/>
      <c r="U4" s="229" t="str">
        <f>_xlfn.XLOOKUP(V4,AD4:AD28,AC4:AC28,"",1)</f>
        <v/>
      </c>
      <c r="V4" s="312"/>
      <c r="W4" s="312"/>
      <c r="X4" s="312"/>
      <c r="Y4" s="312"/>
      <c r="Z4" s="312"/>
      <c r="AA4" s="313"/>
      <c r="AC4" s="5">
        <v>1</v>
      </c>
      <c r="AD4" s="5" t="s">
        <v>576</v>
      </c>
    </row>
    <row r="5" spans="1:30" ht="24.75" customHeight="1" thickBot="1">
      <c r="A5" s="306"/>
      <c r="B5" s="307"/>
      <c r="C5" s="307"/>
      <c r="D5" s="309"/>
      <c r="E5" s="310"/>
      <c r="F5" s="310"/>
      <c r="G5" s="310"/>
      <c r="H5" s="310"/>
      <c r="I5" s="310"/>
      <c r="J5" s="310"/>
      <c r="K5" s="310"/>
      <c r="L5" s="310"/>
      <c r="M5" s="310"/>
      <c r="N5" s="311"/>
      <c r="R5" s="282" t="s">
        <v>294</v>
      </c>
      <c r="S5" s="283"/>
      <c r="T5" s="283"/>
      <c r="U5" s="314"/>
      <c r="V5" s="315"/>
      <c r="W5" s="315"/>
      <c r="X5" s="315"/>
      <c r="Y5" s="315"/>
      <c r="Z5" s="315"/>
      <c r="AA5" s="316"/>
      <c r="AC5" s="5">
        <v>2</v>
      </c>
      <c r="AD5" s="11" t="s">
        <v>577</v>
      </c>
    </row>
    <row r="6" spans="1:30" ht="24.75" customHeight="1" thickBot="1">
      <c r="R6" s="285" t="s">
        <v>232</v>
      </c>
      <c r="S6" s="283"/>
      <c r="T6" s="283"/>
      <c r="U6" s="286"/>
      <c r="V6" s="287"/>
      <c r="W6" s="287"/>
      <c r="X6" s="287"/>
      <c r="Y6" s="287"/>
      <c r="Z6" s="287"/>
      <c r="AA6" s="288"/>
      <c r="AC6" s="5">
        <v>3</v>
      </c>
      <c r="AD6" s="11" t="s">
        <v>578</v>
      </c>
    </row>
    <row r="7" spans="1:30" ht="24.75" customHeight="1" thickBot="1">
      <c r="A7" s="299" t="s">
        <v>210</v>
      </c>
      <c r="B7" s="300"/>
      <c r="C7" s="300"/>
      <c r="D7" s="265"/>
      <c r="E7" s="266"/>
      <c r="F7" s="266"/>
      <c r="G7" s="266"/>
      <c r="H7" s="266"/>
      <c r="I7" s="266"/>
      <c r="J7" s="266"/>
      <c r="K7" s="266"/>
      <c r="L7" s="267"/>
      <c r="M7" s="267"/>
      <c r="N7" s="268"/>
      <c r="R7" s="282" t="s">
        <v>493</v>
      </c>
      <c r="S7" s="283"/>
      <c r="T7" s="283"/>
      <c r="U7" s="286"/>
      <c r="V7" s="287"/>
      <c r="W7" s="287"/>
      <c r="X7" s="287"/>
      <c r="Y7" s="287"/>
      <c r="Z7" s="287"/>
      <c r="AA7" s="288"/>
      <c r="AC7" s="5">
        <v>4</v>
      </c>
      <c r="AD7" s="11" t="s">
        <v>579</v>
      </c>
    </row>
    <row r="8" spans="1:30" ht="24.95" customHeight="1" thickBot="1">
      <c r="A8" s="18" t="s">
        <v>247</v>
      </c>
      <c r="S8" s="289" t="str">
        <f>現年&amp;"４月１日現在"</f>
        <v>令和8年４月１日現在</v>
      </c>
      <c r="T8" s="289"/>
      <c r="U8" s="289"/>
      <c r="V8" s="289"/>
      <c r="W8" s="289"/>
      <c r="X8" s="289"/>
      <c r="Y8" s="289"/>
      <c r="Z8" s="289"/>
      <c r="AA8" s="289"/>
      <c r="AC8" s="5">
        <v>5</v>
      </c>
      <c r="AD8" s="11" t="s">
        <v>580</v>
      </c>
    </row>
    <row r="9" spans="1:30" ht="34.5" customHeight="1">
      <c r="A9" s="302" t="s">
        <v>228</v>
      </c>
      <c r="B9" s="303"/>
      <c r="C9" s="303"/>
      <c r="D9" s="301" t="s">
        <v>216</v>
      </c>
      <c r="E9" s="301"/>
      <c r="F9" s="301" t="s">
        <v>217</v>
      </c>
      <c r="G9" s="301"/>
      <c r="H9" s="320" t="s">
        <v>8</v>
      </c>
      <c r="I9" s="321"/>
      <c r="K9" s="317" t="s">
        <v>536</v>
      </c>
      <c r="L9" s="318"/>
      <c r="M9" s="318"/>
      <c r="N9" s="318"/>
      <c r="O9" s="318"/>
      <c r="P9" s="318"/>
      <c r="Q9" s="318"/>
      <c r="R9" s="318"/>
      <c r="S9" s="318"/>
      <c r="T9" s="318"/>
      <c r="U9" s="318"/>
      <c r="V9" s="319"/>
      <c r="W9" s="19"/>
      <c r="X9" s="19"/>
      <c r="Y9" s="19"/>
      <c r="Z9" s="19"/>
      <c r="AA9" s="20"/>
      <c r="AC9" s="5">
        <v>6</v>
      </c>
      <c r="AD9" s="11" t="s">
        <v>581</v>
      </c>
    </row>
    <row r="10" spans="1:30" ht="24.95" customHeight="1" thickBot="1">
      <c r="A10" s="290" t="s">
        <v>212</v>
      </c>
      <c r="B10" s="291"/>
      <c r="C10" s="295"/>
      <c r="D10" s="274"/>
      <c r="E10" s="274"/>
      <c r="F10" s="274"/>
      <c r="G10" s="274"/>
      <c r="H10" s="269">
        <f>SUM(D10,F10)</f>
        <v>0</v>
      </c>
      <c r="I10" s="240"/>
      <c r="K10" s="262"/>
      <c r="L10" s="263"/>
      <c r="M10" s="263"/>
      <c r="N10" s="263"/>
      <c r="O10" s="263"/>
      <c r="P10" s="263"/>
      <c r="Q10" s="263"/>
      <c r="R10" s="263"/>
      <c r="S10" s="263"/>
      <c r="T10" s="263"/>
      <c r="U10" s="263"/>
      <c r="V10" s="264"/>
      <c r="AA10" s="21"/>
      <c r="AC10" s="5">
        <v>7</v>
      </c>
      <c r="AD10" s="11" t="s">
        <v>582</v>
      </c>
    </row>
    <row r="11" spans="1:30" ht="24.75" customHeight="1">
      <c r="A11" s="292" t="s">
        <v>213</v>
      </c>
      <c r="B11" s="293"/>
      <c r="C11" s="294"/>
      <c r="D11" s="274"/>
      <c r="E11" s="274"/>
      <c r="F11" s="274"/>
      <c r="G11" s="274"/>
      <c r="H11" s="269">
        <f>SUM(D11,F11)</f>
        <v>0</v>
      </c>
      <c r="I11" s="240"/>
      <c r="AC11" s="5">
        <v>8</v>
      </c>
      <c r="AD11" s="11" t="s">
        <v>583</v>
      </c>
    </row>
    <row r="12" spans="1:30" ht="24.95" customHeight="1">
      <c r="A12" s="290" t="s">
        <v>214</v>
      </c>
      <c r="B12" s="291"/>
      <c r="C12" s="295"/>
      <c r="D12" s="274"/>
      <c r="E12" s="274"/>
      <c r="F12" s="274"/>
      <c r="G12" s="274"/>
      <c r="H12" s="269">
        <f>SUM(D12,F12)</f>
        <v>0</v>
      </c>
      <c r="I12" s="240"/>
      <c r="AC12" s="5">
        <v>9</v>
      </c>
      <c r="AD12" s="11" t="s">
        <v>584</v>
      </c>
    </row>
    <row r="13" spans="1:30" ht="24.95" customHeight="1">
      <c r="A13" s="290" t="s">
        <v>32</v>
      </c>
      <c r="B13" s="291"/>
      <c r="C13" s="295"/>
      <c r="D13" s="274"/>
      <c r="E13" s="274"/>
      <c r="F13" s="274"/>
      <c r="G13" s="274"/>
      <c r="H13" s="269">
        <f>SUM(D13,F13)</f>
        <v>0</v>
      </c>
      <c r="I13" s="240"/>
      <c r="AC13" s="5">
        <v>10</v>
      </c>
      <c r="AD13" s="11" t="s">
        <v>585</v>
      </c>
    </row>
    <row r="14" spans="1:30" ht="39.950000000000003" customHeight="1" thickBot="1">
      <c r="A14" s="279" t="s">
        <v>215</v>
      </c>
      <c r="B14" s="280"/>
      <c r="C14" s="280"/>
      <c r="D14" s="296">
        <f>SUM(D10:D13)</f>
        <v>0</v>
      </c>
      <c r="E14" s="296"/>
      <c r="F14" s="296">
        <f>SUM(F10:F13)</f>
        <v>0</v>
      </c>
      <c r="G14" s="296"/>
      <c r="H14" s="241">
        <f>SUM(H10:H13)</f>
        <v>0</v>
      </c>
      <c r="I14" s="242"/>
      <c r="AC14" s="5">
        <v>11</v>
      </c>
      <c r="AD14" s="11" t="s">
        <v>586</v>
      </c>
    </row>
    <row r="15" spans="1:30" ht="24.95" customHeight="1" thickBot="1">
      <c r="A15" s="18" t="s">
        <v>246</v>
      </c>
      <c r="AC15" s="5">
        <v>12</v>
      </c>
      <c r="AD15" s="11" t="s">
        <v>587</v>
      </c>
    </row>
    <row r="16" spans="1:30" s="22" customFormat="1" ht="30" customHeight="1">
      <c r="A16" s="278" t="s">
        <v>245</v>
      </c>
      <c r="B16" s="270"/>
      <c r="C16" s="270"/>
      <c r="D16" s="270"/>
      <c r="E16" s="272" t="s">
        <v>219</v>
      </c>
      <c r="F16" s="272"/>
      <c r="G16" s="273" t="s">
        <v>32</v>
      </c>
      <c r="H16" s="273"/>
      <c r="I16" s="270" t="s">
        <v>8</v>
      </c>
      <c r="J16" s="271"/>
      <c r="AC16" s="5">
        <v>13</v>
      </c>
      <c r="AD16" s="168" t="s">
        <v>588</v>
      </c>
    </row>
    <row r="17" spans="1:30" ht="30" customHeight="1" thickBot="1">
      <c r="A17" s="279" t="s">
        <v>218</v>
      </c>
      <c r="B17" s="280"/>
      <c r="C17" s="280"/>
      <c r="D17" s="281"/>
      <c r="E17" s="247"/>
      <c r="F17" s="247"/>
      <c r="G17" s="247"/>
      <c r="H17" s="247"/>
      <c r="I17" s="322">
        <f>SUM(E17,G17)</f>
        <v>0</v>
      </c>
      <c r="J17" s="323"/>
      <c r="AC17" s="5">
        <v>14</v>
      </c>
      <c r="AD17" s="11" t="s">
        <v>589</v>
      </c>
    </row>
    <row r="18" spans="1:30" ht="24.95" customHeight="1" thickBot="1">
      <c r="A18" s="18" t="s">
        <v>248</v>
      </c>
      <c r="AC18" s="5">
        <v>15</v>
      </c>
      <c r="AD18" s="5" t="s">
        <v>590</v>
      </c>
    </row>
    <row r="19" spans="1:30" ht="24.95" customHeight="1">
      <c r="A19" s="302" t="s">
        <v>211</v>
      </c>
      <c r="B19" s="303"/>
      <c r="C19" s="303"/>
      <c r="D19" s="277" t="s">
        <v>220</v>
      </c>
      <c r="E19" s="277"/>
      <c r="F19" s="277" t="s">
        <v>221</v>
      </c>
      <c r="G19" s="277"/>
      <c r="H19" s="237" t="s">
        <v>8</v>
      </c>
      <c r="I19" s="238"/>
      <c r="AC19" s="5">
        <v>16</v>
      </c>
      <c r="AD19" s="11" t="s">
        <v>591</v>
      </c>
    </row>
    <row r="20" spans="1:30" ht="24.95" customHeight="1">
      <c r="A20" s="290" t="s">
        <v>222</v>
      </c>
      <c r="B20" s="291"/>
      <c r="C20" s="295"/>
      <c r="D20" s="274"/>
      <c r="E20" s="274"/>
      <c r="F20" s="274"/>
      <c r="G20" s="274"/>
      <c r="H20" s="269">
        <f>SUM(D20,F20)</f>
        <v>0</v>
      </c>
      <c r="I20" s="240"/>
      <c r="AC20" s="5">
        <v>17</v>
      </c>
      <c r="AD20" s="11" t="s">
        <v>592</v>
      </c>
    </row>
    <row r="21" spans="1:30" ht="24.95" customHeight="1">
      <c r="A21" s="290" t="s">
        <v>223</v>
      </c>
      <c r="B21" s="291"/>
      <c r="C21" s="295"/>
      <c r="D21" s="274"/>
      <c r="E21" s="274"/>
      <c r="F21" s="274"/>
      <c r="G21" s="274"/>
      <c r="H21" s="269">
        <f>SUM(D21,F21)</f>
        <v>0</v>
      </c>
      <c r="I21" s="240"/>
      <c r="AC21" s="5">
        <v>18</v>
      </c>
      <c r="AD21" s="11" t="s">
        <v>593</v>
      </c>
    </row>
    <row r="22" spans="1:30" ht="39.950000000000003" customHeight="1" thickBot="1">
      <c r="A22" s="279" t="s">
        <v>224</v>
      </c>
      <c r="B22" s="280"/>
      <c r="C22" s="280"/>
      <c r="D22" s="296">
        <f>SUM(D20:D21)</f>
        <v>0</v>
      </c>
      <c r="E22" s="296"/>
      <c r="F22" s="296">
        <f>SUM(F20:F21)</f>
        <v>0</v>
      </c>
      <c r="G22" s="296"/>
      <c r="H22" s="241">
        <f>SUM(H20:H21)</f>
        <v>0</v>
      </c>
      <c r="I22" s="242"/>
      <c r="AC22" s="5">
        <v>19</v>
      </c>
      <c r="AD22" s="11" t="s">
        <v>594</v>
      </c>
    </row>
    <row r="23" spans="1:30" ht="15" customHeight="1">
      <c r="A23" s="3"/>
      <c r="B23" s="3"/>
      <c r="C23" s="3"/>
      <c r="D23" s="3"/>
      <c r="E23" s="3"/>
      <c r="F23" s="3"/>
      <c r="G23" s="3"/>
      <c r="H23" s="3"/>
      <c r="I23" s="3"/>
      <c r="J23" s="3"/>
      <c r="K23" s="3"/>
      <c r="L23" s="3"/>
      <c r="M23" s="3"/>
      <c r="AC23" s="5">
        <v>20</v>
      </c>
      <c r="AD23" s="11" t="s">
        <v>595</v>
      </c>
    </row>
    <row r="24" spans="1:30" ht="15" customHeight="1" thickBot="1">
      <c r="A24" s="18" t="s">
        <v>249</v>
      </c>
      <c r="B24" s="3"/>
      <c r="C24" s="3"/>
      <c r="D24" s="3"/>
      <c r="E24" s="3"/>
      <c r="F24" s="3"/>
      <c r="G24" s="3"/>
      <c r="H24" s="3"/>
      <c r="I24" s="3"/>
      <c r="J24" s="3"/>
      <c r="L24" s="11" t="s">
        <v>250</v>
      </c>
      <c r="AC24" s="5">
        <v>21</v>
      </c>
      <c r="AD24" s="11" t="s">
        <v>596</v>
      </c>
    </row>
    <row r="25" spans="1:30" ht="15" customHeight="1" thickBot="1">
      <c r="A25" s="302" t="s">
        <v>211</v>
      </c>
      <c r="B25" s="303"/>
      <c r="C25" s="303"/>
      <c r="D25" s="237" t="s">
        <v>220</v>
      </c>
      <c r="E25" s="237"/>
      <c r="F25" s="237" t="s">
        <v>221</v>
      </c>
      <c r="G25" s="237"/>
      <c r="H25" s="237" t="s">
        <v>8</v>
      </c>
      <c r="I25" s="238"/>
      <c r="O25" s="255" t="s">
        <v>292</v>
      </c>
      <c r="P25" s="255"/>
      <c r="Q25" s="255"/>
      <c r="R25" s="239" t="s">
        <v>293</v>
      </c>
      <c r="S25" s="255"/>
      <c r="T25" s="255"/>
      <c r="U25" s="255"/>
      <c r="V25" s="255"/>
      <c r="W25" s="255"/>
      <c r="X25" s="255"/>
      <c r="AC25" s="5">
        <v>22</v>
      </c>
      <c r="AD25" s="11" t="s">
        <v>597</v>
      </c>
    </row>
    <row r="26" spans="1:30" ht="15" customHeight="1">
      <c r="A26" s="290"/>
      <c r="B26" s="291"/>
      <c r="C26" s="291"/>
      <c r="D26" s="239"/>
      <c r="E26" s="239"/>
      <c r="F26" s="239"/>
      <c r="G26" s="239"/>
      <c r="H26" s="239"/>
      <c r="I26" s="240"/>
      <c r="L26" s="275" t="s">
        <v>225</v>
      </c>
      <c r="M26" s="275"/>
      <c r="N26" s="276"/>
      <c r="O26" s="243"/>
      <c r="P26" s="244"/>
      <c r="Q26" s="245"/>
      <c r="R26" s="249" t="s">
        <v>229</v>
      </c>
      <c r="S26" s="256"/>
      <c r="T26" s="257"/>
      <c r="U26" s="257"/>
      <c r="V26" s="257"/>
      <c r="W26" s="257"/>
      <c r="X26" s="258"/>
      <c r="AC26" s="5">
        <v>23</v>
      </c>
      <c r="AD26" s="11" t="s">
        <v>598</v>
      </c>
    </row>
    <row r="27" spans="1:30" ht="15" customHeight="1" thickBot="1">
      <c r="A27" s="290" t="s">
        <v>227</v>
      </c>
      <c r="B27" s="291"/>
      <c r="C27" s="291"/>
      <c r="D27" s="250">
        <f>SUM(H10:H13,D18:D21)</f>
        <v>0</v>
      </c>
      <c r="E27" s="252"/>
      <c r="F27" s="250">
        <f>SUM(I15:I17,F20:F21)</f>
        <v>0</v>
      </c>
      <c r="G27" s="252"/>
      <c r="H27" s="250">
        <f>SUM(H10:H13,I15:I17,H20:H21)</f>
        <v>0</v>
      </c>
      <c r="I27" s="251"/>
      <c r="L27" s="275"/>
      <c r="M27" s="275"/>
      <c r="N27" s="276"/>
      <c r="O27" s="246"/>
      <c r="P27" s="247"/>
      <c r="Q27" s="248"/>
      <c r="R27" s="249"/>
      <c r="S27" s="259"/>
      <c r="T27" s="260"/>
      <c r="U27" s="260"/>
      <c r="V27" s="260"/>
      <c r="W27" s="260"/>
      <c r="X27" s="261"/>
      <c r="AC27" s="5">
        <v>24</v>
      </c>
      <c r="AD27" s="11" t="s">
        <v>599</v>
      </c>
    </row>
    <row r="28" spans="1:30" ht="15" customHeight="1">
      <c r="A28" s="290"/>
      <c r="B28" s="291"/>
      <c r="C28" s="291"/>
      <c r="D28" s="252"/>
      <c r="E28" s="252"/>
      <c r="F28" s="252"/>
      <c r="G28" s="252"/>
      <c r="H28" s="252"/>
      <c r="I28" s="251"/>
      <c r="L28" s="275" t="s">
        <v>226</v>
      </c>
      <c r="M28" s="275"/>
      <c r="N28" s="276"/>
      <c r="O28" s="243"/>
      <c r="P28" s="244"/>
      <c r="Q28" s="245"/>
      <c r="R28" s="249" t="s">
        <v>229</v>
      </c>
      <c r="S28" s="256"/>
      <c r="T28" s="257"/>
      <c r="U28" s="257"/>
      <c r="V28" s="257"/>
      <c r="W28" s="257"/>
      <c r="X28" s="258"/>
      <c r="AC28" s="5">
        <v>25</v>
      </c>
      <c r="AD28" s="11" t="s">
        <v>600</v>
      </c>
    </row>
    <row r="29" spans="1:30" ht="15" customHeight="1" thickBot="1">
      <c r="A29" s="279"/>
      <c r="B29" s="280"/>
      <c r="C29" s="280"/>
      <c r="D29" s="253"/>
      <c r="E29" s="253"/>
      <c r="F29" s="253"/>
      <c r="G29" s="253"/>
      <c r="H29" s="253"/>
      <c r="I29" s="254"/>
      <c r="L29" s="275"/>
      <c r="M29" s="275"/>
      <c r="N29" s="276"/>
      <c r="O29" s="246"/>
      <c r="P29" s="247"/>
      <c r="Q29" s="248"/>
      <c r="R29" s="249"/>
      <c r="S29" s="259"/>
      <c r="T29" s="260"/>
      <c r="U29" s="260"/>
      <c r="V29" s="260"/>
      <c r="W29" s="260"/>
      <c r="X29" s="261"/>
    </row>
    <row r="30" spans="1:30" ht="18" customHeight="1"/>
    <row r="31" spans="1:30" ht="18" customHeight="1"/>
    <row r="32" spans="1:30" ht="18" customHeight="1"/>
    <row r="33" spans="1:18" ht="18" customHeight="1"/>
    <row r="34" spans="1:18" ht="18" customHeight="1"/>
    <row r="35" spans="1:18" ht="18" customHeight="1"/>
    <row r="36" spans="1:18" ht="31.5" customHeight="1"/>
    <row r="37" spans="1:18" ht="21" customHeight="1"/>
    <row r="38" spans="1:18" s="25" customFormat="1" ht="123" customHeight="1">
      <c r="A38" s="23" t="s">
        <v>329</v>
      </c>
      <c r="B38" s="23" t="s">
        <v>331</v>
      </c>
      <c r="C38" s="23" t="s">
        <v>332</v>
      </c>
      <c r="D38" s="23" t="s">
        <v>333</v>
      </c>
      <c r="E38" s="23" t="s">
        <v>334</v>
      </c>
      <c r="F38" s="23" t="s">
        <v>335</v>
      </c>
      <c r="G38" s="23" t="s">
        <v>336</v>
      </c>
      <c r="H38" s="23" t="s">
        <v>337</v>
      </c>
      <c r="I38" s="23" t="s">
        <v>338</v>
      </c>
      <c r="J38" s="23" t="s">
        <v>339</v>
      </c>
      <c r="K38" s="23" t="s">
        <v>340</v>
      </c>
      <c r="L38" s="23" t="s">
        <v>341</v>
      </c>
      <c r="M38" s="23" t="s">
        <v>342</v>
      </c>
      <c r="N38" s="23" t="s">
        <v>343</v>
      </c>
      <c r="O38" s="23" t="s">
        <v>344</v>
      </c>
      <c r="P38" s="23" t="s">
        <v>345</v>
      </c>
      <c r="Q38" s="24"/>
      <c r="R38" s="24"/>
    </row>
    <row r="39" spans="1:18" s="25" customFormat="1" ht="28.5" customHeight="1">
      <c r="A39" s="26" t="str">
        <f>U4</f>
        <v/>
      </c>
      <c r="B39" s="26">
        <f>V4</f>
        <v>0</v>
      </c>
      <c r="C39" s="26">
        <f>D10</f>
        <v>0</v>
      </c>
      <c r="D39" s="26">
        <f>F10</f>
        <v>0</v>
      </c>
      <c r="E39" s="26">
        <f>D11</f>
        <v>0</v>
      </c>
      <c r="F39" s="26">
        <f>F11</f>
        <v>0</v>
      </c>
      <c r="G39" s="26">
        <f>D12</f>
        <v>0</v>
      </c>
      <c r="H39" s="26">
        <f>F12</f>
        <v>0</v>
      </c>
      <c r="I39" s="26">
        <f>D13</f>
        <v>0</v>
      </c>
      <c r="J39" s="26">
        <f>F13</f>
        <v>0</v>
      </c>
      <c r="K39" s="26">
        <f>E17</f>
        <v>0</v>
      </c>
      <c r="L39" s="26">
        <f>G17</f>
        <v>0</v>
      </c>
      <c r="M39" s="26">
        <f>D20</f>
        <v>0</v>
      </c>
      <c r="N39" s="26">
        <f>F20</f>
        <v>0</v>
      </c>
      <c r="O39" s="26">
        <f>D21</f>
        <v>0</v>
      </c>
      <c r="P39" s="26">
        <f>F21</f>
        <v>0</v>
      </c>
    </row>
    <row r="40" spans="1:18" ht="18" customHeight="1"/>
    <row r="41" spans="1:18" ht="18" customHeight="1"/>
    <row r="42" spans="1:18" ht="18" customHeight="1"/>
    <row r="43" spans="1:18" ht="18" customHeight="1"/>
    <row r="46" spans="1:18" ht="21" customHeight="1"/>
    <row r="47" spans="1:18" ht="21" customHeight="1"/>
    <row r="48" spans="1:18" ht="21" customHeight="1"/>
    <row r="49" ht="21" customHeight="1"/>
    <row r="50" ht="21" customHeight="1"/>
    <row r="51" ht="21"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sheetData>
  <mergeCells count="84">
    <mergeCell ref="D25:E26"/>
    <mergeCell ref="E17:F17"/>
    <mergeCell ref="K9:V9"/>
    <mergeCell ref="A14:C14"/>
    <mergeCell ref="D14:E14"/>
    <mergeCell ref="F14:G14"/>
    <mergeCell ref="H14:I14"/>
    <mergeCell ref="A10:C10"/>
    <mergeCell ref="H11:I11"/>
    <mergeCell ref="H12:I12"/>
    <mergeCell ref="H9:I9"/>
    <mergeCell ref="D10:E10"/>
    <mergeCell ref="F10:G10"/>
    <mergeCell ref="H10:I10"/>
    <mergeCell ref="D12:E12"/>
    <mergeCell ref="I17:J17"/>
    <mergeCell ref="A20:C20"/>
    <mergeCell ref="A19:C19"/>
    <mergeCell ref="A25:C26"/>
    <mergeCell ref="A22:C22"/>
    <mergeCell ref="A21:C21"/>
    <mergeCell ref="F22:G22"/>
    <mergeCell ref="F20:G20"/>
    <mergeCell ref="F21:G21"/>
    <mergeCell ref="A2:B2"/>
    <mergeCell ref="D2:U2"/>
    <mergeCell ref="A7:C7"/>
    <mergeCell ref="D9:E9"/>
    <mergeCell ref="F9:G9"/>
    <mergeCell ref="A9:C9"/>
    <mergeCell ref="A4:C5"/>
    <mergeCell ref="E4:H4"/>
    <mergeCell ref="D5:N5"/>
    <mergeCell ref="R7:T7"/>
    <mergeCell ref="U7:AA7"/>
    <mergeCell ref="V4:AA4"/>
    <mergeCell ref="U5:AA5"/>
    <mergeCell ref="U6:AA6"/>
    <mergeCell ref="S8:AA8"/>
    <mergeCell ref="R6:T6"/>
    <mergeCell ref="A27:C29"/>
    <mergeCell ref="F27:G29"/>
    <mergeCell ref="D27:E29"/>
    <mergeCell ref="A11:C11"/>
    <mergeCell ref="A13:C13"/>
    <mergeCell ref="D13:E13"/>
    <mergeCell ref="F13:G13"/>
    <mergeCell ref="A12:C12"/>
    <mergeCell ref="D11:E11"/>
    <mergeCell ref="F11:G11"/>
    <mergeCell ref="D20:E20"/>
    <mergeCell ref="D21:E21"/>
    <mergeCell ref="D22:E22"/>
    <mergeCell ref="F19:G19"/>
    <mergeCell ref="A16:D16"/>
    <mergeCell ref="A17:D17"/>
    <mergeCell ref="R5:T5"/>
    <mergeCell ref="R4:T4"/>
    <mergeCell ref="D19:E19"/>
    <mergeCell ref="S26:X27"/>
    <mergeCell ref="S28:X29"/>
    <mergeCell ref="R25:X25"/>
    <mergeCell ref="K10:V10"/>
    <mergeCell ref="D7:N7"/>
    <mergeCell ref="H13:I13"/>
    <mergeCell ref="I16:J16"/>
    <mergeCell ref="E16:F16"/>
    <mergeCell ref="G16:H16"/>
    <mergeCell ref="F12:G12"/>
    <mergeCell ref="G17:H17"/>
    <mergeCell ref="F25:G26"/>
    <mergeCell ref="L26:N27"/>
    <mergeCell ref="L28:N29"/>
    <mergeCell ref="H20:I20"/>
    <mergeCell ref="H21:I21"/>
    <mergeCell ref="H25:I26"/>
    <mergeCell ref="H19:I19"/>
    <mergeCell ref="H22:I22"/>
    <mergeCell ref="O28:Q29"/>
    <mergeCell ref="R26:R27"/>
    <mergeCell ref="R28:R29"/>
    <mergeCell ref="H27:I29"/>
    <mergeCell ref="O25:Q25"/>
    <mergeCell ref="O26:Q27"/>
  </mergeCells>
  <phoneticPr fontId="3"/>
  <conditionalFormatting sqref="E4:H4 V4:AA4 D5:N5 U5:AA7 D7:N7 K10:V10 D10:G13">
    <cfRule type="notContainsBlanks" dxfId="2" priority="6">
      <formula>LEN(TRIM(D4))&gt;0</formula>
    </cfRule>
  </conditionalFormatting>
  <conditionalFormatting sqref="E17:H17 D20:G21 O26:Q29 S26:X29">
    <cfRule type="notContainsBlanks" dxfId="1" priority="1">
      <formula>LEN(TRIM(D17))&gt;0</formula>
    </cfRule>
  </conditionalFormatting>
  <dataValidations count="2">
    <dataValidation type="list" allowBlank="1" showInputMessage="1" showErrorMessage="1" sqref="O26 O28" xr:uid="{00000000-0002-0000-0000-000000000000}">
      <formula1>"有, 無"</formula1>
    </dataValidation>
    <dataValidation type="list" allowBlank="1" showInputMessage="1" showErrorMessage="1" sqref="V4:AA4" xr:uid="{E2348B70-5D12-4F48-8D9F-DF6D12812020}">
      <formula1>$AD$4:$AD$28</formula1>
    </dataValidation>
  </dataValidations>
  <printOptions horizontalCentered="1"/>
  <pageMargins left="0.27559055118110237" right="0.27559055118110237" top="0.59055118110236227" bottom="0.39370078740157483" header="0.51181102362204722" footer="0.27559055118110237"/>
  <pageSetup paperSize="9" scale="96"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Z35"/>
  <sheetViews>
    <sheetView showGridLines="0" tabSelected="1" view="pageBreakPreview" topLeftCell="A7" zoomScaleNormal="100" zoomScaleSheetLayoutView="100" workbookViewId="0">
      <selection activeCell="S8" sqref="S8:AA8"/>
    </sheetView>
  </sheetViews>
  <sheetFormatPr defaultColWidth="3.625" defaultRowHeight="24" customHeight="1"/>
  <cols>
    <col min="1" max="1" width="4.625" style="34" customWidth="1"/>
    <col min="2" max="2" width="22.125" style="34" customWidth="1"/>
    <col min="3" max="3" width="21.625" style="34" customWidth="1"/>
    <col min="4" max="5" width="18.625" style="34" customWidth="1"/>
    <col min="6" max="16384" width="3.625" style="34"/>
  </cols>
  <sheetData>
    <row r="1" spans="1:26" ht="24" customHeight="1">
      <c r="A1" s="12"/>
    </row>
    <row r="2" spans="1:26" ht="24" customHeight="1">
      <c r="C2" s="35"/>
      <c r="E2" s="36" t="s">
        <v>268</v>
      </c>
      <c r="F2" s="35"/>
      <c r="G2" s="35"/>
      <c r="H2" s="35"/>
      <c r="I2" s="35"/>
      <c r="J2" s="35"/>
      <c r="K2" s="35"/>
      <c r="L2" s="35"/>
      <c r="M2" s="35"/>
      <c r="N2" s="35"/>
      <c r="O2" s="35"/>
      <c r="P2" s="35"/>
      <c r="Q2" s="35"/>
      <c r="R2" s="35"/>
      <c r="S2" s="35"/>
      <c r="T2" s="35"/>
      <c r="U2" s="35"/>
      <c r="V2" s="35"/>
    </row>
    <row r="3" spans="1:26" s="38" customFormat="1" ht="24" customHeight="1">
      <c r="A3" s="37" t="s">
        <v>267</v>
      </c>
      <c r="D3" s="39" t="s">
        <v>445</v>
      </c>
      <c r="E3" s="40" t="str">
        <f>IF('票１－１'!V4=0,"",'票１－１'!V4)</f>
        <v/>
      </c>
      <c r="F3" s="41"/>
      <c r="G3" s="41"/>
      <c r="H3" s="41"/>
      <c r="I3" s="41"/>
      <c r="J3" s="41"/>
      <c r="K3" s="41"/>
      <c r="L3" s="41"/>
      <c r="M3" s="41"/>
      <c r="N3" s="41"/>
      <c r="O3" s="41"/>
      <c r="P3" s="41"/>
      <c r="Q3" s="41"/>
      <c r="R3" s="41"/>
      <c r="S3" s="41"/>
      <c r="T3" s="41"/>
      <c r="U3" s="41"/>
      <c r="V3" s="41"/>
    </row>
    <row r="4" spans="1:26" s="44" customFormat="1" ht="24" customHeight="1">
      <c r="A4" s="327" t="s">
        <v>264</v>
      </c>
      <c r="B4" s="42" t="s">
        <v>265</v>
      </c>
      <c r="C4" s="329" t="s">
        <v>266</v>
      </c>
      <c r="D4" s="327" t="s">
        <v>446</v>
      </c>
      <c r="E4" s="327" t="s">
        <v>447</v>
      </c>
      <c r="F4" s="43"/>
      <c r="G4" s="43"/>
      <c r="H4" s="43"/>
      <c r="I4" s="43"/>
      <c r="J4" s="43"/>
      <c r="K4" s="43"/>
      <c r="L4" s="43"/>
      <c r="M4" s="43"/>
      <c r="Z4" s="43"/>
    </row>
    <row r="5" spans="1:26" s="44" customFormat="1" ht="24" customHeight="1">
      <c r="A5" s="328"/>
      <c r="B5" s="45" t="s">
        <v>410</v>
      </c>
      <c r="C5" s="330"/>
      <c r="D5" s="331"/>
      <c r="E5" s="332"/>
      <c r="F5" s="43"/>
      <c r="G5" s="43"/>
      <c r="H5" s="43"/>
      <c r="I5" s="43"/>
      <c r="J5" s="43"/>
      <c r="K5" s="43"/>
      <c r="L5" s="43"/>
      <c r="M5" s="43"/>
      <c r="Z5" s="43"/>
    </row>
    <row r="6" spans="1:26" ht="24" customHeight="1">
      <c r="A6" s="27"/>
      <c r="B6" s="27"/>
      <c r="C6" s="27" t="s">
        <v>529</v>
      </c>
      <c r="D6" s="333"/>
      <c r="E6" s="333"/>
      <c r="Z6" s="35"/>
    </row>
    <row r="7" spans="1:26" ht="24" customHeight="1">
      <c r="A7" s="28"/>
      <c r="B7" s="28"/>
      <c r="C7" s="29" t="s">
        <v>530</v>
      </c>
      <c r="D7" s="334"/>
      <c r="E7" s="334"/>
      <c r="K7" s="35"/>
      <c r="L7" s="35"/>
      <c r="M7" s="35"/>
    </row>
    <row r="8" spans="1:26" ht="24" customHeight="1">
      <c r="A8" s="30"/>
      <c r="B8" s="30"/>
      <c r="C8" s="30"/>
      <c r="D8" s="335"/>
      <c r="E8" s="335"/>
    </row>
    <row r="9" spans="1:26" ht="24" customHeight="1">
      <c r="A9" s="27"/>
      <c r="B9" s="27"/>
      <c r="C9" s="27"/>
      <c r="D9" s="324"/>
      <c r="E9" s="324"/>
      <c r="K9" s="35"/>
      <c r="L9" s="35"/>
      <c r="M9" s="35"/>
      <c r="N9" s="35"/>
      <c r="O9" s="35"/>
      <c r="P9" s="35"/>
      <c r="Q9" s="35"/>
      <c r="R9" s="35"/>
      <c r="S9" s="35"/>
      <c r="T9" s="35"/>
      <c r="U9" s="35"/>
      <c r="V9" s="35"/>
      <c r="W9" s="35"/>
      <c r="X9" s="35"/>
      <c r="Y9" s="35"/>
      <c r="Z9" s="35"/>
    </row>
    <row r="10" spans="1:26" ht="24" customHeight="1">
      <c r="A10" s="28"/>
      <c r="B10" s="28"/>
      <c r="C10" s="28"/>
      <c r="D10" s="325"/>
      <c r="E10" s="325"/>
      <c r="K10" s="35"/>
      <c r="L10" s="35"/>
      <c r="M10" s="35"/>
      <c r="N10" s="35"/>
      <c r="O10" s="35"/>
      <c r="P10" s="35"/>
      <c r="Q10" s="35"/>
      <c r="R10" s="35"/>
      <c r="S10" s="35"/>
      <c r="T10" s="35"/>
      <c r="U10" s="35"/>
      <c r="V10" s="35"/>
      <c r="W10" s="35"/>
      <c r="X10" s="35"/>
      <c r="Y10" s="35"/>
      <c r="Z10" s="35"/>
    </row>
    <row r="11" spans="1:26" ht="24" customHeight="1">
      <c r="A11" s="30"/>
      <c r="B11" s="30"/>
      <c r="C11" s="30"/>
      <c r="D11" s="326"/>
      <c r="E11" s="326"/>
    </row>
    <row r="12" spans="1:26" ht="24" customHeight="1">
      <c r="A12" s="27"/>
      <c r="B12" s="27"/>
      <c r="C12" s="27"/>
      <c r="D12" s="324"/>
      <c r="E12" s="324"/>
    </row>
    <row r="13" spans="1:26" ht="24" customHeight="1">
      <c r="A13" s="28"/>
      <c r="B13" s="28"/>
      <c r="C13" s="28"/>
      <c r="D13" s="325"/>
      <c r="E13" s="325"/>
    </row>
    <row r="14" spans="1:26" ht="24" customHeight="1">
      <c r="A14" s="30"/>
      <c r="B14" s="30"/>
      <c r="C14" s="30"/>
      <c r="D14" s="326"/>
      <c r="E14" s="326"/>
    </row>
    <row r="15" spans="1:26" ht="24" customHeight="1">
      <c r="A15" s="27"/>
      <c r="B15" s="27"/>
      <c r="C15" s="27"/>
      <c r="D15" s="324"/>
      <c r="E15" s="324"/>
    </row>
    <row r="16" spans="1:26" ht="24" customHeight="1">
      <c r="A16" s="28"/>
      <c r="B16" s="28"/>
      <c r="C16" s="28"/>
      <c r="D16" s="325"/>
      <c r="E16" s="325"/>
    </row>
    <row r="17" spans="1:5" ht="24" customHeight="1">
      <c r="A17" s="30"/>
      <c r="B17" s="30"/>
      <c r="C17" s="30"/>
      <c r="D17" s="326"/>
      <c r="E17" s="326"/>
    </row>
    <row r="18" spans="1:5" ht="24" customHeight="1">
      <c r="A18" s="27"/>
      <c r="B18" s="27"/>
      <c r="C18" s="27"/>
      <c r="D18" s="324"/>
      <c r="E18" s="324"/>
    </row>
    <row r="19" spans="1:5" ht="24" customHeight="1">
      <c r="A19" s="28"/>
      <c r="B19" s="28"/>
      <c r="C19" s="28"/>
      <c r="D19" s="325"/>
      <c r="E19" s="325"/>
    </row>
    <row r="20" spans="1:5" ht="24" customHeight="1">
      <c r="A20" s="30"/>
      <c r="B20" s="30"/>
      <c r="C20" s="30"/>
      <c r="D20" s="326"/>
      <c r="E20" s="326"/>
    </row>
    <row r="21" spans="1:5" ht="24" customHeight="1">
      <c r="A21" s="27"/>
      <c r="B21" s="27"/>
      <c r="C21" s="27"/>
      <c r="D21" s="324"/>
      <c r="E21" s="324"/>
    </row>
    <row r="22" spans="1:5" ht="24" customHeight="1">
      <c r="A22" s="28"/>
      <c r="B22" s="28"/>
      <c r="C22" s="28"/>
      <c r="D22" s="325"/>
      <c r="E22" s="325"/>
    </row>
    <row r="23" spans="1:5" ht="24" customHeight="1">
      <c r="A23" s="30"/>
      <c r="B23" s="30"/>
      <c r="C23" s="30"/>
      <c r="D23" s="326"/>
      <c r="E23" s="326"/>
    </row>
    <row r="24" spans="1:5" ht="24" customHeight="1">
      <c r="A24" s="27"/>
      <c r="B24" s="27"/>
      <c r="C24" s="27"/>
      <c r="D24" s="324"/>
      <c r="E24" s="324"/>
    </row>
    <row r="25" spans="1:5" ht="24" customHeight="1">
      <c r="A25" s="28"/>
      <c r="B25" s="28"/>
      <c r="C25" s="28"/>
      <c r="D25" s="325"/>
      <c r="E25" s="325"/>
    </row>
    <row r="26" spans="1:5" ht="24" customHeight="1">
      <c r="A26" s="30"/>
      <c r="B26" s="30"/>
      <c r="C26" s="30"/>
      <c r="D26" s="326"/>
      <c r="E26" s="326"/>
    </row>
    <row r="27" spans="1:5" ht="24" customHeight="1">
      <c r="A27" s="27"/>
      <c r="B27" s="27"/>
      <c r="C27" s="27"/>
      <c r="D27" s="324"/>
      <c r="E27" s="324"/>
    </row>
    <row r="28" spans="1:5" ht="24" customHeight="1">
      <c r="A28" s="28"/>
      <c r="B28" s="28"/>
      <c r="C28" s="28"/>
      <c r="D28" s="325"/>
      <c r="E28" s="325"/>
    </row>
    <row r="29" spans="1:5" ht="24" customHeight="1">
      <c r="A29" s="30"/>
      <c r="B29" s="30"/>
      <c r="C29" s="30"/>
      <c r="D29" s="326"/>
      <c r="E29" s="326"/>
    </row>
    <row r="30" spans="1:5" ht="24" customHeight="1">
      <c r="A30" s="27"/>
      <c r="B30" s="27"/>
      <c r="C30" s="27"/>
      <c r="D30" s="324"/>
      <c r="E30" s="324"/>
    </row>
    <row r="31" spans="1:5" ht="24" customHeight="1">
      <c r="A31" s="28"/>
      <c r="B31" s="28"/>
      <c r="C31" s="28"/>
      <c r="D31" s="325"/>
      <c r="E31" s="325"/>
    </row>
    <row r="32" spans="1:5" ht="24" customHeight="1">
      <c r="A32" s="30"/>
      <c r="B32" s="30"/>
      <c r="C32" s="30"/>
      <c r="D32" s="326"/>
      <c r="E32" s="326"/>
    </row>
    <row r="33" spans="1:5" ht="24" customHeight="1">
      <c r="A33" s="27"/>
      <c r="B33" s="27"/>
      <c r="C33" s="27"/>
      <c r="D33" s="324"/>
      <c r="E33" s="324"/>
    </row>
    <row r="34" spans="1:5" ht="24" customHeight="1">
      <c r="A34" s="28"/>
      <c r="B34" s="28"/>
      <c r="C34" s="28"/>
      <c r="D34" s="325"/>
      <c r="E34" s="325"/>
    </row>
    <row r="35" spans="1:5" ht="24" customHeight="1">
      <c r="A35" s="30"/>
      <c r="B35" s="30"/>
      <c r="C35" s="30"/>
      <c r="D35" s="326"/>
      <c r="E35" s="326"/>
    </row>
  </sheetData>
  <mergeCells count="24">
    <mergeCell ref="A4:A5"/>
    <mergeCell ref="C4:C5"/>
    <mergeCell ref="D4:D5"/>
    <mergeCell ref="E4:E5"/>
    <mergeCell ref="D6:D8"/>
    <mergeCell ref="E6:E8"/>
    <mergeCell ref="D9:D11"/>
    <mergeCell ref="E9:E11"/>
    <mergeCell ref="D12:D14"/>
    <mergeCell ref="E12:E14"/>
    <mergeCell ref="D15:D17"/>
    <mergeCell ref="E15:E17"/>
    <mergeCell ref="D18:D20"/>
    <mergeCell ref="E18:E20"/>
    <mergeCell ref="D21:D23"/>
    <mergeCell ref="E21:E23"/>
    <mergeCell ref="D24:D26"/>
    <mergeCell ref="E24:E26"/>
    <mergeCell ref="D27:D29"/>
    <mergeCell ref="E27:E29"/>
    <mergeCell ref="D30:D32"/>
    <mergeCell ref="E30:E32"/>
    <mergeCell ref="D33:D35"/>
    <mergeCell ref="E33:E35"/>
  </mergeCells>
  <phoneticPr fontId="3"/>
  <dataValidations count="2">
    <dataValidation type="list" allowBlank="1" showInputMessage="1" showErrorMessage="1" sqref="D6:D35" xr:uid="{00000000-0002-0000-0100-000000000000}">
      <formula1>"専任,兼任"</formula1>
    </dataValidation>
    <dataValidation type="list" allowBlank="1" showInputMessage="1" showErrorMessage="1" sqref="E6:E35" xr:uid="{00000000-0002-0000-0100-000001000000}">
      <formula1>"教員,行政"</formula1>
    </dataValidation>
  </dataValidations>
  <printOptions horizontalCentered="1"/>
  <pageMargins left="0.78740157480314965" right="0.78740157480314965" top="0.59055118110236227" bottom="0.39370078740157483" header="0.51181102362204722" footer="0.78740157480314965"/>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00"/>
  <sheetViews>
    <sheetView showGridLines="0" tabSelected="1" view="pageBreakPreview" zoomScaleNormal="100" zoomScaleSheetLayoutView="100" workbookViewId="0">
      <selection activeCell="S8" sqref="S8:AA8"/>
    </sheetView>
  </sheetViews>
  <sheetFormatPr defaultColWidth="3.625" defaultRowHeight="24.95" customHeight="1"/>
  <cols>
    <col min="1" max="27" width="3.625" style="11"/>
    <col min="28" max="28" width="3.625" style="11" customWidth="1"/>
    <col min="29" max="33" width="8.5" style="11" customWidth="1"/>
    <col min="34" max="16384" width="3.625" style="11"/>
  </cols>
  <sheetData>
    <row r="1" spans="1:32" ht="24.95" customHeight="1">
      <c r="A1" s="12" t="str">
        <f>'票１－１'!A1</f>
        <v>白色のセルに入力（またはリストから選択）して下さい。</v>
      </c>
    </row>
    <row r="2" spans="1:32" s="5" customFormat="1" ht="24.95" customHeight="1">
      <c r="A2" s="239" t="s">
        <v>275</v>
      </c>
      <c r="B2" s="239"/>
      <c r="C2" s="57"/>
      <c r="D2" s="298" t="s">
        <v>474</v>
      </c>
      <c r="E2" s="298"/>
      <c r="F2" s="298"/>
      <c r="G2" s="298"/>
      <c r="H2" s="298"/>
      <c r="I2" s="298"/>
      <c r="J2" s="298"/>
      <c r="K2" s="298"/>
      <c r="L2" s="298"/>
      <c r="M2" s="298"/>
      <c r="N2" s="298"/>
      <c r="O2" s="298"/>
      <c r="P2" s="298"/>
      <c r="Q2" s="298"/>
      <c r="R2" s="298"/>
      <c r="S2" s="298"/>
      <c r="U2" s="297" t="s">
        <v>406</v>
      </c>
      <c r="V2" s="337"/>
      <c r="W2" s="269"/>
      <c r="X2" s="4" t="str">
        <f>IF('票１－１'!U4=0,"",'票１－１'!U4)</f>
        <v/>
      </c>
      <c r="Y2" s="357" t="str">
        <f>IF('票１－１'!V4=0,"",'票１－１'!V4)</f>
        <v/>
      </c>
      <c r="Z2" s="357"/>
      <c r="AA2" s="358"/>
    </row>
    <row r="3" spans="1:32" s="5" customFormat="1" ht="24.95" customHeight="1">
      <c r="A3" s="360"/>
      <c r="B3" s="360"/>
      <c r="L3" s="6"/>
      <c r="U3" s="297" t="s">
        <v>130</v>
      </c>
      <c r="V3" s="337"/>
      <c r="W3" s="269"/>
      <c r="X3" s="359" t="str">
        <f>IF('票１－１'!U5=0,"",'票１－１'!U5)</f>
        <v/>
      </c>
      <c r="Y3" s="359"/>
      <c r="Z3" s="359"/>
      <c r="AA3" s="359"/>
    </row>
    <row r="4" spans="1:32" s="5" customFormat="1" ht="24.95" customHeight="1">
      <c r="U4" s="239" t="s">
        <v>232</v>
      </c>
      <c r="V4" s="239"/>
      <c r="W4" s="239"/>
      <c r="X4" s="359" t="str">
        <f>IF('票１－１'!U6=0,"",'票１－１'!U6)</f>
        <v/>
      </c>
      <c r="Y4" s="359"/>
      <c r="Z4" s="359"/>
      <c r="AA4" s="359"/>
    </row>
    <row r="5" spans="1:32" ht="23.1" customHeight="1" thickBot="1">
      <c r="A5" s="338" t="str">
        <f>"1　推進組織の設置（"&amp;現年&amp;"４月１日現在）"</f>
        <v>1　推進組織の設置（令和8年４月１日現在）</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row>
    <row r="6" spans="1:32" ht="23.1" customHeight="1">
      <c r="A6" s="339" t="s">
        <v>514</v>
      </c>
      <c r="B6" s="340"/>
      <c r="C6" s="340"/>
      <c r="D6" s="340"/>
      <c r="E6" s="341"/>
      <c r="F6" s="345" t="s">
        <v>460</v>
      </c>
      <c r="G6" s="346"/>
      <c r="H6" s="346"/>
      <c r="I6" s="346"/>
      <c r="J6" s="347"/>
      <c r="K6" s="345" t="s">
        <v>461</v>
      </c>
      <c r="L6" s="346"/>
      <c r="M6" s="346"/>
      <c r="N6" s="346"/>
      <c r="O6" s="346"/>
      <c r="P6" s="346"/>
      <c r="Q6" s="345" t="s">
        <v>462</v>
      </c>
      <c r="R6" s="346"/>
      <c r="S6" s="346"/>
      <c r="T6" s="351"/>
      <c r="AB6" s="209"/>
      <c r="AC6" s="209"/>
      <c r="AD6" s="209"/>
      <c r="AE6" s="209"/>
      <c r="AF6" s="209"/>
    </row>
    <row r="7" spans="1:32" ht="23.1" customHeight="1">
      <c r="A7" s="342"/>
      <c r="B7" s="343"/>
      <c r="C7" s="343"/>
      <c r="D7" s="343"/>
      <c r="E7" s="344"/>
      <c r="F7" s="348"/>
      <c r="G7" s="349"/>
      <c r="H7" s="349"/>
      <c r="I7" s="349"/>
      <c r="J7" s="350"/>
      <c r="K7" s="348"/>
      <c r="L7" s="349"/>
      <c r="M7" s="349"/>
      <c r="N7" s="349"/>
      <c r="O7" s="349"/>
      <c r="P7" s="349"/>
      <c r="Q7" s="348"/>
      <c r="R7" s="349"/>
      <c r="S7" s="349"/>
      <c r="T7" s="352"/>
      <c r="AB7" s="209"/>
      <c r="AC7" s="209"/>
      <c r="AD7" s="209"/>
      <c r="AE7" s="209"/>
      <c r="AF7" s="209"/>
    </row>
    <row r="8" spans="1:32" ht="23.1" customHeight="1">
      <c r="A8" s="353" t="s">
        <v>463</v>
      </c>
      <c r="B8" s="354"/>
      <c r="C8" s="354"/>
      <c r="D8" s="354"/>
      <c r="E8" s="355"/>
      <c r="F8" s="286"/>
      <c r="G8" s="287"/>
      <c r="H8" s="287"/>
      <c r="I8" s="287"/>
      <c r="J8" s="356"/>
      <c r="K8" s="286"/>
      <c r="L8" s="287"/>
      <c r="M8" s="287"/>
      <c r="N8" s="287"/>
      <c r="O8" s="287"/>
      <c r="P8" s="287"/>
      <c r="Q8" s="286"/>
      <c r="R8" s="287"/>
      <c r="S8" s="287"/>
      <c r="T8" s="336"/>
    </row>
    <row r="9" spans="1:32" ht="23.1" customHeight="1">
      <c r="A9" s="353" t="s">
        <v>464</v>
      </c>
      <c r="B9" s="354"/>
      <c r="C9" s="354"/>
      <c r="D9" s="354"/>
      <c r="E9" s="355"/>
      <c r="F9" s="286"/>
      <c r="G9" s="287"/>
      <c r="H9" s="287"/>
      <c r="I9" s="287"/>
      <c r="J9" s="356"/>
      <c r="K9" s="286"/>
      <c r="L9" s="287"/>
      <c r="M9" s="287"/>
      <c r="N9" s="287"/>
      <c r="O9" s="287"/>
      <c r="P9" s="287"/>
      <c r="Q9" s="286"/>
      <c r="R9" s="287"/>
      <c r="S9" s="287"/>
      <c r="T9" s="336"/>
    </row>
    <row r="10" spans="1:32" ht="23.1" customHeight="1" thickBot="1">
      <c r="A10" s="362" t="s">
        <v>465</v>
      </c>
      <c r="B10" s="363"/>
      <c r="C10" s="363"/>
      <c r="D10" s="363"/>
      <c r="E10" s="364"/>
      <c r="F10" s="365"/>
      <c r="G10" s="366"/>
      <c r="H10" s="366"/>
      <c r="I10" s="366"/>
      <c r="J10" s="367"/>
      <c r="K10" s="365"/>
      <c r="L10" s="366"/>
      <c r="M10" s="366"/>
      <c r="N10" s="366"/>
      <c r="O10" s="366"/>
      <c r="P10" s="366"/>
      <c r="Q10" s="365"/>
      <c r="R10" s="366"/>
      <c r="S10" s="366"/>
      <c r="T10" s="368"/>
    </row>
    <row r="11" spans="1:32" ht="20.100000000000001" customHeight="1">
      <c r="A11" s="11" t="s">
        <v>531</v>
      </c>
    </row>
    <row r="12" spans="1:32" ht="7.5" customHeight="1"/>
    <row r="13" spans="1:32" ht="23.1" customHeight="1" thickBot="1">
      <c r="A13" s="361" t="str">
        <f>"２　生涯学習推進センター等の設置（"&amp;現年&amp;"４月１日現在）"</f>
        <v>２　生涯学習推進センター等の設置（令和8年４月１日現在）</v>
      </c>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row>
    <row r="14" spans="1:32" ht="23.1" customHeight="1">
      <c r="A14" s="369" t="s">
        <v>466</v>
      </c>
      <c r="B14" s="370"/>
      <c r="C14" s="370"/>
      <c r="D14" s="370"/>
      <c r="E14" s="370"/>
      <c r="F14" s="370"/>
      <c r="G14" s="370"/>
      <c r="H14" s="370"/>
      <c r="I14" s="370"/>
      <c r="J14" s="370"/>
      <c r="K14" s="370"/>
      <c r="L14" s="370"/>
      <c r="M14" s="371"/>
      <c r="N14" s="195"/>
      <c r="O14" s="195"/>
      <c r="P14" s="195"/>
      <c r="Q14" s="195"/>
      <c r="R14" s="372"/>
      <c r="S14" s="372"/>
      <c r="T14" s="372"/>
      <c r="U14" s="372"/>
      <c r="V14" s="372"/>
      <c r="W14" s="372"/>
      <c r="Y14" s="209"/>
      <c r="Z14" s="209"/>
      <c r="AA14" s="209"/>
      <c r="AB14" s="209"/>
      <c r="AC14" s="209"/>
    </row>
    <row r="15" spans="1:32" ht="23.1" customHeight="1">
      <c r="A15" s="373"/>
      <c r="B15" s="287"/>
      <c r="C15" s="287"/>
      <c r="D15" s="287"/>
      <c r="E15" s="287"/>
      <c r="F15" s="287"/>
      <c r="G15" s="287"/>
      <c r="H15" s="287"/>
      <c r="I15" s="287"/>
      <c r="J15" s="287"/>
      <c r="K15" s="287"/>
      <c r="L15" s="287"/>
      <c r="M15" s="336"/>
      <c r="R15" s="3"/>
      <c r="S15" s="3"/>
      <c r="T15" s="3"/>
      <c r="U15" s="3"/>
      <c r="V15" s="3"/>
      <c r="W15" s="3"/>
      <c r="Y15" s="209"/>
      <c r="Z15" s="209"/>
      <c r="AA15" s="209"/>
      <c r="AB15" s="209"/>
      <c r="AC15" s="209"/>
    </row>
    <row r="16" spans="1:32" ht="23.1" customHeight="1">
      <c r="A16" s="373"/>
      <c r="B16" s="287"/>
      <c r="C16" s="287"/>
      <c r="D16" s="287"/>
      <c r="E16" s="287"/>
      <c r="F16" s="287"/>
      <c r="G16" s="287"/>
      <c r="H16" s="287"/>
      <c r="I16" s="287"/>
      <c r="J16" s="287"/>
      <c r="K16" s="287"/>
      <c r="L16" s="287"/>
      <c r="M16" s="336"/>
      <c r="R16" s="3"/>
      <c r="S16" s="3"/>
      <c r="T16" s="3"/>
      <c r="U16" s="3"/>
      <c r="V16" s="3"/>
      <c r="W16" s="3"/>
      <c r="Y16" s="209"/>
      <c r="Z16" s="209"/>
      <c r="AA16" s="209"/>
      <c r="AB16" s="209"/>
      <c r="AC16" s="209"/>
    </row>
    <row r="17" spans="1:32" ht="23.1" customHeight="1" thickBot="1">
      <c r="A17" s="374"/>
      <c r="B17" s="366"/>
      <c r="C17" s="366"/>
      <c r="D17" s="366"/>
      <c r="E17" s="366"/>
      <c r="F17" s="366"/>
      <c r="G17" s="366"/>
      <c r="H17" s="366"/>
      <c r="I17" s="366"/>
      <c r="J17" s="366"/>
      <c r="K17" s="366"/>
      <c r="L17" s="366"/>
      <c r="M17" s="368"/>
      <c r="N17" s="153"/>
      <c r="O17" s="153"/>
      <c r="P17" s="153"/>
      <c r="Q17" s="153"/>
      <c r="R17" s="372"/>
      <c r="S17" s="372"/>
      <c r="T17" s="372"/>
      <c r="U17" s="372"/>
      <c r="V17" s="372"/>
      <c r="W17" s="372"/>
    </row>
    <row r="18" spans="1:32" ht="20.100000000000001" customHeight="1"/>
    <row r="19" spans="1:32" ht="23.1" customHeight="1" thickBot="1">
      <c r="A19" s="361" t="str">
        <f>"３　生涯学習に関する諮問・答申（諮問または答申の時期が"&amp;昨年&amp;"度のもの）"</f>
        <v>３　生涯学習に関する諮問・答申（諮問または答申の時期が令和7年度のもの）</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row>
    <row r="20" spans="1:32" ht="23.1" customHeight="1">
      <c r="A20" s="375" t="s">
        <v>467</v>
      </c>
      <c r="B20" s="237"/>
      <c r="C20" s="237"/>
      <c r="D20" s="237"/>
      <c r="E20" s="237"/>
      <c r="F20" s="237"/>
      <c r="G20" s="237"/>
      <c r="H20" s="237"/>
      <c r="I20" s="376" t="s">
        <v>468</v>
      </c>
      <c r="J20" s="370"/>
      <c r="K20" s="370"/>
      <c r="L20" s="370"/>
      <c r="M20" s="370"/>
      <c r="N20" s="370"/>
      <c r="O20" s="370"/>
      <c r="P20" s="370"/>
      <c r="Q20" s="370"/>
      <c r="R20" s="370"/>
      <c r="S20" s="370"/>
      <c r="T20" s="377"/>
      <c r="U20" s="237" t="s">
        <v>469</v>
      </c>
      <c r="V20" s="237"/>
      <c r="W20" s="237"/>
      <c r="X20" s="237" t="s">
        <v>470</v>
      </c>
      <c r="Y20" s="237"/>
      <c r="Z20" s="238"/>
      <c r="AB20" s="209"/>
      <c r="AC20" s="209"/>
      <c r="AD20" s="209"/>
      <c r="AE20" s="209"/>
      <c r="AF20" s="209"/>
    </row>
    <row r="21" spans="1:32" ht="23.1" customHeight="1">
      <c r="A21" s="373"/>
      <c r="B21" s="287"/>
      <c r="C21" s="287"/>
      <c r="D21" s="287"/>
      <c r="E21" s="287"/>
      <c r="F21" s="287"/>
      <c r="G21" s="287"/>
      <c r="H21" s="356"/>
      <c r="I21" s="286"/>
      <c r="J21" s="287"/>
      <c r="K21" s="287"/>
      <c r="L21" s="287"/>
      <c r="M21" s="287"/>
      <c r="N21" s="287"/>
      <c r="O21" s="287"/>
      <c r="P21" s="287"/>
      <c r="Q21" s="287"/>
      <c r="R21" s="287"/>
      <c r="S21" s="287"/>
      <c r="T21" s="356"/>
      <c r="U21" s="286"/>
      <c r="V21" s="287"/>
      <c r="W21" s="356"/>
      <c r="X21" s="286"/>
      <c r="Y21" s="287"/>
      <c r="Z21" s="336"/>
      <c r="AB21" s="209"/>
      <c r="AC21" s="209"/>
      <c r="AD21" s="209"/>
      <c r="AE21" s="209"/>
      <c r="AF21" s="209"/>
    </row>
    <row r="22" spans="1:32" ht="23.1" customHeight="1">
      <c r="A22" s="373"/>
      <c r="B22" s="287"/>
      <c r="C22" s="287"/>
      <c r="D22" s="287"/>
      <c r="E22" s="287"/>
      <c r="F22" s="287"/>
      <c r="G22" s="287"/>
      <c r="H22" s="356"/>
      <c r="I22" s="286"/>
      <c r="J22" s="287"/>
      <c r="K22" s="287"/>
      <c r="L22" s="287"/>
      <c r="M22" s="287"/>
      <c r="N22" s="287"/>
      <c r="O22" s="287"/>
      <c r="P22" s="287"/>
      <c r="Q22" s="287"/>
      <c r="R22" s="287"/>
      <c r="S22" s="287"/>
      <c r="T22" s="356"/>
      <c r="U22" s="286"/>
      <c r="V22" s="287"/>
      <c r="W22" s="356"/>
      <c r="X22" s="286"/>
      <c r="Y22" s="287"/>
      <c r="Z22" s="336"/>
      <c r="AB22" s="209"/>
      <c r="AC22" s="209"/>
      <c r="AD22" s="209"/>
      <c r="AE22" s="209"/>
      <c r="AF22" s="209"/>
    </row>
    <row r="23" spans="1:32" ht="23.1" customHeight="1" thickBot="1">
      <c r="A23" s="246"/>
      <c r="B23" s="247"/>
      <c r="C23" s="247"/>
      <c r="D23" s="247"/>
      <c r="E23" s="247"/>
      <c r="F23" s="247"/>
      <c r="G23" s="247"/>
      <c r="H23" s="247"/>
      <c r="I23" s="365"/>
      <c r="J23" s="366"/>
      <c r="K23" s="366"/>
      <c r="L23" s="366"/>
      <c r="M23" s="366"/>
      <c r="N23" s="366"/>
      <c r="O23" s="366"/>
      <c r="P23" s="366"/>
      <c r="Q23" s="366"/>
      <c r="R23" s="366"/>
      <c r="S23" s="366"/>
      <c r="T23" s="367"/>
      <c r="U23" s="365"/>
      <c r="V23" s="366"/>
      <c r="W23" s="367"/>
      <c r="X23" s="365"/>
      <c r="Y23" s="366"/>
      <c r="Z23" s="368"/>
    </row>
    <row r="24" spans="1:32" ht="20.100000000000001" customHeight="1"/>
    <row r="25" spans="1:32" ht="23.1" customHeight="1" thickBot="1">
      <c r="A25" s="361" t="str">
        <f>"４　生涯学習振興のための計画・構想の策定（"&amp;昨年&amp;"度が計画・構想期間に入っている計画）"</f>
        <v>４　生涯学習振興のための計画・構想の策定（令和7年度が計画・構想期間に入っている計画）</v>
      </c>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row>
    <row r="26" spans="1:32" ht="23.1" customHeight="1">
      <c r="A26" s="369" t="s">
        <v>471</v>
      </c>
      <c r="B26" s="370"/>
      <c r="C26" s="370"/>
      <c r="D26" s="370"/>
      <c r="E26" s="370"/>
      <c r="F26" s="370"/>
      <c r="G26" s="370"/>
      <c r="H26" s="370"/>
      <c r="I26" s="370"/>
      <c r="J26" s="370"/>
      <c r="K26" s="370"/>
      <c r="L26" s="370"/>
      <c r="M26" s="377"/>
      <c r="N26" s="237" t="s">
        <v>472</v>
      </c>
      <c r="O26" s="237"/>
      <c r="P26" s="237"/>
      <c r="Q26" s="238"/>
      <c r="U26" s="209"/>
      <c r="V26" s="209"/>
      <c r="W26" s="209"/>
      <c r="X26" s="209"/>
      <c r="Y26" s="209"/>
    </row>
    <row r="27" spans="1:32" ht="23.1" customHeight="1">
      <c r="A27" s="373"/>
      <c r="B27" s="287"/>
      <c r="C27" s="287"/>
      <c r="D27" s="287"/>
      <c r="E27" s="287"/>
      <c r="F27" s="287"/>
      <c r="G27" s="287"/>
      <c r="H27" s="287"/>
      <c r="I27" s="287"/>
      <c r="J27" s="287"/>
      <c r="K27" s="287"/>
      <c r="L27" s="287"/>
      <c r="M27" s="356"/>
      <c r="N27" s="274"/>
      <c r="O27" s="274"/>
      <c r="P27" s="274"/>
      <c r="Q27" s="378"/>
    </row>
    <row r="28" spans="1:32" ht="23.1" customHeight="1">
      <c r="A28" s="373"/>
      <c r="B28" s="287"/>
      <c r="C28" s="287"/>
      <c r="D28" s="287"/>
      <c r="E28" s="287"/>
      <c r="F28" s="287"/>
      <c r="G28" s="287"/>
      <c r="H28" s="287"/>
      <c r="I28" s="287"/>
      <c r="J28" s="287"/>
      <c r="K28" s="287"/>
      <c r="L28" s="287"/>
      <c r="M28" s="356"/>
      <c r="N28" s="274"/>
      <c r="O28" s="274"/>
      <c r="P28" s="274"/>
      <c r="Q28" s="378"/>
    </row>
    <row r="29" spans="1:32" ht="23.1" customHeight="1">
      <c r="A29" s="373"/>
      <c r="B29" s="287"/>
      <c r="C29" s="287"/>
      <c r="D29" s="287"/>
      <c r="E29" s="287"/>
      <c r="F29" s="287"/>
      <c r="G29" s="287"/>
      <c r="H29" s="287"/>
      <c r="I29" s="287"/>
      <c r="J29" s="287"/>
      <c r="K29" s="287"/>
      <c r="L29" s="287"/>
      <c r="M29" s="356"/>
      <c r="N29" s="274"/>
      <c r="O29" s="274"/>
      <c r="P29" s="274"/>
      <c r="Q29" s="378"/>
    </row>
    <row r="30" spans="1:32" ht="23.1" customHeight="1">
      <c r="A30" s="373"/>
      <c r="B30" s="287"/>
      <c r="C30" s="287"/>
      <c r="D30" s="287"/>
      <c r="E30" s="287"/>
      <c r="F30" s="287"/>
      <c r="G30" s="287"/>
      <c r="H30" s="287"/>
      <c r="I30" s="287"/>
      <c r="J30" s="287"/>
      <c r="K30" s="287"/>
      <c r="L30" s="287"/>
      <c r="M30" s="356"/>
      <c r="N30" s="274"/>
      <c r="O30" s="274"/>
      <c r="P30" s="274"/>
      <c r="Q30" s="378"/>
    </row>
    <row r="31" spans="1:32" ht="23.1" customHeight="1" thickBot="1">
      <c r="A31" s="374"/>
      <c r="B31" s="366"/>
      <c r="C31" s="366"/>
      <c r="D31" s="366"/>
      <c r="E31" s="366"/>
      <c r="F31" s="366"/>
      <c r="G31" s="366"/>
      <c r="H31" s="366"/>
      <c r="I31" s="366"/>
      <c r="J31" s="366"/>
      <c r="K31" s="366"/>
      <c r="L31" s="366"/>
      <c r="M31" s="367"/>
      <c r="N31" s="247"/>
      <c r="O31" s="247"/>
      <c r="P31" s="247"/>
      <c r="Q31" s="248"/>
    </row>
    <row r="32" spans="1:32" ht="20.100000000000001" customHeight="1"/>
    <row r="33" spans="1:27" ht="23.1" customHeight="1" thickBot="1">
      <c r="A33" s="361" t="str">
        <f>"５　生涯学習推進事業（生涯学習振興大会、生涯学習フェスティバル、公民館まつり等）の開催（"&amp;昨年&amp;"度実績）"</f>
        <v>５　生涯学習推進事業（生涯学習振興大会、生涯学習フェスティバル、公民館まつり等）の開催（令和7年度実績）</v>
      </c>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row>
    <row r="34" spans="1:27" ht="23.1" customHeight="1">
      <c r="A34" s="369" t="s">
        <v>298</v>
      </c>
      <c r="B34" s="370"/>
      <c r="C34" s="370"/>
      <c r="D34" s="370"/>
      <c r="E34" s="370"/>
      <c r="F34" s="370"/>
      <c r="G34" s="370"/>
      <c r="H34" s="370"/>
      <c r="I34" s="370"/>
      <c r="J34" s="376" t="s">
        <v>473</v>
      </c>
      <c r="K34" s="370"/>
      <c r="L34" s="370"/>
      <c r="M34" s="370"/>
      <c r="N34" s="371"/>
      <c r="P34" s="209"/>
      <c r="Q34" s="209"/>
      <c r="R34" s="209"/>
      <c r="S34" s="209"/>
      <c r="T34" s="209"/>
    </row>
    <row r="35" spans="1:27" ht="23.1" customHeight="1">
      <c r="A35" s="373"/>
      <c r="B35" s="287"/>
      <c r="C35" s="287"/>
      <c r="D35" s="287"/>
      <c r="E35" s="287"/>
      <c r="F35" s="287"/>
      <c r="G35" s="287"/>
      <c r="H35" s="287"/>
      <c r="I35" s="287"/>
      <c r="J35" s="286"/>
      <c r="K35" s="287"/>
      <c r="L35" s="287"/>
      <c r="M35" s="287"/>
      <c r="N35" s="336"/>
      <c r="P35" s="209"/>
      <c r="Q35" s="209"/>
      <c r="R35" s="209"/>
      <c r="S35" s="209"/>
      <c r="T35" s="209"/>
    </row>
    <row r="36" spans="1:27" ht="23.1" customHeight="1">
      <c r="A36" s="373"/>
      <c r="B36" s="287"/>
      <c r="C36" s="287"/>
      <c r="D36" s="287"/>
      <c r="E36" s="287"/>
      <c r="F36" s="287"/>
      <c r="G36" s="287"/>
      <c r="H36" s="287"/>
      <c r="I36" s="287"/>
      <c r="J36" s="286"/>
      <c r="K36" s="287"/>
      <c r="L36" s="287"/>
      <c r="M36" s="287"/>
      <c r="N36" s="336"/>
      <c r="P36" s="209"/>
      <c r="Q36" s="209"/>
      <c r="R36" s="209"/>
      <c r="S36" s="209"/>
      <c r="T36" s="209"/>
    </row>
    <row r="37" spans="1:27" ht="23.1" customHeight="1">
      <c r="A37" s="373"/>
      <c r="B37" s="287"/>
      <c r="C37" s="287"/>
      <c r="D37" s="287"/>
      <c r="E37" s="287"/>
      <c r="F37" s="287"/>
      <c r="G37" s="287"/>
      <c r="H37" s="287"/>
      <c r="I37" s="287"/>
      <c r="J37" s="286"/>
      <c r="K37" s="287"/>
      <c r="L37" s="287"/>
      <c r="M37" s="287"/>
      <c r="N37" s="336"/>
      <c r="P37" s="209"/>
      <c r="Q37" s="209"/>
      <c r="R37" s="209"/>
      <c r="S37" s="209"/>
      <c r="T37" s="209"/>
    </row>
    <row r="38" spans="1:27" ht="23.1" customHeight="1" thickBot="1">
      <c r="A38" s="374"/>
      <c r="B38" s="366"/>
      <c r="C38" s="366"/>
      <c r="D38" s="366"/>
      <c r="E38" s="366"/>
      <c r="F38" s="366"/>
      <c r="G38" s="366"/>
      <c r="H38" s="366"/>
      <c r="I38" s="366"/>
      <c r="J38" s="365"/>
      <c r="K38" s="366"/>
      <c r="L38" s="366"/>
      <c r="M38" s="366"/>
      <c r="N38" s="368"/>
    </row>
    <row r="39" spans="1:27" ht="20.100000000000001" customHeight="1"/>
    <row r="40" spans="1:27" ht="20.100000000000001" customHeight="1"/>
    <row r="41" spans="1:27" ht="20.100000000000001" customHeight="1"/>
    <row r="42" spans="1:27" ht="20.100000000000001" customHeight="1"/>
    <row r="43" spans="1:27" ht="20.100000000000001" customHeight="1"/>
    <row r="44" spans="1:27" ht="20.100000000000001" customHeight="1"/>
    <row r="45" spans="1:27" ht="20.100000000000001" customHeight="1"/>
    <row r="46" spans="1:27" ht="20.100000000000001" customHeight="1"/>
    <row r="47" spans="1:27" ht="20.100000000000001" customHeight="1"/>
    <row r="48" spans="1:2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76">
    <mergeCell ref="J36:N36"/>
    <mergeCell ref="J37:N37"/>
    <mergeCell ref="J38:N38"/>
    <mergeCell ref="A34:I34"/>
    <mergeCell ref="A35:I35"/>
    <mergeCell ref="A36:I36"/>
    <mergeCell ref="A37:I37"/>
    <mergeCell ref="A38:I38"/>
    <mergeCell ref="J35:N35"/>
    <mergeCell ref="A25:AA25"/>
    <mergeCell ref="N26:Q26"/>
    <mergeCell ref="N27:Q27"/>
    <mergeCell ref="N28:Q28"/>
    <mergeCell ref="A26:M26"/>
    <mergeCell ref="A27:M27"/>
    <mergeCell ref="A28:M28"/>
    <mergeCell ref="A33:AA33"/>
    <mergeCell ref="N29:Q29"/>
    <mergeCell ref="N30:Q30"/>
    <mergeCell ref="J34:N34"/>
    <mergeCell ref="N31:Q31"/>
    <mergeCell ref="A29:M29"/>
    <mergeCell ref="A30:M30"/>
    <mergeCell ref="A31:M31"/>
    <mergeCell ref="A22:H22"/>
    <mergeCell ref="U22:W22"/>
    <mergeCell ref="X22:Z22"/>
    <mergeCell ref="A23:H23"/>
    <mergeCell ref="U23:W23"/>
    <mergeCell ref="X23:Z23"/>
    <mergeCell ref="I22:T22"/>
    <mergeCell ref="I23:T23"/>
    <mergeCell ref="A20:H20"/>
    <mergeCell ref="U20:W20"/>
    <mergeCell ref="X20:Z20"/>
    <mergeCell ref="A21:H21"/>
    <mergeCell ref="U21:W21"/>
    <mergeCell ref="X21:Z21"/>
    <mergeCell ref="I20:T20"/>
    <mergeCell ref="I21:T21"/>
    <mergeCell ref="A19:AA19"/>
    <mergeCell ref="A10:E10"/>
    <mergeCell ref="F10:J10"/>
    <mergeCell ref="K10:P10"/>
    <mergeCell ref="Q10:T10"/>
    <mergeCell ref="A13:AA13"/>
    <mergeCell ref="A14:M14"/>
    <mergeCell ref="R14:T14"/>
    <mergeCell ref="U14:W14"/>
    <mergeCell ref="A15:M15"/>
    <mergeCell ref="A16:M16"/>
    <mergeCell ref="A17:M17"/>
    <mergeCell ref="R17:T17"/>
    <mergeCell ref="U17:W17"/>
    <mergeCell ref="Y2:AA2"/>
    <mergeCell ref="U3:W3"/>
    <mergeCell ref="X3:AA3"/>
    <mergeCell ref="A3:B3"/>
    <mergeCell ref="U4:W4"/>
    <mergeCell ref="X4:AA4"/>
    <mergeCell ref="Q9:T9"/>
    <mergeCell ref="Q8:T8"/>
    <mergeCell ref="A2:B2"/>
    <mergeCell ref="D2:S2"/>
    <mergeCell ref="U2:W2"/>
    <mergeCell ref="A5:AA5"/>
    <mergeCell ref="A6:E7"/>
    <mergeCell ref="F6:J7"/>
    <mergeCell ref="K6:P7"/>
    <mergeCell ref="Q6:T7"/>
    <mergeCell ref="A8:E8"/>
    <mergeCell ref="F8:J8"/>
    <mergeCell ref="K8:P8"/>
    <mergeCell ref="A9:E9"/>
    <mergeCell ref="F9:J9"/>
    <mergeCell ref="K9:P9"/>
  </mergeCells>
  <phoneticPr fontId="3"/>
  <dataValidations count="1">
    <dataValidation type="list" allowBlank="1" showInputMessage="1" showErrorMessage="1" sqref="F8:T10" xr:uid="{00000000-0002-0000-0200-000000000000}">
      <formula1>"○"</formula1>
    </dataValidation>
  </dataValidations>
  <pageMargins left="0.47244094488188981" right="0.15748031496062992" top="0.39370078740157483" bottom="0.39370078740157483"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30"/>
  <sheetViews>
    <sheetView showGridLines="0" tabSelected="1" view="pageBreakPreview" zoomScaleNormal="100" zoomScaleSheetLayoutView="100" workbookViewId="0">
      <selection activeCell="S8" sqref="S8:AA8"/>
    </sheetView>
  </sheetViews>
  <sheetFormatPr defaultColWidth="3.625" defaultRowHeight="24" customHeight="1"/>
  <cols>
    <col min="1" max="23" width="3.875" style="5" customWidth="1"/>
    <col min="24" max="26" width="3.625" style="5"/>
    <col min="27" max="28" width="3.625" style="11" customWidth="1"/>
    <col min="29" max="16384" width="3.625" style="5"/>
  </cols>
  <sheetData>
    <row r="1" spans="1:32" ht="24" customHeight="1">
      <c r="A1" s="186" t="str">
        <f>'票１－１'!A1</f>
        <v>白色のセルに入力（またはリストから選択）して下さい。</v>
      </c>
    </row>
    <row r="2" spans="1:32" ht="24" customHeight="1">
      <c r="A2" s="297" t="s">
        <v>458</v>
      </c>
      <c r="B2" s="269"/>
      <c r="D2" s="443" t="s">
        <v>277</v>
      </c>
      <c r="E2" s="443"/>
      <c r="F2" s="443"/>
      <c r="G2" s="443"/>
      <c r="H2" s="443"/>
      <c r="I2" s="443"/>
      <c r="J2" s="443"/>
      <c r="K2" s="443"/>
      <c r="L2" s="443"/>
      <c r="M2" s="443"/>
      <c r="N2" s="443"/>
      <c r="O2" s="443"/>
      <c r="Q2" s="297" t="s">
        <v>397</v>
      </c>
      <c r="R2" s="337"/>
      <c r="S2" s="337"/>
      <c r="T2" s="4" t="str">
        <f>IF('票１－１'!U4=0,"",'票１－１'!U4)</f>
        <v/>
      </c>
      <c r="U2" s="357" t="str">
        <f>IF('票１－１'!V4=0,"",'票１－１'!V4)</f>
        <v/>
      </c>
      <c r="V2" s="357"/>
      <c r="W2" s="358"/>
      <c r="AA2" s="5"/>
      <c r="AB2" s="5"/>
    </row>
    <row r="3" spans="1:32" ht="24" customHeight="1">
      <c r="Q3" s="239" t="s">
        <v>18</v>
      </c>
      <c r="R3" s="239"/>
      <c r="S3" s="297"/>
      <c r="T3" s="359" t="str">
        <f>IF('票１－１'!U5=0,"",'票１－１'!U5)</f>
        <v/>
      </c>
      <c r="U3" s="359"/>
      <c r="V3" s="359"/>
      <c r="W3" s="359"/>
      <c r="AA3" s="5"/>
      <c r="AB3" s="5"/>
    </row>
    <row r="4" spans="1:32" ht="24" customHeight="1">
      <c r="Q4" s="239" t="s">
        <v>232</v>
      </c>
      <c r="R4" s="239"/>
      <c r="S4" s="297"/>
      <c r="T4" s="359" t="str">
        <f>IF('票１－１'!U6=0,"",'票１－１'!U6)</f>
        <v/>
      </c>
      <c r="U4" s="359"/>
      <c r="V4" s="359"/>
      <c r="W4" s="359"/>
      <c r="AA4" s="5"/>
      <c r="AB4" s="5"/>
    </row>
    <row r="5" spans="1:32" ht="24" customHeight="1" thickBot="1">
      <c r="A5" s="5" t="s">
        <v>278</v>
      </c>
      <c r="S5" s="438" t="str">
        <f>現年&amp;"４月１日現在"</f>
        <v>令和8年４月１日現在</v>
      </c>
      <c r="T5" s="438"/>
      <c r="U5" s="438"/>
      <c r="V5" s="438"/>
      <c r="W5" s="438"/>
    </row>
    <row r="6" spans="1:32" ht="24" customHeight="1" thickBot="1">
      <c r="A6" s="369" t="s">
        <v>323</v>
      </c>
      <c r="B6" s="370"/>
      <c r="C6" s="377"/>
      <c r="D6" s="439" t="s">
        <v>320</v>
      </c>
      <c r="E6" s="440"/>
      <c r="F6" s="405"/>
      <c r="G6" s="405"/>
      <c r="H6" s="441" t="s">
        <v>321</v>
      </c>
      <c r="I6" s="442"/>
      <c r="J6" s="405"/>
      <c r="K6" s="405"/>
      <c r="L6" s="405"/>
      <c r="M6" s="405"/>
      <c r="N6" s="405"/>
      <c r="O6" s="346" t="s">
        <v>434</v>
      </c>
      <c r="P6" s="346"/>
      <c r="Q6" s="405"/>
      <c r="R6" s="405"/>
      <c r="S6" s="405"/>
      <c r="T6" s="405"/>
      <c r="U6" s="405"/>
      <c r="V6" s="346" t="s">
        <v>322</v>
      </c>
      <c r="W6" s="351"/>
      <c r="X6" s="11"/>
      <c r="Y6" s="11"/>
      <c r="Z6" s="11"/>
    </row>
    <row r="7" spans="1:32" ht="24" customHeight="1">
      <c r="A7" s="429" t="s">
        <v>239</v>
      </c>
      <c r="B7" s="372"/>
      <c r="C7" s="430"/>
      <c r="D7" s="297" t="s">
        <v>281</v>
      </c>
      <c r="E7" s="337"/>
      <c r="F7" s="337"/>
      <c r="G7" s="337"/>
      <c r="H7" s="337"/>
      <c r="I7" s="337"/>
      <c r="J7" s="337"/>
      <c r="K7" s="337"/>
      <c r="L7" s="337"/>
      <c r="M7" s="337"/>
      <c r="N7" s="337"/>
      <c r="O7" s="337"/>
      <c r="P7" s="337"/>
      <c r="Q7" s="337"/>
      <c r="R7" s="337"/>
      <c r="S7" s="401"/>
      <c r="T7" s="193"/>
      <c r="U7" s="130"/>
      <c r="V7" s="130"/>
      <c r="W7" s="130"/>
      <c r="X7" s="3"/>
      <c r="Y7" s="3"/>
      <c r="Z7" s="3"/>
      <c r="AA7" s="3"/>
      <c r="AB7" s="5"/>
      <c r="AE7" s="11"/>
      <c r="AF7" s="11"/>
    </row>
    <row r="8" spans="1:32" ht="24" customHeight="1">
      <c r="A8" s="431"/>
      <c r="B8" s="432"/>
      <c r="C8" s="433"/>
      <c r="D8" s="434" t="s">
        <v>518</v>
      </c>
      <c r="E8" s="435"/>
      <c r="F8" s="435"/>
      <c r="G8" s="436"/>
      <c r="H8" s="434" t="s">
        <v>290</v>
      </c>
      <c r="I8" s="435"/>
      <c r="J8" s="435"/>
      <c r="K8" s="436"/>
      <c r="L8" s="434" t="s">
        <v>519</v>
      </c>
      <c r="M8" s="435"/>
      <c r="N8" s="435"/>
      <c r="O8" s="436"/>
      <c r="P8" s="407" t="s">
        <v>8</v>
      </c>
      <c r="Q8" s="249"/>
      <c r="R8" s="249"/>
      <c r="S8" s="437"/>
      <c r="T8" s="194"/>
      <c r="U8" s="195"/>
      <c r="V8" s="195"/>
      <c r="W8" s="195"/>
      <c r="X8" s="195"/>
      <c r="Y8" s="195"/>
      <c r="Z8" s="195"/>
      <c r="AA8" s="195"/>
      <c r="AB8" s="5"/>
      <c r="AE8" s="11"/>
      <c r="AF8" s="11"/>
    </row>
    <row r="9" spans="1:32" ht="24" customHeight="1">
      <c r="A9" s="196"/>
      <c r="B9" s="210"/>
      <c r="C9" s="197" t="s">
        <v>280</v>
      </c>
      <c r="D9" s="428"/>
      <c r="E9" s="360"/>
      <c r="F9" s="1"/>
      <c r="G9" s="197" t="s">
        <v>280</v>
      </c>
      <c r="H9" s="428"/>
      <c r="I9" s="360"/>
      <c r="J9" s="1"/>
      <c r="K9" s="46" t="s">
        <v>280</v>
      </c>
      <c r="L9" s="428"/>
      <c r="M9" s="360"/>
      <c r="N9" s="1"/>
      <c r="O9" s="197" t="s">
        <v>280</v>
      </c>
      <c r="P9" s="428" t="s">
        <v>8</v>
      </c>
      <c r="Q9" s="360"/>
      <c r="R9" s="191">
        <f>F9+J9+N9</f>
        <v>0</v>
      </c>
      <c r="S9" s="190" t="s">
        <v>280</v>
      </c>
      <c r="T9" s="56"/>
      <c r="U9" s="11"/>
      <c r="V9" s="11"/>
      <c r="W9" s="11"/>
      <c r="X9" s="416"/>
      <c r="Y9" s="372"/>
      <c r="Z9" s="372"/>
      <c r="AA9" s="372"/>
      <c r="AB9" s="5"/>
      <c r="AE9" s="11"/>
      <c r="AF9" s="11"/>
    </row>
    <row r="10" spans="1:32" ht="24" customHeight="1">
      <c r="A10" s="56"/>
      <c r="B10" s="46"/>
      <c r="C10" s="198" t="s">
        <v>251</v>
      </c>
      <c r="D10" s="199" t="s">
        <v>521</v>
      </c>
      <c r="E10" s="57"/>
      <c r="F10" s="33"/>
      <c r="G10" s="197" t="s">
        <v>522</v>
      </c>
      <c r="H10" s="199" t="s">
        <v>521</v>
      </c>
      <c r="I10" s="57"/>
      <c r="J10" s="33"/>
      <c r="K10" s="197" t="s">
        <v>522</v>
      </c>
      <c r="L10" s="199" t="s">
        <v>521</v>
      </c>
      <c r="M10" s="57"/>
      <c r="N10" s="33"/>
      <c r="O10" s="197" t="s">
        <v>522</v>
      </c>
      <c r="P10" s="199" t="s">
        <v>521</v>
      </c>
      <c r="Q10" s="57"/>
      <c r="R10" s="200">
        <f>F10+J10+N10</f>
        <v>0</v>
      </c>
      <c r="S10" s="197" t="s">
        <v>522</v>
      </c>
      <c r="T10" s="56"/>
      <c r="U10" s="3"/>
      <c r="V10" s="46"/>
      <c r="W10" s="153"/>
      <c r="X10" s="11"/>
      <c r="Y10" s="11"/>
      <c r="Z10" s="11"/>
      <c r="AA10" s="46"/>
      <c r="AB10" s="5"/>
      <c r="AE10" s="11"/>
      <c r="AF10" s="11"/>
    </row>
    <row r="11" spans="1:32" ht="24" customHeight="1">
      <c r="A11" s="417" t="s">
        <v>253</v>
      </c>
      <c r="B11" s="418"/>
      <c r="C11" s="419"/>
      <c r="D11" s="137"/>
      <c r="E11" s="191"/>
      <c r="F11" s="191"/>
      <c r="G11" s="201"/>
      <c r="H11" s="137"/>
      <c r="I11" s="191"/>
      <c r="J11" s="191"/>
      <c r="K11" s="201"/>
      <c r="L11" s="137"/>
      <c r="M11" s="191"/>
      <c r="N11" s="191"/>
      <c r="O11" s="201"/>
      <c r="P11" s="137"/>
      <c r="Q11" s="191"/>
      <c r="R11" s="191"/>
      <c r="S11" s="191"/>
      <c r="T11" s="56"/>
      <c r="U11" s="11"/>
      <c r="V11" s="11"/>
      <c r="W11" s="11"/>
      <c r="X11" s="416"/>
      <c r="Y11" s="372"/>
      <c r="Z11" s="372"/>
      <c r="AA11" s="372"/>
      <c r="AB11" s="5"/>
      <c r="AE11" s="11"/>
      <c r="AF11" s="11"/>
    </row>
    <row r="12" spans="1:32" ht="24" customHeight="1">
      <c r="A12" s="420"/>
      <c r="B12" s="421"/>
      <c r="C12" s="422"/>
      <c r="D12" s="202"/>
      <c r="E12" s="11"/>
      <c r="F12" s="1"/>
      <c r="G12" s="197" t="s">
        <v>280</v>
      </c>
      <c r="H12" s="202"/>
      <c r="I12" s="11"/>
      <c r="J12" s="1"/>
      <c r="K12" s="197" t="s">
        <v>280</v>
      </c>
      <c r="L12" s="202"/>
      <c r="M12" s="11"/>
      <c r="N12" s="1"/>
      <c r="O12" s="197" t="s">
        <v>280</v>
      </c>
      <c r="P12" s="202"/>
      <c r="Q12" s="11"/>
      <c r="R12" s="11">
        <f>F12+J12+N12</f>
        <v>0</v>
      </c>
      <c r="S12" s="46" t="s">
        <v>280</v>
      </c>
      <c r="T12" s="426"/>
      <c r="U12" s="427"/>
      <c r="V12" s="46"/>
      <c r="W12" s="153"/>
      <c r="X12" s="11"/>
      <c r="Y12" s="11"/>
      <c r="Z12" s="11"/>
      <c r="AA12" s="46"/>
      <c r="AB12" s="5"/>
      <c r="AE12" s="11"/>
      <c r="AF12" s="11"/>
    </row>
    <row r="13" spans="1:32" ht="24" customHeight="1" thickBot="1">
      <c r="A13" s="423"/>
      <c r="B13" s="424"/>
      <c r="C13" s="425"/>
      <c r="D13" s="203"/>
      <c r="E13" s="47"/>
      <c r="F13" s="47"/>
      <c r="G13" s="204"/>
      <c r="H13" s="203"/>
      <c r="I13" s="47"/>
      <c r="J13" s="47"/>
      <c r="K13" s="204"/>
      <c r="L13" s="203"/>
      <c r="M13" s="47"/>
      <c r="N13" s="47"/>
      <c r="O13" s="204"/>
      <c r="P13" s="203"/>
      <c r="Q13" s="47"/>
      <c r="R13" s="47"/>
      <c r="S13" s="47"/>
      <c r="T13" s="56"/>
      <c r="U13" s="11"/>
      <c r="V13" s="11"/>
      <c r="W13" s="11"/>
      <c r="X13" s="11"/>
      <c r="Y13" s="11"/>
      <c r="Z13" s="11"/>
      <c r="AB13" s="5"/>
      <c r="AE13" s="11"/>
      <c r="AF13" s="11"/>
    </row>
    <row r="14" spans="1:32" ht="6.75" customHeight="1">
      <c r="O14" s="289"/>
      <c r="P14" s="289"/>
      <c r="Q14" s="289"/>
      <c r="R14" s="289"/>
      <c r="S14" s="289"/>
      <c r="T14" s="289"/>
      <c r="U14" s="289"/>
      <c r="V14" s="289"/>
      <c r="W14" s="289"/>
    </row>
    <row r="15" spans="1:32" ht="24" customHeight="1">
      <c r="A15" s="402" t="s">
        <v>513</v>
      </c>
      <c r="B15" s="402"/>
      <c r="C15" s="402"/>
      <c r="D15" s="402"/>
      <c r="E15" s="402"/>
      <c r="F15" s="402"/>
      <c r="G15" s="402"/>
      <c r="H15" s="402"/>
      <c r="I15" s="402"/>
      <c r="J15" s="402"/>
      <c r="K15" s="402"/>
      <c r="L15" s="402"/>
      <c r="M15" s="402"/>
      <c r="N15" s="402"/>
      <c r="O15" s="402"/>
      <c r="P15" s="402"/>
      <c r="Q15" s="402"/>
      <c r="R15" s="402"/>
      <c r="S15" s="402"/>
      <c r="T15" s="402"/>
      <c r="U15" s="402"/>
      <c r="V15" s="402"/>
      <c r="W15" s="402"/>
    </row>
    <row r="16" spans="1:32" ht="13.5" customHeight="1">
      <c r="A16" s="192"/>
      <c r="B16" s="192"/>
      <c r="C16" s="192"/>
      <c r="D16" s="192"/>
      <c r="E16" s="192"/>
      <c r="F16" s="192"/>
      <c r="G16" s="192"/>
      <c r="H16" s="192"/>
      <c r="I16" s="192"/>
      <c r="J16" s="192"/>
      <c r="K16" s="192"/>
      <c r="L16" s="192"/>
      <c r="M16" s="192"/>
      <c r="N16" s="192"/>
      <c r="O16" s="192"/>
      <c r="P16" s="192"/>
      <c r="Q16" s="192"/>
      <c r="R16" s="192"/>
      <c r="S16" s="192"/>
      <c r="T16" s="192"/>
      <c r="U16" s="192"/>
      <c r="V16" s="192"/>
      <c r="W16" s="192"/>
      <c r="AA16" s="22"/>
      <c r="AB16" s="22"/>
    </row>
    <row r="17" spans="1:28" ht="24" customHeight="1" thickBot="1">
      <c r="A17" s="11" t="s">
        <v>295</v>
      </c>
      <c r="B17" s="11"/>
      <c r="C17" s="11"/>
      <c r="D17" s="11"/>
      <c r="E17" s="11"/>
      <c r="F17" s="11"/>
      <c r="G17" s="11"/>
      <c r="H17" s="11"/>
      <c r="I17" s="11"/>
      <c r="J17" s="11"/>
      <c r="K17" s="11" t="str">
        <f>"（"&amp;昨年&amp;"度実績）"</f>
        <v>（令和7年度実績）</v>
      </c>
      <c r="L17" s="11"/>
      <c r="M17" s="11"/>
      <c r="N17" s="11"/>
      <c r="O17" s="11"/>
      <c r="P17" s="11"/>
      <c r="Q17" s="11"/>
      <c r="R17" s="11"/>
      <c r="S17" s="11"/>
      <c r="T17" s="11"/>
      <c r="U17" s="11"/>
      <c r="V17" s="11"/>
      <c r="W17" s="11"/>
    </row>
    <row r="18" spans="1:28" ht="24" customHeight="1">
      <c r="A18" s="403" t="s">
        <v>283</v>
      </c>
      <c r="B18" s="404"/>
      <c r="C18" s="404"/>
      <c r="D18" s="404"/>
      <c r="E18" s="205"/>
      <c r="F18" s="73"/>
      <c r="G18" s="73" t="s">
        <v>288</v>
      </c>
      <c r="H18" s="405"/>
      <c r="I18" s="405"/>
      <c r="J18" s="73" t="s">
        <v>289</v>
      </c>
      <c r="K18" s="73"/>
      <c r="L18" s="73"/>
      <c r="M18" s="73"/>
      <c r="N18" s="73"/>
      <c r="O18" s="73"/>
      <c r="P18" s="73"/>
      <c r="Q18" s="73"/>
      <c r="R18" s="73"/>
      <c r="S18" s="73"/>
      <c r="T18" s="73"/>
      <c r="U18" s="73"/>
      <c r="V18" s="73"/>
      <c r="W18" s="206"/>
    </row>
    <row r="19" spans="1:28" ht="24" customHeight="1">
      <c r="A19" s="406" t="s">
        <v>282</v>
      </c>
      <c r="B19" s="250"/>
      <c r="C19" s="250"/>
      <c r="D19" s="407"/>
      <c r="E19" s="382"/>
      <c r="F19" s="408"/>
      <c r="G19" s="408"/>
      <c r="H19" s="408"/>
      <c r="I19" s="408"/>
      <c r="J19" s="408"/>
      <c r="K19" s="408"/>
      <c r="L19" s="408"/>
      <c r="M19" s="408"/>
      <c r="N19" s="408"/>
      <c r="O19" s="408"/>
      <c r="P19" s="408"/>
      <c r="Q19" s="408"/>
      <c r="R19" s="408"/>
      <c r="S19" s="408"/>
      <c r="T19" s="408"/>
      <c r="U19" s="408"/>
      <c r="V19" s="408"/>
      <c r="W19" s="409"/>
    </row>
    <row r="20" spans="1:28" ht="24" customHeight="1">
      <c r="A20" s="406"/>
      <c r="B20" s="250"/>
      <c r="C20" s="250"/>
      <c r="D20" s="407"/>
      <c r="E20" s="410"/>
      <c r="F20" s="411"/>
      <c r="G20" s="411"/>
      <c r="H20" s="411"/>
      <c r="I20" s="411"/>
      <c r="J20" s="411"/>
      <c r="K20" s="411"/>
      <c r="L20" s="411"/>
      <c r="M20" s="411"/>
      <c r="N20" s="411"/>
      <c r="O20" s="411"/>
      <c r="P20" s="411"/>
      <c r="Q20" s="411"/>
      <c r="R20" s="411"/>
      <c r="S20" s="411"/>
      <c r="T20" s="411"/>
      <c r="U20" s="411"/>
      <c r="V20" s="411"/>
      <c r="W20" s="412"/>
    </row>
    <row r="21" spans="1:28" ht="24" customHeight="1">
      <c r="A21" s="406"/>
      <c r="B21" s="250"/>
      <c r="C21" s="250"/>
      <c r="D21" s="407"/>
      <c r="E21" s="413"/>
      <c r="F21" s="414"/>
      <c r="G21" s="414"/>
      <c r="H21" s="414"/>
      <c r="I21" s="414"/>
      <c r="J21" s="414"/>
      <c r="K21" s="414"/>
      <c r="L21" s="414"/>
      <c r="M21" s="414"/>
      <c r="N21" s="414"/>
      <c r="O21" s="414"/>
      <c r="P21" s="414"/>
      <c r="Q21" s="414"/>
      <c r="R21" s="414"/>
      <c r="S21" s="414"/>
      <c r="T21" s="414"/>
      <c r="U21" s="414"/>
      <c r="V21" s="414"/>
      <c r="W21" s="415"/>
    </row>
    <row r="22" spans="1:28" ht="24" customHeight="1">
      <c r="A22" s="379" t="s">
        <v>252</v>
      </c>
      <c r="B22" s="380"/>
      <c r="C22" s="380"/>
      <c r="D22" s="381"/>
      <c r="E22" s="382"/>
      <c r="F22" s="383"/>
      <c r="G22" s="383"/>
      <c r="H22" s="383"/>
      <c r="I22" s="383"/>
      <c r="J22" s="383"/>
      <c r="K22" s="383"/>
      <c r="L22" s="383"/>
      <c r="M22" s="383"/>
      <c r="N22" s="383"/>
      <c r="O22" s="383"/>
      <c r="P22" s="383"/>
      <c r="Q22" s="383"/>
      <c r="R22" s="383"/>
      <c r="S22" s="383"/>
      <c r="T22" s="383"/>
      <c r="U22" s="383"/>
      <c r="V22" s="383"/>
      <c r="W22" s="384"/>
    </row>
    <row r="23" spans="1:28" ht="24" customHeight="1">
      <c r="A23" s="379"/>
      <c r="B23" s="380"/>
      <c r="C23" s="380"/>
      <c r="D23" s="381"/>
      <c r="E23" s="385"/>
      <c r="F23" s="386"/>
      <c r="G23" s="386"/>
      <c r="H23" s="386"/>
      <c r="I23" s="386"/>
      <c r="J23" s="386"/>
      <c r="K23" s="386"/>
      <c r="L23" s="386"/>
      <c r="M23" s="386"/>
      <c r="N23" s="386"/>
      <c r="O23" s="386"/>
      <c r="P23" s="386"/>
      <c r="Q23" s="386"/>
      <c r="R23" s="386"/>
      <c r="S23" s="386"/>
      <c r="T23" s="386"/>
      <c r="U23" s="386"/>
      <c r="V23" s="386"/>
      <c r="W23" s="387"/>
    </row>
    <row r="24" spans="1:28" ht="24" customHeight="1">
      <c r="A24" s="379"/>
      <c r="B24" s="380"/>
      <c r="C24" s="380"/>
      <c r="D24" s="381"/>
      <c r="E24" s="388"/>
      <c r="F24" s="389"/>
      <c r="G24" s="389"/>
      <c r="H24" s="389"/>
      <c r="I24" s="389"/>
      <c r="J24" s="389"/>
      <c r="K24" s="389"/>
      <c r="L24" s="389"/>
      <c r="M24" s="389"/>
      <c r="N24" s="389"/>
      <c r="O24" s="389"/>
      <c r="P24" s="389"/>
      <c r="Q24" s="389"/>
      <c r="R24" s="389"/>
      <c r="S24" s="389"/>
      <c r="T24" s="389"/>
      <c r="U24" s="389"/>
      <c r="V24" s="389"/>
      <c r="W24" s="390"/>
    </row>
    <row r="25" spans="1:28" ht="24" customHeight="1">
      <c r="A25" s="379" t="s">
        <v>3</v>
      </c>
      <c r="B25" s="380"/>
      <c r="C25" s="380"/>
      <c r="D25" s="380"/>
      <c r="E25" s="360" t="s">
        <v>0</v>
      </c>
      <c r="F25" s="360"/>
      <c r="G25" s="360"/>
      <c r="H25" s="393"/>
      <c r="I25" s="297" t="s">
        <v>495</v>
      </c>
      <c r="J25" s="337"/>
      <c r="K25" s="337"/>
      <c r="L25" s="337"/>
      <c r="M25" s="337"/>
      <c r="N25" s="337"/>
      <c r="O25" s="337"/>
      <c r="P25" s="337"/>
      <c r="Q25" s="337"/>
      <c r="R25" s="337"/>
      <c r="S25" s="337"/>
      <c r="T25" s="337"/>
      <c r="U25" s="337"/>
      <c r="V25" s="337"/>
      <c r="W25" s="401"/>
    </row>
    <row r="26" spans="1:28" ht="24" customHeight="1">
      <c r="A26" s="379"/>
      <c r="B26" s="380"/>
      <c r="C26" s="380"/>
      <c r="D26" s="380"/>
      <c r="E26" s="207" t="s">
        <v>435</v>
      </c>
      <c r="F26" s="400"/>
      <c r="G26" s="400"/>
      <c r="H26" s="46" t="s">
        <v>291</v>
      </c>
      <c r="I26" s="394"/>
      <c r="J26" s="395"/>
      <c r="K26" s="395"/>
      <c r="L26" s="395"/>
      <c r="M26" s="395"/>
      <c r="N26" s="395"/>
      <c r="O26" s="395"/>
      <c r="P26" s="395"/>
      <c r="Q26" s="395"/>
      <c r="R26" s="395"/>
      <c r="S26" s="395"/>
      <c r="T26" s="395"/>
      <c r="U26" s="395"/>
      <c r="V26" s="395"/>
      <c r="W26" s="396"/>
    </row>
    <row r="27" spans="1:28" ht="24" customHeight="1" thickBot="1">
      <c r="A27" s="391"/>
      <c r="B27" s="392"/>
      <c r="C27" s="392"/>
      <c r="D27" s="392"/>
      <c r="E27" s="47"/>
      <c r="F27" s="47"/>
      <c r="G27" s="47"/>
      <c r="H27" s="47"/>
      <c r="I27" s="397"/>
      <c r="J27" s="398"/>
      <c r="K27" s="398"/>
      <c r="L27" s="398"/>
      <c r="M27" s="398"/>
      <c r="N27" s="398"/>
      <c r="O27" s="398"/>
      <c r="P27" s="398"/>
      <c r="Q27" s="398"/>
      <c r="R27" s="398"/>
      <c r="S27" s="398"/>
      <c r="T27" s="398"/>
      <c r="U27" s="398"/>
      <c r="V27" s="398"/>
      <c r="W27" s="399"/>
    </row>
    <row r="29" spans="1:28" ht="70.5" customHeight="1">
      <c r="A29" s="144" t="s">
        <v>328</v>
      </c>
      <c r="B29" s="144" t="s">
        <v>330</v>
      </c>
      <c r="C29" s="144" t="s">
        <v>269</v>
      </c>
      <c r="D29" s="144" t="s">
        <v>437</v>
      </c>
      <c r="E29" s="144" t="s">
        <v>436</v>
      </c>
      <c r="F29" s="144" t="s">
        <v>439</v>
      </c>
      <c r="G29" s="144" t="s">
        <v>438</v>
      </c>
      <c r="H29" s="144" t="s">
        <v>441</v>
      </c>
      <c r="I29" s="144" t="s">
        <v>440</v>
      </c>
      <c r="J29" s="144" t="s">
        <v>443</v>
      </c>
      <c r="K29" s="144" t="s">
        <v>442</v>
      </c>
      <c r="L29" s="144" t="s">
        <v>346</v>
      </c>
      <c r="M29" s="144" t="s">
        <v>347</v>
      </c>
      <c r="N29" s="144" t="s">
        <v>217</v>
      </c>
      <c r="O29" s="208"/>
      <c r="W29" s="11"/>
      <c r="X29" s="11"/>
      <c r="AA29" s="5"/>
      <c r="AB29" s="5"/>
    </row>
    <row r="30" spans="1:28" ht="31.5" customHeight="1">
      <c r="A30" s="80" t="str">
        <f>T2</f>
        <v/>
      </c>
      <c r="B30" s="80" t="str">
        <f>U2</f>
        <v/>
      </c>
      <c r="C30" s="80">
        <f>B10</f>
        <v>0</v>
      </c>
      <c r="D30" s="80">
        <f>F9</f>
        <v>0</v>
      </c>
      <c r="E30" s="80">
        <f>F10</f>
        <v>0</v>
      </c>
      <c r="F30" s="80">
        <f>J9</f>
        <v>0</v>
      </c>
      <c r="G30" s="80">
        <f>J10</f>
        <v>0</v>
      </c>
      <c r="H30" s="80">
        <f>N9</f>
        <v>0</v>
      </c>
      <c r="I30" s="80">
        <f>N10</f>
        <v>0</v>
      </c>
      <c r="J30" s="80">
        <f>R9</f>
        <v>0</v>
      </c>
      <c r="K30" s="80">
        <f>R10</f>
        <v>0</v>
      </c>
      <c r="L30" s="80">
        <f>H18</f>
        <v>0</v>
      </c>
      <c r="M30" s="80">
        <f>F26</f>
        <v>0</v>
      </c>
      <c r="N30" s="80">
        <f>F13</f>
        <v>0</v>
      </c>
      <c r="W30" s="11"/>
      <c r="X30" s="11"/>
      <c r="AA30" s="5"/>
      <c r="AB30" s="5"/>
    </row>
  </sheetData>
  <mergeCells count="44">
    <mergeCell ref="A2:B2"/>
    <mergeCell ref="D2:O2"/>
    <mergeCell ref="Q2:S2"/>
    <mergeCell ref="U2:W2"/>
    <mergeCell ref="Q3:S3"/>
    <mergeCell ref="T3:W3"/>
    <mergeCell ref="Q4:S4"/>
    <mergeCell ref="T4:W4"/>
    <mergeCell ref="S5:W5"/>
    <mergeCell ref="A6:C6"/>
    <mergeCell ref="D6:E6"/>
    <mergeCell ref="F6:G6"/>
    <mergeCell ref="H6:I6"/>
    <mergeCell ref="J6:N6"/>
    <mergeCell ref="O6:P6"/>
    <mergeCell ref="Q6:U6"/>
    <mergeCell ref="V6:W6"/>
    <mergeCell ref="A7:C8"/>
    <mergeCell ref="D8:G8"/>
    <mergeCell ref="H8:K8"/>
    <mergeCell ref="L8:O8"/>
    <mergeCell ref="D7:S7"/>
    <mergeCell ref="P8:S8"/>
    <mergeCell ref="X9:AA9"/>
    <mergeCell ref="A11:C13"/>
    <mergeCell ref="X11:AA11"/>
    <mergeCell ref="T12:U12"/>
    <mergeCell ref="D9:E9"/>
    <mergeCell ref="H9:I9"/>
    <mergeCell ref="L9:M9"/>
    <mergeCell ref="P9:Q9"/>
    <mergeCell ref="O14:W14"/>
    <mergeCell ref="A15:W15"/>
    <mergeCell ref="A18:D18"/>
    <mergeCell ref="H18:I18"/>
    <mergeCell ref="A19:D21"/>
    <mergeCell ref="E19:W21"/>
    <mergeCell ref="A22:D24"/>
    <mergeCell ref="E22:W24"/>
    <mergeCell ref="A25:D27"/>
    <mergeCell ref="E25:H25"/>
    <mergeCell ref="I26:W27"/>
    <mergeCell ref="F26:G26"/>
    <mergeCell ref="I25:W25"/>
  </mergeCells>
  <phoneticPr fontId="3"/>
  <dataValidations count="1">
    <dataValidation type="list" allowBlank="1" showInputMessage="1" showErrorMessage="1" sqref="X9:AA9 X11:AA11" xr:uid="{00000000-0002-0000-0300-000000000000}">
      <formula1>"年額, 月額, 日額"</formula1>
    </dataValidation>
  </dataValidations>
  <pageMargins left="0.59055118110236227" right="0.59055118110236227" top="0.78740157480314965" bottom="0.78740157480314965"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2"/>
  <sheetViews>
    <sheetView showGridLines="0" tabSelected="1" view="pageBreakPreview" zoomScaleNormal="100" zoomScaleSheetLayoutView="100" workbookViewId="0">
      <selection activeCell="S8" sqref="S8:AA8"/>
    </sheetView>
  </sheetViews>
  <sheetFormatPr defaultColWidth="3.625" defaultRowHeight="24" customHeight="1"/>
  <cols>
    <col min="1" max="23" width="3.875" style="5" customWidth="1"/>
    <col min="24" max="26" width="3.625" style="5"/>
    <col min="27" max="28" width="3.625" style="11" customWidth="1"/>
    <col min="29" max="16384" width="3.625" style="5"/>
  </cols>
  <sheetData>
    <row r="1" spans="1:29" ht="24" customHeight="1">
      <c r="A1" s="186" t="str">
        <f>'票１－１'!A1</f>
        <v>白色のセルに入力（またはリストから選択）して下さい。</v>
      </c>
    </row>
    <row r="2" spans="1:29" ht="24" customHeight="1">
      <c r="A2" s="297" t="s">
        <v>459</v>
      </c>
      <c r="B2" s="269"/>
      <c r="D2" s="443" t="s">
        <v>395</v>
      </c>
      <c r="E2" s="443"/>
      <c r="F2" s="443"/>
      <c r="G2" s="443"/>
      <c r="H2" s="443"/>
      <c r="I2" s="443"/>
      <c r="J2" s="443"/>
      <c r="K2" s="443"/>
      <c r="L2" s="443"/>
      <c r="M2" s="443"/>
      <c r="N2" s="443"/>
      <c r="O2" s="443"/>
      <c r="P2" s="187"/>
      <c r="R2" s="297" t="s">
        <v>397</v>
      </c>
      <c r="S2" s="337"/>
      <c r="T2" s="337"/>
      <c r="U2" s="4" t="str">
        <f>IF('票１－１'!U4=0,"",'票１－１'!U4)</f>
        <v/>
      </c>
      <c r="V2" s="357" t="str">
        <f>IF('票１－１'!V4=0,"",'票１－１'!V4)</f>
        <v/>
      </c>
      <c r="W2" s="357"/>
      <c r="X2" s="358"/>
      <c r="AA2" s="5"/>
      <c r="AB2" s="5"/>
    </row>
    <row r="3" spans="1:29" ht="24" customHeight="1">
      <c r="R3" s="239" t="s">
        <v>18</v>
      </c>
      <c r="S3" s="239"/>
      <c r="T3" s="297"/>
      <c r="U3" s="359" t="str">
        <f>IF('票１－１'!U5=0,"",'票１－１'!U5)</f>
        <v/>
      </c>
      <c r="V3" s="359"/>
      <c r="W3" s="359"/>
      <c r="X3" s="359"/>
      <c r="AA3" s="5"/>
      <c r="AB3" s="5"/>
    </row>
    <row r="4" spans="1:29" ht="24" customHeight="1">
      <c r="R4" s="239" t="s">
        <v>232</v>
      </c>
      <c r="S4" s="239"/>
      <c r="T4" s="297"/>
      <c r="U4" s="359" t="str">
        <f>IF('票１－１'!U6=0,"",'票１－１'!U6)</f>
        <v/>
      </c>
      <c r="V4" s="359"/>
      <c r="W4" s="359"/>
      <c r="X4" s="359"/>
      <c r="AA4" s="5"/>
      <c r="AB4" s="5"/>
    </row>
    <row r="5" spans="1:29" ht="24" customHeight="1" thickBot="1">
      <c r="A5" s="5" t="s">
        <v>394</v>
      </c>
      <c r="S5" s="438" t="str">
        <f>現年&amp;"４月１日現在"</f>
        <v>令和8年４月１日現在</v>
      </c>
      <c r="T5" s="438"/>
      <c r="U5" s="438"/>
      <c r="V5" s="438"/>
      <c r="W5" s="438"/>
    </row>
    <row r="6" spans="1:29" ht="24" customHeight="1">
      <c r="A6" s="369" t="s">
        <v>398</v>
      </c>
      <c r="B6" s="370"/>
      <c r="C6" s="377"/>
      <c r="D6" s="446"/>
      <c r="E6" s="447"/>
      <c r="F6" s="447"/>
      <c r="G6" s="447"/>
      <c r="H6" s="448"/>
      <c r="I6" s="449"/>
      <c r="J6" s="450" t="s">
        <v>393</v>
      </c>
      <c r="K6" s="451"/>
      <c r="L6" s="451"/>
      <c r="M6" s="447"/>
      <c r="N6" s="447"/>
      <c r="O6" s="370" t="s">
        <v>54</v>
      </c>
      <c r="P6" s="370"/>
      <c r="Q6" s="188" t="s">
        <v>392</v>
      </c>
      <c r="R6" s="59"/>
      <c r="S6" s="59"/>
      <c r="T6" s="59"/>
      <c r="U6" s="59"/>
      <c r="V6" s="59"/>
      <c r="W6" s="59"/>
      <c r="X6" s="189"/>
      <c r="AA6" s="5"/>
      <c r="AC6" s="11"/>
    </row>
    <row r="7" spans="1:29" ht="24" customHeight="1">
      <c r="A7" s="444" t="s">
        <v>391</v>
      </c>
      <c r="B7" s="445"/>
      <c r="C7" s="445"/>
      <c r="D7" s="445"/>
      <c r="E7" s="445"/>
      <c r="F7" s="222"/>
      <c r="G7" s="220"/>
      <c r="H7" s="219"/>
      <c r="I7" s="219"/>
      <c r="J7" s="222"/>
      <c r="K7" s="222"/>
      <c r="L7" s="222"/>
      <c r="M7" s="221"/>
      <c r="N7" s="221"/>
      <c r="O7" s="221"/>
      <c r="P7" s="220"/>
      <c r="Q7" s="153"/>
      <c r="R7" s="11"/>
      <c r="S7" s="11"/>
      <c r="T7" s="11"/>
      <c r="U7" s="11"/>
      <c r="V7" s="11"/>
      <c r="W7" s="11"/>
      <c r="X7" s="174"/>
      <c r="AA7" s="5"/>
      <c r="AC7" s="11"/>
    </row>
    <row r="8" spans="1:29" ht="30" customHeight="1">
      <c r="A8" s="458" t="s">
        <v>390</v>
      </c>
      <c r="B8" s="435"/>
      <c r="C8" s="435"/>
      <c r="D8" s="436"/>
      <c r="E8" s="434" t="s">
        <v>520</v>
      </c>
      <c r="F8" s="435"/>
      <c r="G8" s="435"/>
      <c r="H8" s="436"/>
      <c r="I8" s="434" t="s">
        <v>389</v>
      </c>
      <c r="J8" s="435"/>
      <c r="K8" s="435"/>
      <c r="L8" s="436"/>
      <c r="M8" s="434" t="s">
        <v>32</v>
      </c>
      <c r="N8" s="435"/>
      <c r="O8" s="435"/>
      <c r="P8" s="436"/>
      <c r="Q8" s="407" t="s">
        <v>8</v>
      </c>
      <c r="R8" s="249"/>
      <c r="S8" s="249"/>
      <c r="T8" s="452"/>
      <c r="U8" s="455" t="s">
        <v>570</v>
      </c>
      <c r="V8" s="337"/>
      <c r="W8" s="337"/>
      <c r="X8" s="401"/>
      <c r="AA8" s="5"/>
      <c r="AC8" s="11"/>
    </row>
    <row r="9" spans="1:29" ht="32.25" customHeight="1" thickBot="1">
      <c r="A9" s="459"/>
      <c r="B9" s="454"/>
      <c r="C9" s="224"/>
      <c r="D9" s="225" t="s">
        <v>280</v>
      </c>
      <c r="E9" s="453"/>
      <c r="F9" s="454"/>
      <c r="G9" s="224"/>
      <c r="H9" s="225" t="s">
        <v>280</v>
      </c>
      <c r="I9" s="453"/>
      <c r="J9" s="454"/>
      <c r="K9" s="224"/>
      <c r="L9" s="226" t="s">
        <v>280</v>
      </c>
      <c r="M9" s="453"/>
      <c r="N9" s="454"/>
      <c r="O9" s="224"/>
      <c r="P9" s="225" t="s">
        <v>280</v>
      </c>
      <c r="Q9" s="453" t="s">
        <v>8</v>
      </c>
      <c r="R9" s="454"/>
      <c r="S9" s="227">
        <f>C9+G9+K9+O9</f>
        <v>0</v>
      </c>
      <c r="T9" s="225" t="s">
        <v>280</v>
      </c>
      <c r="U9" s="456"/>
      <c r="V9" s="457"/>
      <c r="W9" s="457"/>
      <c r="X9" s="228" t="s">
        <v>67</v>
      </c>
      <c r="AA9" s="5"/>
      <c r="AC9" s="11"/>
    </row>
    <row r="10" spans="1:29" ht="6.75" customHeight="1">
      <c r="O10" s="289"/>
      <c r="P10" s="289"/>
      <c r="Q10" s="289"/>
      <c r="R10" s="289"/>
      <c r="S10" s="289"/>
      <c r="T10" s="289"/>
      <c r="U10" s="289"/>
      <c r="V10" s="289"/>
      <c r="W10" s="289"/>
    </row>
    <row r="11" spans="1:29" ht="24" customHeight="1">
      <c r="A11" s="402"/>
      <c r="B11" s="402"/>
      <c r="C11" s="402"/>
      <c r="D11" s="402"/>
      <c r="E11" s="402"/>
      <c r="F11" s="402"/>
      <c r="G11" s="402"/>
      <c r="H11" s="402"/>
      <c r="I11" s="402"/>
      <c r="J11" s="402"/>
      <c r="K11" s="402"/>
      <c r="L11" s="402"/>
      <c r="M11" s="402"/>
      <c r="N11" s="402"/>
      <c r="O11" s="402"/>
      <c r="P11" s="402"/>
      <c r="Q11" s="402"/>
      <c r="R11" s="402"/>
      <c r="S11" s="402"/>
      <c r="T11" s="402"/>
      <c r="U11" s="402"/>
      <c r="V11" s="402"/>
      <c r="W11" s="402"/>
    </row>
    <row r="12" spans="1:29" ht="13.5" customHeight="1">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AA12" s="22"/>
      <c r="AB12" s="22"/>
    </row>
  </sheetData>
  <mergeCells count="30">
    <mergeCell ref="A8:D8"/>
    <mergeCell ref="E8:H8"/>
    <mergeCell ref="I8:L8"/>
    <mergeCell ref="M8:P8"/>
    <mergeCell ref="A9:B9"/>
    <mergeCell ref="E9:F9"/>
    <mergeCell ref="I9:J9"/>
    <mergeCell ref="M9:N9"/>
    <mergeCell ref="A2:B2"/>
    <mergeCell ref="D2:O2"/>
    <mergeCell ref="R2:T2"/>
    <mergeCell ref="V2:X2"/>
    <mergeCell ref="R3:T3"/>
    <mergeCell ref="U3:X3"/>
    <mergeCell ref="O10:W10"/>
    <mergeCell ref="A11:W11"/>
    <mergeCell ref="A7:E7"/>
    <mergeCell ref="R4:T4"/>
    <mergeCell ref="U4:X4"/>
    <mergeCell ref="S5:W5"/>
    <mergeCell ref="A6:C6"/>
    <mergeCell ref="D6:G6"/>
    <mergeCell ref="H6:I6"/>
    <mergeCell ref="J6:L6"/>
    <mergeCell ref="M6:N6"/>
    <mergeCell ref="O6:P6"/>
    <mergeCell ref="Q8:T8"/>
    <mergeCell ref="Q9:R9"/>
    <mergeCell ref="U8:X8"/>
    <mergeCell ref="U9:W9"/>
  </mergeCells>
  <phoneticPr fontId="3"/>
  <dataValidations count="1">
    <dataValidation type="list" allowBlank="1" showInputMessage="1" showErrorMessage="1" sqref="D6:G6" xr:uid="{00000000-0002-0000-0400-000000000000}">
      <formula1>"あり,なし"</formula1>
    </dataValidation>
  </dataValidations>
  <pageMargins left="0.59055118110236227" right="0.59055118110236227" top="0.78740157480314965" bottom="0.78740157480314965" header="0.51181102362204722" footer="0.51181102362204722"/>
  <pageSetup paperSize="9" scale="9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51"/>
  <sheetViews>
    <sheetView showGridLines="0" tabSelected="1" view="pageBreakPreview" zoomScaleNormal="100" zoomScaleSheetLayoutView="100" workbookViewId="0">
      <selection activeCell="S8" sqref="S8:AA8"/>
    </sheetView>
  </sheetViews>
  <sheetFormatPr defaultColWidth="3.625" defaultRowHeight="24.95" customHeight="1"/>
  <cols>
    <col min="1" max="4" width="3.625" style="11"/>
    <col min="5" max="8" width="4" style="11" customWidth="1"/>
    <col min="9" max="28" width="3.625" style="11"/>
    <col min="29" max="29" width="6.5" style="11" bestFit="1" customWidth="1"/>
    <col min="30" max="16384" width="3.625" style="11"/>
  </cols>
  <sheetData>
    <row r="1" spans="1:28" ht="24.95" customHeight="1">
      <c r="A1" s="12" t="str">
        <f>'票１－１'!A1</f>
        <v>白色のセルに入力（またはリストから選択）して下さい。</v>
      </c>
    </row>
    <row r="2" spans="1:28" s="5" customFormat="1" ht="24.95" customHeight="1">
      <c r="A2" s="567" t="s">
        <v>26</v>
      </c>
      <c r="B2" s="568"/>
      <c r="C2" s="569"/>
      <c r="E2" s="443" t="s">
        <v>296</v>
      </c>
      <c r="F2" s="443"/>
      <c r="G2" s="443"/>
      <c r="H2" s="443"/>
      <c r="I2" s="443"/>
      <c r="J2" s="443"/>
      <c r="K2" s="443"/>
      <c r="L2" s="443"/>
      <c r="M2" s="443"/>
      <c r="N2" s="443"/>
      <c r="O2" s="443"/>
      <c r="P2" s="443"/>
      <c r="Q2" s="443"/>
      <c r="R2" s="443"/>
      <c r="S2" s="443"/>
      <c r="U2" s="297" t="s">
        <v>397</v>
      </c>
      <c r="V2" s="337"/>
      <c r="W2" s="269"/>
      <c r="X2" s="4" t="str">
        <f>IF('票１－１'!U4=0,"",'票１－１'!U4)</f>
        <v/>
      </c>
      <c r="Y2" s="357" t="str">
        <f>IF('票１－１'!V4=0,"",'票１－１'!V4)</f>
        <v/>
      </c>
      <c r="Z2" s="357"/>
      <c r="AA2" s="358"/>
      <c r="AB2" s="5" t="str">
        <f>IF(AA2="","",(VLOOKUP(AA2,#REF!,2,3)))</f>
        <v/>
      </c>
    </row>
    <row r="3" spans="1:28" s="5" customFormat="1" ht="24.95" customHeight="1">
      <c r="M3" s="184"/>
      <c r="N3" s="6"/>
      <c r="O3" s="5" t="str">
        <f>"("&amp;昨年&amp;"度実績）"</f>
        <v>(令和7年度実績）</v>
      </c>
      <c r="U3" s="297" t="s">
        <v>276</v>
      </c>
      <c r="V3" s="337"/>
      <c r="W3" s="269"/>
      <c r="X3" s="359" t="str">
        <f>IF('票１－１'!U5=0,"",'票１－１'!U5)</f>
        <v/>
      </c>
      <c r="Y3" s="359"/>
      <c r="Z3" s="359"/>
      <c r="AA3" s="359"/>
    </row>
    <row r="4" spans="1:28" s="5" customFormat="1" ht="24.95" customHeight="1">
      <c r="U4" s="239" t="s">
        <v>232</v>
      </c>
      <c r="V4" s="239"/>
      <c r="W4" s="239"/>
      <c r="X4" s="359" t="str">
        <f>IF('票１－１'!U6=0,"",'票１－１'!U6)</f>
        <v/>
      </c>
      <c r="Y4" s="359"/>
      <c r="Z4" s="359"/>
      <c r="AA4" s="359"/>
    </row>
    <row r="5" spans="1:28" ht="24.95" customHeight="1" thickBot="1">
      <c r="A5" s="572" t="s">
        <v>1</v>
      </c>
      <c r="B5" s="572"/>
      <c r="C5" s="572"/>
      <c r="D5" s="572"/>
      <c r="E5" s="572"/>
      <c r="F5" s="572"/>
      <c r="G5" s="572"/>
      <c r="H5" s="572"/>
      <c r="I5" s="572"/>
      <c r="J5" s="147"/>
    </row>
    <row r="6" spans="1:28" ht="20.100000000000001" customHeight="1" thickBot="1">
      <c r="A6" s="369" t="s">
        <v>7</v>
      </c>
      <c r="B6" s="370"/>
      <c r="C6" s="370"/>
      <c r="D6" s="370"/>
      <c r="E6" s="370"/>
      <c r="F6" s="370"/>
      <c r="G6" s="370"/>
      <c r="H6" s="371"/>
      <c r="I6" s="169"/>
      <c r="J6" s="169"/>
      <c r="O6" s="369" t="s">
        <v>7</v>
      </c>
      <c r="P6" s="370"/>
      <c r="Q6" s="370"/>
      <c r="R6" s="370"/>
      <c r="S6" s="370"/>
      <c r="T6" s="370"/>
      <c r="U6" s="370"/>
      <c r="V6" s="371"/>
    </row>
    <row r="7" spans="1:28" ht="20.100000000000001" customHeight="1">
      <c r="A7" s="573" t="s">
        <v>255</v>
      </c>
      <c r="B7" s="574"/>
      <c r="C7" s="574"/>
      <c r="D7" s="574"/>
      <c r="E7" s="574"/>
      <c r="F7" s="574"/>
      <c r="G7" s="574"/>
      <c r="H7" s="575"/>
      <c r="I7" s="215" t="s">
        <v>4</v>
      </c>
      <c r="J7" s="570">
        <f>SUM(I8:M13)</f>
        <v>0</v>
      </c>
      <c r="K7" s="570"/>
      <c r="L7" s="570"/>
      <c r="M7" s="571"/>
      <c r="O7" s="577" t="s">
        <v>411</v>
      </c>
      <c r="P7" s="578"/>
      <c r="Q7" s="578"/>
      <c r="R7" s="578"/>
      <c r="S7" s="578"/>
      <c r="T7" s="578"/>
      <c r="U7" s="578"/>
      <c r="V7" s="579"/>
      <c r="W7" s="345" t="s">
        <v>5</v>
      </c>
      <c r="X7" s="517">
        <f>S28</f>
        <v>0</v>
      </c>
      <c r="Y7" s="517"/>
      <c r="Z7" s="517"/>
      <c r="AA7" s="518"/>
    </row>
    <row r="8" spans="1:28" ht="20.100000000000001" customHeight="1">
      <c r="A8" s="586" t="s">
        <v>6</v>
      </c>
      <c r="B8" s="465" t="s">
        <v>271</v>
      </c>
      <c r="C8" s="466"/>
      <c r="D8" s="466"/>
      <c r="E8" s="466"/>
      <c r="F8" s="466"/>
      <c r="G8" s="466"/>
      <c r="H8" s="467"/>
      <c r="I8" s="502"/>
      <c r="J8" s="503"/>
      <c r="K8" s="503"/>
      <c r="L8" s="543" t="s">
        <v>301</v>
      </c>
      <c r="M8" s="544"/>
      <c r="O8" s="580"/>
      <c r="P8" s="581"/>
      <c r="Q8" s="581"/>
      <c r="R8" s="581"/>
      <c r="S8" s="581"/>
      <c r="T8" s="581"/>
      <c r="U8" s="581"/>
      <c r="V8" s="582"/>
      <c r="W8" s="516"/>
      <c r="X8" s="519"/>
      <c r="Y8" s="519"/>
      <c r="Z8" s="519"/>
      <c r="AA8" s="520"/>
    </row>
    <row r="9" spans="1:28" ht="20.100000000000001" customHeight="1">
      <c r="A9" s="586"/>
      <c r="B9" s="576" t="s">
        <v>501</v>
      </c>
      <c r="C9" s="576"/>
      <c r="D9" s="576"/>
      <c r="E9" s="576"/>
      <c r="F9" s="576"/>
      <c r="G9" s="576"/>
      <c r="H9" s="576"/>
      <c r="I9" s="527"/>
      <c r="J9" s="528"/>
      <c r="K9" s="528"/>
      <c r="L9" s="529" t="s">
        <v>301</v>
      </c>
      <c r="M9" s="530"/>
      <c r="O9" s="583"/>
      <c r="P9" s="584"/>
      <c r="Q9" s="584"/>
      <c r="R9" s="584"/>
      <c r="S9" s="584"/>
      <c r="T9" s="584"/>
      <c r="U9" s="584"/>
      <c r="V9" s="585"/>
      <c r="W9" s="348"/>
      <c r="X9" s="521"/>
      <c r="Y9" s="521"/>
      <c r="Z9" s="521"/>
      <c r="AA9" s="522"/>
    </row>
    <row r="10" spans="1:28" ht="20.100000000000001" customHeight="1">
      <c r="A10" s="586"/>
      <c r="B10" s="485" t="s">
        <v>272</v>
      </c>
      <c r="C10" s="485"/>
      <c r="D10" s="485"/>
      <c r="E10" s="485"/>
      <c r="F10" s="485"/>
      <c r="G10" s="485"/>
      <c r="H10" s="485"/>
      <c r="I10" s="527"/>
      <c r="J10" s="528"/>
      <c r="K10" s="528"/>
      <c r="L10" s="529" t="s">
        <v>301</v>
      </c>
      <c r="M10" s="530"/>
      <c r="O10" s="479" t="s">
        <v>9</v>
      </c>
      <c r="P10" s="483" t="s">
        <v>496</v>
      </c>
      <c r="Q10" s="483"/>
      <c r="R10" s="483"/>
      <c r="S10" s="483"/>
      <c r="T10" s="483"/>
      <c r="U10" s="483"/>
      <c r="V10" s="483"/>
      <c r="W10" s="150" t="s">
        <v>10</v>
      </c>
      <c r="X10" s="510"/>
      <c r="Y10" s="510"/>
      <c r="Z10" s="508" t="s">
        <v>11</v>
      </c>
      <c r="AA10" s="509"/>
    </row>
    <row r="11" spans="1:28" ht="20.100000000000001" customHeight="1">
      <c r="A11" s="586"/>
      <c r="B11" s="589" t="s">
        <v>502</v>
      </c>
      <c r="C11" s="590"/>
      <c r="D11" s="590"/>
      <c r="E11" s="590"/>
      <c r="F11" s="590"/>
      <c r="G11" s="590"/>
      <c r="H11" s="591"/>
      <c r="I11" s="527"/>
      <c r="J11" s="528"/>
      <c r="K11" s="528"/>
      <c r="L11" s="529" t="s">
        <v>301</v>
      </c>
      <c r="M11" s="530"/>
      <c r="O11" s="480"/>
      <c r="P11" s="504" t="s">
        <v>13</v>
      </c>
      <c r="Q11" s="504"/>
      <c r="R11" s="504"/>
      <c r="S11" s="504"/>
      <c r="T11" s="504"/>
      <c r="U11" s="504"/>
      <c r="V11" s="504"/>
      <c r="W11" s="171"/>
      <c r="X11" s="513"/>
      <c r="Y11" s="513"/>
      <c r="Z11" s="511" t="s">
        <v>11</v>
      </c>
      <c r="AA11" s="512"/>
    </row>
    <row r="12" spans="1:28" ht="20.100000000000001" customHeight="1">
      <c r="A12" s="586"/>
      <c r="B12" s="485" t="s">
        <v>499</v>
      </c>
      <c r="C12" s="485"/>
      <c r="D12" s="485"/>
      <c r="E12" s="485"/>
      <c r="F12" s="485"/>
      <c r="G12" s="485"/>
      <c r="H12" s="485"/>
      <c r="I12" s="527"/>
      <c r="J12" s="528"/>
      <c r="K12" s="528"/>
      <c r="L12" s="529" t="s">
        <v>301</v>
      </c>
      <c r="M12" s="530"/>
      <c r="O12" s="480"/>
      <c r="P12" s="505" t="s">
        <v>14</v>
      </c>
      <c r="Q12" s="506"/>
      <c r="R12" s="506"/>
      <c r="S12" s="506"/>
      <c r="T12" s="506"/>
      <c r="U12" s="506"/>
      <c r="V12" s="507"/>
      <c r="W12" s="172"/>
      <c r="X12" s="513"/>
      <c r="Y12" s="513"/>
      <c r="Z12" s="514" t="s">
        <v>11</v>
      </c>
      <c r="AA12" s="515"/>
    </row>
    <row r="13" spans="1:28" ht="20.100000000000001" customHeight="1">
      <c r="A13" s="586"/>
      <c r="B13" s="556" t="s">
        <v>500</v>
      </c>
      <c r="C13" s="557"/>
      <c r="D13" s="557"/>
      <c r="E13" s="557"/>
      <c r="F13" s="557"/>
      <c r="G13" s="557"/>
      <c r="H13" s="558"/>
      <c r="I13" s="525"/>
      <c r="J13" s="526"/>
      <c r="K13" s="526"/>
      <c r="L13" s="541" t="s">
        <v>301</v>
      </c>
      <c r="M13" s="542"/>
      <c r="O13" s="480"/>
      <c r="P13" s="505" t="s">
        <v>15</v>
      </c>
      <c r="Q13" s="506"/>
      <c r="R13" s="506"/>
      <c r="S13" s="506"/>
      <c r="T13" s="506"/>
      <c r="U13" s="506"/>
      <c r="V13" s="507"/>
      <c r="W13" s="172"/>
      <c r="X13" s="513"/>
      <c r="Y13" s="513"/>
      <c r="Z13" s="514" t="s">
        <v>11</v>
      </c>
      <c r="AA13" s="515"/>
    </row>
    <row r="14" spans="1:28" ht="20.100000000000001" customHeight="1">
      <c r="A14" s="586"/>
      <c r="B14" s="239" t="s">
        <v>279</v>
      </c>
      <c r="C14" s="239"/>
      <c r="D14" s="239"/>
      <c r="E14" s="239"/>
      <c r="F14" s="239"/>
      <c r="G14" s="239"/>
      <c r="H14" s="239"/>
      <c r="I14" s="212" t="s">
        <v>4</v>
      </c>
      <c r="J14" s="523">
        <f>SUM(I8:M13)</f>
        <v>0</v>
      </c>
      <c r="K14" s="523"/>
      <c r="L14" s="523"/>
      <c r="M14" s="524"/>
      <c r="O14" s="480"/>
      <c r="P14" s="505" t="s">
        <v>16</v>
      </c>
      <c r="Q14" s="506"/>
      <c r="R14" s="506"/>
      <c r="S14" s="506"/>
      <c r="T14" s="506"/>
      <c r="U14" s="506"/>
      <c r="V14" s="507"/>
      <c r="W14" s="172"/>
      <c r="X14" s="513"/>
      <c r="Y14" s="513"/>
      <c r="Z14" s="514" t="s">
        <v>11</v>
      </c>
      <c r="AA14" s="515"/>
    </row>
    <row r="15" spans="1:28" ht="20.100000000000001" customHeight="1">
      <c r="A15" s="474" t="s">
        <v>563</v>
      </c>
      <c r="B15" s="475"/>
      <c r="C15" s="475"/>
      <c r="D15" s="475"/>
      <c r="E15" s="475"/>
      <c r="F15" s="475"/>
      <c r="G15" s="475"/>
      <c r="H15" s="475"/>
      <c r="I15" s="475"/>
      <c r="J15" s="475"/>
      <c r="K15" s="475"/>
      <c r="L15" s="475"/>
      <c r="M15" s="476"/>
      <c r="O15" s="480"/>
      <c r="P15" s="482" t="s">
        <v>516</v>
      </c>
      <c r="Q15" s="482"/>
      <c r="R15" s="482"/>
      <c r="S15" s="482"/>
      <c r="T15" s="482"/>
      <c r="U15" s="482"/>
      <c r="V15" s="482"/>
      <c r="W15" s="172"/>
      <c r="X15" s="513"/>
      <c r="Y15" s="513"/>
      <c r="Z15" s="514" t="s">
        <v>11</v>
      </c>
      <c r="AA15" s="515"/>
    </row>
    <row r="16" spans="1:28" ht="20.100000000000001" customHeight="1">
      <c r="A16" s="549" t="s">
        <v>479</v>
      </c>
      <c r="B16" s="550"/>
      <c r="C16" s="550"/>
      <c r="D16" s="551"/>
      <c r="E16" s="477" t="s">
        <v>273</v>
      </c>
      <c r="F16" s="477"/>
      <c r="G16" s="477"/>
      <c r="H16" s="477"/>
      <c r="I16" s="502"/>
      <c r="J16" s="503"/>
      <c r="K16" s="503"/>
      <c r="L16" s="543" t="s">
        <v>301</v>
      </c>
      <c r="M16" s="544"/>
      <c r="O16" s="480"/>
      <c r="P16" s="482" t="s">
        <v>233</v>
      </c>
      <c r="Q16" s="482"/>
      <c r="R16" s="482"/>
      <c r="S16" s="482"/>
      <c r="T16" s="482"/>
      <c r="U16" s="482"/>
      <c r="V16" s="482"/>
      <c r="W16" s="172"/>
      <c r="X16" s="513"/>
      <c r="Y16" s="513"/>
      <c r="Z16" s="514" t="s">
        <v>11</v>
      </c>
      <c r="AA16" s="515"/>
    </row>
    <row r="17" spans="1:29" ht="20.100000000000001" customHeight="1">
      <c r="A17" s="552"/>
      <c r="B17" s="553"/>
      <c r="C17" s="553"/>
      <c r="D17" s="554"/>
      <c r="E17" s="490" t="s">
        <v>415</v>
      </c>
      <c r="F17" s="491"/>
      <c r="G17" s="491"/>
      <c r="H17" s="492"/>
      <c r="I17" s="527"/>
      <c r="J17" s="528"/>
      <c r="K17" s="528"/>
      <c r="L17" s="529" t="s">
        <v>301</v>
      </c>
      <c r="M17" s="530"/>
      <c r="O17" s="480"/>
      <c r="P17" s="484" t="s">
        <v>235</v>
      </c>
      <c r="Q17" s="484"/>
      <c r="R17" s="484"/>
      <c r="S17" s="484"/>
      <c r="T17" s="484"/>
      <c r="U17" s="484"/>
      <c r="V17" s="484"/>
      <c r="W17" s="172"/>
      <c r="X17" s="513"/>
      <c r="Y17" s="513"/>
      <c r="Z17" s="514" t="s">
        <v>11</v>
      </c>
      <c r="AA17" s="515"/>
    </row>
    <row r="18" spans="1:29" ht="20.100000000000001" customHeight="1">
      <c r="A18" s="496" t="s">
        <v>478</v>
      </c>
      <c r="B18" s="497"/>
      <c r="C18" s="497"/>
      <c r="D18" s="498"/>
      <c r="E18" s="493" t="s">
        <v>414</v>
      </c>
      <c r="F18" s="493"/>
      <c r="G18" s="493"/>
      <c r="H18" s="493"/>
      <c r="I18" s="525"/>
      <c r="J18" s="526"/>
      <c r="K18" s="526"/>
      <c r="L18" s="541" t="s">
        <v>301</v>
      </c>
      <c r="M18" s="542"/>
      <c r="O18" s="480"/>
      <c r="P18" s="478" t="s">
        <v>236</v>
      </c>
      <c r="Q18" s="478"/>
      <c r="R18" s="478"/>
      <c r="S18" s="478"/>
      <c r="T18" s="478"/>
      <c r="U18" s="478"/>
      <c r="V18" s="478"/>
      <c r="W18" s="173"/>
      <c r="X18" s="596"/>
      <c r="Y18" s="596"/>
      <c r="Z18" s="597" t="s">
        <v>11</v>
      </c>
      <c r="AA18" s="598"/>
    </row>
    <row r="19" spans="1:29" ht="20.100000000000001" customHeight="1" thickBot="1">
      <c r="A19" s="474" t="s">
        <v>564</v>
      </c>
      <c r="B19" s="475"/>
      <c r="C19" s="475"/>
      <c r="D19" s="475"/>
      <c r="E19" s="475"/>
      <c r="F19" s="475"/>
      <c r="G19" s="475"/>
      <c r="H19" s="475"/>
      <c r="I19" s="531"/>
      <c r="J19" s="532"/>
      <c r="K19" s="532"/>
      <c r="L19" s="545" t="s">
        <v>301</v>
      </c>
      <c r="M19" s="546"/>
      <c r="O19" s="481"/>
      <c r="P19" s="453" t="s">
        <v>8</v>
      </c>
      <c r="Q19" s="454"/>
      <c r="R19" s="454"/>
      <c r="S19" s="454"/>
      <c r="T19" s="454"/>
      <c r="U19" s="454"/>
      <c r="V19" s="322"/>
      <c r="W19" s="592">
        <f>SUM(X10:Y18)</f>
        <v>0</v>
      </c>
      <c r="X19" s="593"/>
      <c r="Y19" s="593"/>
      <c r="Z19" s="594" t="s">
        <v>11</v>
      </c>
      <c r="AA19" s="595"/>
    </row>
    <row r="20" spans="1:29" ht="20.100000000000001" customHeight="1">
      <c r="A20" s="444" t="s">
        <v>484</v>
      </c>
      <c r="B20" s="445"/>
      <c r="C20" s="445"/>
      <c r="D20" s="445"/>
      <c r="E20" s="445"/>
      <c r="F20" s="445"/>
      <c r="G20" s="445"/>
      <c r="H20" s="469"/>
      <c r="I20" s="539"/>
      <c r="J20" s="540"/>
      <c r="K20" s="540"/>
      <c r="L20" s="587" t="s">
        <v>523</v>
      </c>
      <c r="M20" s="588"/>
    </row>
    <row r="21" spans="1:29" ht="20.100000000000001" customHeight="1" thickBot="1">
      <c r="A21" s="494" t="s">
        <v>565</v>
      </c>
      <c r="B21" s="495"/>
      <c r="C21" s="495"/>
      <c r="D21" s="495"/>
      <c r="E21" s="495"/>
      <c r="F21" s="495"/>
      <c r="G21" s="495"/>
      <c r="H21" s="495"/>
      <c r="I21" s="470"/>
      <c r="J21" s="471"/>
      <c r="K21" s="471"/>
      <c r="L21" s="472" t="s">
        <v>301</v>
      </c>
      <c r="M21" s="473"/>
    </row>
    <row r="22" spans="1:29" ht="11.25" customHeight="1">
      <c r="A22" s="13"/>
      <c r="B22" s="13"/>
      <c r="C22" s="13"/>
      <c r="D22" s="13"/>
      <c r="E22" s="13"/>
      <c r="F22" s="13"/>
      <c r="G22" s="13"/>
      <c r="H22" s="13"/>
      <c r="I22" s="3"/>
      <c r="J22" s="46"/>
      <c r="K22" s="46"/>
      <c r="L22" s="46"/>
      <c r="M22" s="46"/>
    </row>
    <row r="23" spans="1:29" ht="6.75" customHeight="1">
      <c r="A23" s="177"/>
      <c r="B23" s="177"/>
      <c r="C23" s="177"/>
      <c r="D23" s="177"/>
      <c r="E23" s="177"/>
      <c r="F23" s="177"/>
      <c r="G23" s="177"/>
      <c r="H23" s="177"/>
      <c r="I23" s="147"/>
      <c r="J23" s="147"/>
    </row>
    <row r="24" spans="1:29" ht="20.100000000000001" customHeight="1" thickBot="1">
      <c r="A24" s="555" t="s">
        <v>2</v>
      </c>
      <c r="B24" s="555"/>
      <c r="C24" s="555"/>
      <c r="D24" s="361" t="s">
        <v>562</v>
      </c>
      <c r="E24" s="361"/>
      <c r="F24" s="361"/>
      <c r="G24" s="361"/>
      <c r="H24" s="361"/>
      <c r="I24" s="361"/>
      <c r="J24" s="139"/>
      <c r="K24" s="139"/>
      <c r="P24" s="46"/>
      <c r="Q24" s="46"/>
      <c r="R24" s="46"/>
      <c r="S24" s="46"/>
      <c r="T24" s="46"/>
      <c r="U24" s="46"/>
      <c r="V24" s="46"/>
      <c r="W24" s="46"/>
    </row>
    <row r="25" spans="1:29" ht="15" customHeight="1">
      <c r="A25" s="140"/>
      <c r="B25" s="141"/>
      <c r="C25" s="141"/>
      <c r="D25" s="73"/>
      <c r="E25" s="73"/>
      <c r="F25" s="440" t="s">
        <v>22</v>
      </c>
      <c r="G25" s="440"/>
      <c r="H25" s="547"/>
      <c r="I25" s="533" t="s">
        <v>399</v>
      </c>
      <c r="J25" s="534"/>
      <c r="K25" s="535"/>
      <c r="L25" s="533" t="s">
        <v>254</v>
      </c>
      <c r="M25" s="534"/>
      <c r="N25" s="535"/>
      <c r="O25" s="463" t="s">
        <v>17</v>
      </c>
      <c r="P25" s="463"/>
      <c r="Q25" s="463"/>
      <c r="R25" s="486" t="s">
        <v>8</v>
      </c>
      <c r="S25" s="486"/>
      <c r="T25" s="486"/>
      <c r="U25" s="487"/>
    </row>
    <row r="26" spans="1:29" ht="15" customHeight="1" thickBot="1">
      <c r="A26" s="548" t="s">
        <v>23</v>
      </c>
      <c r="B26" s="361"/>
      <c r="C26" s="361"/>
      <c r="H26" s="142"/>
      <c r="I26" s="536"/>
      <c r="J26" s="537"/>
      <c r="K26" s="538"/>
      <c r="L26" s="536"/>
      <c r="M26" s="537"/>
      <c r="N26" s="538"/>
      <c r="O26" s="464"/>
      <c r="P26" s="464"/>
      <c r="Q26" s="464"/>
      <c r="R26" s="488"/>
      <c r="S26" s="488"/>
      <c r="T26" s="488"/>
      <c r="U26" s="489"/>
    </row>
    <row r="27" spans="1:29" ht="15" customHeight="1">
      <c r="A27" s="369" t="s">
        <v>525</v>
      </c>
      <c r="B27" s="370"/>
      <c r="C27" s="370"/>
      <c r="D27" s="370"/>
      <c r="E27" s="370"/>
      <c r="F27" s="370"/>
      <c r="G27" s="370"/>
      <c r="H27" s="377"/>
      <c r="I27" s="564"/>
      <c r="J27" s="565"/>
      <c r="K27" s="566"/>
      <c r="L27" s="564"/>
      <c r="M27" s="565"/>
      <c r="N27" s="566"/>
      <c r="O27" s="562"/>
      <c r="P27" s="562"/>
      <c r="Q27" s="562"/>
      <c r="R27" s="170" t="s">
        <v>4</v>
      </c>
      <c r="S27" s="499">
        <f>SUM(I27:Q27)</f>
        <v>0</v>
      </c>
      <c r="T27" s="500"/>
      <c r="U27" s="501"/>
      <c r="AB27" s="11" t="s">
        <v>532</v>
      </c>
      <c r="AC27" s="11" t="b">
        <f>EXACT(J14,S27)</f>
        <v>1</v>
      </c>
    </row>
    <row r="28" spans="1:29" ht="15" customHeight="1" thickBot="1">
      <c r="A28" s="459" t="s">
        <v>524</v>
      </c>
      <c r="B28" s="454"/>
      <c r="C28" s="454"/>
      <c r="D28" s="454"/>
      <c r="E28" s="454"/>
      <c r="F28" s="454"/>
      <c r="G28" s="454"/>
      <c r="H28" s="322"/>
      <c r="I28" s="559"/>
      <c r="J28" s="560"/>
      <c r="K28" s="561"/>
      <c r="L28" s="559"/>
      <c r="M28" s="560"/>
      <c r="N28" s="561"/>
      <c r="O28" s="563"/>
      <c r="P28" s="563"/>
      <c r="Q28" s="563"/>
      <c r="R28" s="178" t="s">
        <v>5</v>
      </c>
      <c r="S28" s="460">
        <f>SUM(I28:Q28)</f>
        <v>0</v>
      </c>
      <c r="T28" s="461"/>
      <c r="U28" s="462"/>
      <c r="V28" s="56"/>
    </row>
    <row r="29" spans="1:29" ht="84.75" customHeight="1">
      <c r="A29" s="468" t="s">
        <v>571</v>
      </c>
      <c r="B29" s="468"/>
      <c r="C29" s="468"/>
      <c r="D29" s="468"/>
      <c r="E29" s="468"/>
      <c r="F29" s="468"/>
      <c r="G29" s="468"/>
      <c r="H29" s="468"/>
      <c r="I29" s="468"/>
      <c r="J29" s="468"/>
      <c r="K29" s="468"/>
      <c r="L29" s="468"/>
      <c r="M29" s="468"/>
      <c r="N29" s="468"/>
      <c r="O29" s="468"/>
      <c r="P29" s="468"/>
      <c r="Q29" s="468"/>
      <c r="R29" s="468"/>
      <c r="S29" s="468"/>
      <c r="T29" s="468"/>
      <c r="U29" s="468"/>
      <c r="V29" s="468"/>
      <c r="W29" s="468"/>
      <c r="X29" s="468"/>
      <c r="Y29" s="468"/>
      <c r="Z29" s="468"/>
      <c r="AA29" s="468"/>
    </row>
    <row r="30" spans="1:29" ht="15" customHeight="1">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1:29" ht="15" customHeight="1"/>
    <row r="32" spans="1:29" ht="15" customHeight="1"/>
    <row r="33" spans="1:8" ht="54.75" customHeight="1">
      <c r="A33" s="144" t="s">
        <v>328</v>
      </c>
      <c r="B33" s="144" t="s">
        <v>330</v>
      </c>
      <c r="C33" s="144" t="s">
        <v>348</v>
      </c>
      <c r="D33" s="144" t="s">
        <v>349</v>
      </c>
      <c r="E33" s="144" t="s">
        <v>32</v>
      </c>
      <c r="F33" s="144" t="s">
        <v>25</v>
      </c>
      <c r="G33" s="145"/>
      <c r="H33" s="145"/>
    </row>
    <row r="34" spans="1:8" ht="24" customHeight="1">
      <c r="A34" s="146" t="str">
        <f>X2</f>
        <v/>
      </c>
      <c r="B34" s="146" t="str">
        <f>Y2</f>
        <v/>
      </c>
      <c r="C34" s="146">
        <f>L27</f>
        <v>0</v>
      </c>
      <c r="D34" s="146">
        <f>I27</f>
        <v>0</v>
      </c>
      <c r="E34" s="146">
        <f>O27</f>
        <v>0</v>
      </c>
      <c r="F34" s="185">
        <f>S28</f>
        <v>0</v>
      </c>
    </row>
    <row r="35" spans="1:8" ht="15" customHeight="1"/>
    <row r="36" spans="1:8" ht="15" customHeight="1"/>
    <row r="37" spans="1:8" ht="15" customHeight="1"/>
    <row r="38" spans="1:8" ht="15" customHeight="1"/>
    <row r="39" spans="1:8" ht="15" customHeight="1"/>
    <row r="40" spans="1:8" ht="15" customHeight="1"/>
    <row r="41" spans="1:8" ht="15" customHeight="1"/>
    <row r="42" spans="1:8" ht="15" customHeight="1"/>
    <row r="43" spans="1:8" ht="15" customHeight="1"/>
    <row r="44" spans="1:8" ht="15" customHeight="1"/>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sheetData>
  <mergeCells count="108">
    <mergeCell ref="X14:Y14"/>
    <mergeCell ref="Z14:AA14"/>
    <mergeCell ref="X15:Y15"/>
    <mergeCell ref="Z15:AA15"/>
    <mergeCell ref="X16:Y16"/>
    <mergeCell ref="Z16:AA16"/>
    <mergeCell ref="P14:V14"/>
    <mergeCell ref="W19:Y19"/>
    <mergeCell ref="Z19:AA19"/>
    <mergeCell ref="X17:Y17"/>
    <mergeCell ref="Z17:AA17"/>
    <mergeCell ref="X18:Y18"/>
    <mergeCell ref="Z18:AA18"/>
    <mergeCell ref="I28:K28"/>
    <mergeCell ref="O27:Q27"/>
    <mergeCell ref="O28:Q28"/>
    <mergeCell ref="L28:N28"/>
    <mergeCell ref="L27:N27"/>
    <mergeCell ref="I27:K27"/>
    <mergeCell ref="A2:C2"/>
    <mergeCell ref="E2:S2"/>
    <mergeCell ref="J7:M7"/>
    <mergeCell ref="A5:I5"/>
    <mergeCell ref="A6:H6"/>
    <mergeCell ref="A7:H7"/>
    <mergeCell ref="B9:H9"/>
    <mergeCell ref="B10:H10"/>
    <mergeCell ref="I8:K8"/>
    <mergeCell ref="L8:M8"/>
    <mergeCell ref="I9:K9"/>
    <mergeCell ref="L9:M9"/>
    <mergeCell ref="I10:K10"/>
    <mergeCell ref="L10:M10"/>
    <mergeCell ref="O7:V9"/>
    <mergeCell ref="A8:A14"/>
    <mergeCell ref="L20:M20"/>
    <mergeCell ref="B11:H11"/>
    <mergeCell ref="I11:K11"/>
    <mergeCell ref="L11:M11"/>
    <mergeCell ref="I12:K12"/>
    <mergeCell ref="L12:M12"/>
    <mergeCell ref="A27:H27"/>
    <mergeCell ref="I17:K17"/>
    <mergeCell ref="I19:K19"/>
    <mergeCell ref="L25:N26"/>
    <mergeCell ref="I20:K20"/>
    <mergeCell ref="I18:K18"/>
    <mergeCell ref="B14:H14"/>
    <mergeCell ref="L13:M13"/>
    <mergeCell ref="L17:M17"/>
    <mergeCell ref="L16:M16"/>
    <mergeCell ref="L18:M18"/>
    <mergeCell ref="L19:M19"/>
    <mergeCell ref="F25:H25"/>
    <mergeCell ref="A26:C26"/>
    <mergeCell ref="A16:D17"/>
    <mergeCell ref="A24:C24"/>
    <mergeCell ref="D24:I24"/>
    <mergeCell ref="B13:H13"/>
    <mergeCell ref="I25:K26"/>
    <mergeCell ref="S27:U27"/>
    <mergeCell ref="I16:K16"/>
    <mergeCell ref="Y2:AA2"/>
    <mergeCell ref="X3:AA3"/>
    <mergeCell ref="U4:W4"/>
    <mergeCell ref="X4:AA4"/>
    <mergeCell ref="U2:W2"/>
    <mergeCell ref="U3:W3"/>
    <mergeCell ref="P11:V11"/>
    <mergeCell ref="P12:V12"/>
    <mergeCell ref="P13:V13"/>
    <mergeCell ref="Z10:AA10"/>
    <mergeCell ref="X10:Y10"/>
    <mergeCell ref="Z11:AA11"/>
    <mergeCell ref="X11:Y11"/>
    <mergeCell ref="X12:Y12"/>
    <mergeCell ref="Z12:AA12"/>
    <mergeCell ref="O6:V6"/>
    <mergeCell ref="X13:Y13"/>
    <mergeCell ref="Z13:AA13"/>
    <mergeCell ref="W7:W9"/>
    <mergeCell ref="X7:AA9"/>
    <mergeCell ref="J14:M14"/>
    <mergeCell ref="I13:K13"/>
    <mergeCell ref="S28:U28"/>
    <mergeCell ref="O25:Q26"/>
    <mergeCell ref="B8:H8"/>
    <mergeCell ref="A29:AA29"/>
    <mergeCell ref="A20:H20"/>
    <mergeCell ref="I21:K21"/>
    <mergeCell ref="L21:M21"/>
    <mergeCell ref="A15:M15"/>
    <mergeCell ref="E16:H16"/>
    <mergeCell ref="P19:V19"/>
    <mergeCell ref="P18:V18"/>
    <mergeCell ref="O10:O19"/>
    <mergeCell ref="P15:V15"/>
    <mergeCell ref="P10:V10"/>
    <mergeCell ref="P16:V16"/>
    <mergeCell ref="P17:V17"/>
    <mergeCell ref="A28:H28"/>
    <mergeCell ref="B12:H12"/>
    <mergeCell ref="R25:U26"/>
    <mergeCell ref="E17:H17"/>
    <mergeCell ref="E18:H18"/>
    <mergeCell ref="A19:H19"/>
    <mergeCell ref="A21:H21"/>
    <mergeCell ref="A18:D18"/>
  </mergeCells>
  <phoneticPr fontId="3"/>
  <conditionalFormatting sqref="AC27:AC28">
    <cfRule type="cellIs" dxfId="0" priority="2" operator="equal">
      <formula>FALSE</formula>
    </cfRule>
  </conditionalFormatting>
  <pageMargins left="0.47244094488188981" right="7.874015748031496E-2" top="0.39370078740157483" bottom="0.23622047244094491" header="0.51181102362204722" footer="0.15748031496062992"/>
  <pageSetup paperSize="9" scale="98"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49"/>
  <sheetViews>
    <sheetView showGridLines="0" tabSelected="1" view="pageBreakPreview" zoomScaleNormal="100" zoomScaleSheetLayoutView="100" workbookViewId="0">
      <selection activeCell="S8" sqref="S8:AA8"/>
    </sheetView>
  </sheetViews>
  <sheetFormatPr defaultColWidth="3.625" defaultRowHeight="24.95" customHeight="1"/>
  <cols>
    <col min="1" max="4" width="3.625" style="11"/>
    <col min="5" max="8" width="4" style="11" customWidth="1"/>
    <col min="9" max="28" width="3.625" style="11"/>
    <col min="29" max="29" width="5.625" style="11" customWidth="1"/>
    <col min="30" max="16384" width="3.625" style="11"/>
  </cols>
  <sheetData>
    <row r="1" spans="1:27" ht="24.95" customHeight="1">
      <c r="A1" s="12" t="str">
        <f>'票１－１'!A1</f>
        <v>白色のセルに入力（またはリストから選択）して下さい。</v>
      </c>
    </row>
    <row r="2" spans="1:27" s="5" customFormat="1" ht="24.95" customHeight="1">
      <c r="A2" s="567" t="s">
        <v>27</v>
      </c>
      <c r="B2" s="568"/>
      <c r="C2" s="569"/>
      <c r="E2" s="298" t="s">
        <v>296</v>
      </c>
      <c r="F2" s="298"/>
      <c r="G2" s="298"/>
      <c r="H2" s="298"/>
      <c r="I2" s="298"/>
      <c r="J2" s="298"/>
      <c r="K2" s="298"/>
      <c r="L2" s="298"/>
      <c r="M2" s="298"/>
      <c r="N2" s="298"/>
      <c r="O2" s="298"/>
      <c r="P2" s="298"/>
      <c r="Q2" s="298"/>
      <c r="R2" s="298"/>
      <c r="S2" s="298"/>
      <c r="U2" s="297" t="s">
        <v>397</v>
      </c>
      <c r="V2" s="337"/>
      <c r="W2" s="269"/>
      <c r="X2" s="4" t="str">
        <f>IF('票１－１'!U4=0,"",'票１－１'!U4)</f>
        <v/>
      </c>
      <c r="Y2" s="357" t="str">
        <f>IF('票１－１'!V4=0,"",'票１－１'!V4)</f>
        <v/>
      </c>
      <c r="Z2" s="357"/>
      <c r="AA2" s="358"/>
    </row>
    <row r="3" spans="1:27" s="5" customFormat="1" ht="24.95" customHeight="1">
      <c r="N3" s="6"/>
      <c r="O3" s="5" t="str">
        <f>"("&amp;昨年&amp;"度実績）"</f>
        <v>(令和7年度実績）</v>
      </c>
      <c r="U3" s="297" t="s">
        <v>18</v>
      </c>
      <c r="V3" s="337"/>
      <c r="W3" s="269"/>
      <c r="X3" s="359" t="str">
        <f>IF('票１－１'!U5=0,"",'票１－１'!U5)</f>
        <v/>
      </c>
      <c r="Y3" s="359"/>
      <c r="Z3" s="359"/>
      <c r="AA3" s="359"/>
    </row>
    <row r="4" spans="1:27" s="5" customFormat="1" ht="24.95" customHeight="1">
      <c r="U4" s="239" t="s">
        <v>232</v>
      </c>
      <c r="V4" s="239"/>
      <c r="W4" s="239"/>
      <c r="X4" s="359" t="str">
        <f>IF('票１－１'!U6=0,"",'票１－１'!U6)</f>
        <v/>
      </c>
      <c r="Y4" s="359"/>
      <c r="Z4" s="359"/>
      <c r="AA4" s="359"/>
    </row>
    <row r="5" spans="1:27" ht="24.95" customHeight="1" thickBot="1">
      <c r="A5" s="621" t="s">
        <v>64</v>
      </c>
      <c r="B5" s="621"/>
      <c r="C5" s="621"/>
      <c r="D5" s="621"/>
      <c r="E5" s="621"/>
      <c r="F5" s="621"/>
      <c r="G5" s="621"/>
      <c r="H5" s="621"/>
      <c r="I5" s="621"/>
      <c r="J5" s="621"/>
      <c r="K5" s="621"/>
      <c r="L5" s="621"/>
      <c r="M5" s="621"/>
    </row>
    <row r="6" spans="1:27" ht="19.5" customHeight="1" thickBot="1">
      <c r="A6" s="369" t="s">
        <v>7</v>
      </c>
      <c r="B6" s="370"/>
      <c r="C6" s="370"/>
      <c r="D6" s="370"/>
      <c r="E6" s="370"/>
      <c r="F6" s="370"/>
      <c r="G6" s="370"/>
      <c r="H6" s="371"/>
      <c r="I6" s="169"/>
      <c r="J6" s="169"/>
      <c r="O6" s="369" t="s">
        <v>7</v>
      </c>
      <c r="P6" s="370"/>
      <c r="Q6" s="370"/>
      <c r="R6" s="370"/>
      <c r="S6" s="370"/>
      <c r="T6" s="370"/>
      <c r="U6" s="370"/>
      <c r="V6" s="371"/>
    </row>
    <row r="7" spans="1:27" ht="19.5" customHeight="1">
      <c r="A7" s="573" t="s">
        <v>255</v>
      </c>
      <c r="B7" s="574"/>
      <c r="C7" s="574"/>
      <c r="D7" s="574"/>
      <c r="E7" s="574"/>
      <c r="F7" s="574"/>
      <c r="G7" s="574"/>
      <c r="H7" s="575"/>
      <c r="I7" s="215" t="s">
        <v>19</v>
      </c>
      <c r="J7" s="619">
        <f>SUM(I8:M13)</f>
        <v>0</v>
      </c>
      <c r="K7" s="619"/>
      <c r="L7" s="619"/>
      <c r="M7" s="620"/>
      <c r="O7" s="577" t="s">
        <v>411</v>
      </c>
      <c r="P7" s="578"/>
      <c r="Q7" s="578"/>
      <c r="R7" s="578"/>
      <c r="S7" s="578"/>
      <c r="T7" s="578"/>
      <c r="U7" s="578"/>
      <c r="V7" s="579"/>
      <c r="W7" s="345" t="s">
        <v>412</v>
      </c>
      <c r="X7" s="517">
        <f>S26</f>
        <v>0</v>
      </c>
      <c r="Y7" s="517"/>
      <c r="Z7" s="517"/>
      <c r="AA7" s="518"/>
    </row>
    <row r="8" spans="1:27" ht="19.5" customHeight="1">
      <c r="A8" s="586" t="s">
        <v>6</v>
      </c>
      <c r="B8" s="465" t="s">
        <v>271</v>
      </c>
      <c r="C8" s="466"/>
      <c r="D8" s="466"/>
      <c r="E8" s="466"/>
      <c r="F8" s="466"/>
      <c r="G8" s="466"/>
      <c r="H8" s="467"/>
      <c r="I8" s="613"/>
      <c r="J8" s="614"/>
      <c r="K8" s="614"/>
      <c r="L8" s="543" t="s">
        <v>301</v>
      </c>
      <c r="M8" s="544"/>
      <c r="O8" s="580"/>
      <c r="P8" s="581"/>
      <c r="Q8" s="581"/>
      <c r="R8" s="581"/>
      <c r="S8" s="581"/>
      <c r="T8" s="581"/>
      <c r="U8" s="581"/>
      <c r="V8" s="582"/>
      <c r="W8" s="516"/>
      <c r="X8" s="519"/>
      <c r="Y8" s="519"/>
      <c r="Z8" s="519"/>
      <c r="AA8" s="520"/>
    </row>
    <row r="9" spans="1:27" ht="19.5" customHeight="1">
      <c r="A9" s="586"/>
      <c r="B9" s="576" t="s">
        <v>503</v>
      </c>
      <c r="C9" s="576"/>
      <c r="D9" s="576"/>
      <c r="E9" s="576"/>
      <c r="F9" s="576"/>
      <c r="G9" s="576"/>
      <c r="H9" s="576"/>
      <c r="I9" s="622"/>
      <c r="J9" s="623"/>
      <c r="K9" s="623"/>
      <c r="L9" s="529" t="s">
        <v>301</v>
      </c>
      <c r="M9" s="530"/>
      <c r="O9" s="583"/>
      <c r="P9" s="584"/>
      <c r="Q9" s="584"/>
      <c r="R9" s="584"/>
      <c r="S9" s="584"/>
      <c r="T9" s="584"/>
      <c r="U9" s="584"/>
      <c r="V9" s="585"/>
      <c r="W9" s="348"/>
      <c r="X9" s="521"/>
      <c r="Y9" s="521"/>
      <c r="Z9" s="521"/>
      <c r="AA9" s="522"/>
    </row>
    <row r="10" spans="1:27" ht="19.5" customHeight="1">
      <c r="A10" s="586"/>
      <c r="B10" s="485" t="s">
        <v>272</v>
      </c>
      <c r="C10" s="485"/>
      <c r="D10" s="485"/>
      <c r="E10" s="485"/>
      <c r="F10" s="485"/>
      <c r="G10" s="485"/>
      <c r="H10" s="485"/>
      <c r="I10" s="622"/>
      <c r="J10" s="623"/>
      <c r="K10" s="623"/>
      <c r="L10" s="529" t="s">
        <v>301</v>
      </c>
      <c r="M10" s="530"/>
      <c r="O10" s="479" t="s">
        <v>9</v>
      </c>
      <c r="P10" s="483" t="s">
        <v>496</v>
      </c>
      <c r="Q10" s="483"/>
      <c r="R10" s="483"/>
      <c r="S10" s="483"/>
      <c r="T10" s="483"/>
      <c r="U10" s="483"/>
      <c r="V10" s="483"/>
      <c r="W10" s="150" t="s">
        <v>10</v>
      </c>
      <c r="X10" s="510"/>
      <c r="Y10" s="510"/>
      <c r="Z10" s="508" t="s">
        <v>11</v>
      </c>
      <c r="AA10" s="509"/>
    </row>
    <row r="11" spans="1:27" ht="19.5" customHeight="1">
      <c r="A11" s="586"/>
      <c r="B11" s="589" t="s">
        <v>497</v>
      </c>
      <c r="C11" s="590"/>
      <c r="D11" s="590"/>
      <c r="E11" s="590"/>
      <c r="F11" s="590"/>
      <c r="G11" s="590"/>
      <c r="H11" s="591"/>
      <c r="I11" s="622"/>
      <c r="J11" s="623"/>
      <c r="K11" s="623"/>
      <c r="L11" s="529" t="s">
        <v>301</v>
      </c>
      <c r="M11" s="530"/>
      <c r="O11" s="480"/>
      <c r="P11" s="504" t="s">
        <v>13</v>
      </c>
      <c r="Q11" s="504"/>
      <c r="R11" s="504"/>
      <c r="S11" s="504"/>
      <c r="T11" s="504"/>
      <c r="U11" s="504"/>
      <c r="V11" s="504"/>
      <c r="W11" s="171"/>
      <c r="X11" s="513"/>
      <c r="Y11" s="513"/>
      <c r="Z11" s="511" t="s">
        <v>11</v>
      </c>
      <c r="AA11" s="512"/>
    </row>
    <row r="12" spans="1:27" ht="19.5" customHeight="1">
      <c r="A12" s="586"/>
      <c r="B12" s="485" t="s">
        <v>499</v>
      </c>
      <c r="C12" s="485"/>
      <c r="D12" s="485"/>
      <c r="E12" s="485"/>
      <c r="F12" s="485"/>
      <c r="G12" s="485"/>
      <c r="H12" s="485"/>
      <c r="I12" s="622"/>
      <c r="J12" s="623"/>
      <c r="K12" s="623"/>
      <c r="L12" s="529" t="s">
        <v>301</v>
      </c>
      <c r="M12" s="530"/>
      <c r="O12" s="480"/>
      <c r="P12" s="505" t="s">
        <v>14</v>
      </c>
      <c r="Q12" s="506"/>
      <c r="R12" s="506"/>
      <c r="S12" s="506"/>
      <c r="T12" s="506"/>
      <c r="U12" s="506"/>
      <c r="V12" s="507"/>
      <c r="W12" s="172"/>
      <c r="X12" s="513"/>
      <c r="Y12" s="513"/>
      <c r="Z12" s="514" t="s">
        <v>11</v>
      </c>
      <c r="AA12" s="515"/>
    </row>
    <row r="13" spans="1:27" ht="19.5" customHeight="1">
      <c r="A13" s="586"/>
      <c r="B13" s="556" t="s">
        <v>500</v>
      </c>
      <c r="C13" s="557"/>
      <c r="D13" s="557"/>
      <c r="E13" s="557"/>
      <c r="F13" s="557"/>
      <c r="G13" s="557"/>
      <c r="H13" s="558"/>
      <c r="I13" s="599"/>
      <c r="J13" s="600"/>
      <c r="K13" s="600"/>
      <c r="L13" s="541" t="s">
        <v>301</v>
      </c>
      <c r="M13" s="542"/>
      <c r="O13" s="480"/>
      <c r="P13" s="505" t="s">
        <v>15</v>
      </c>
      <c r="Q13" s="506"/>
      <c r="R13" s="506"/>
      <c r="S13" s="506"/>
      <c r="T13" s="506"/>
      <c r="U13" s="506"/>
      <c r="V13" s="507"/>
      <c r="W13" s="172"/>
      <c r="X13" s="513"/>
      <c r="Y13" s="513"/>
      <c r="Z13" s="514" t="s">
        <v>11</v>
      </c>
      <c r="AA13" s="515"/>
    </row>
    <row r="14" spans="1:27" ht="19.5" customHeight="1">
      <c r="A14" s="586"/>
      <c r="B14" s="239" t="s">
        <v>8</v>
      </c>
      <c r="C14" s="239"/>
      <c r="D14" s="239"/>
      <c r="E14" s="239"/>
      <c r="F14" s="239"/>
      <c r="G14" s="239"/>
      <c r="H14" s="239"/>
      <c r="I14" s="212" t="s">
        <v>4</v>
      </c>
      <c r="J14" s="523">
        <f>SUM(I8:M13)</f>
        <v>0</v>
      </c>
      <c r="K14" s="523"/>
      <c r="L14" s="523"/>
      <c r="M14" s="524"/>
      <c r="O14" s="480"/>
      <c r="P14" s="505" t="s">
        <v>16</v>
      </c>
      <c r="Q14" s="506"/>
      <c r="R14" s="506"/>
      <c r="S14" s="506"/>
      <c r="T14" s="506"/>
      <c r="U14" s="506"/>
      <c r="V14" s="507"/>
      <c r="W14" s="172"/>
      <c r="X14" s="513"/>
      <c r="Y14" s="513"/>
      <c r="Z14" s="514" t="s">
        <v>11</v>
      </c>
      <c r="AA14" s="515"/>
    </row>
    <row r="15" spans="1:27" ht="19.5" customHeight="1">
      <c r="A15" s="474" t="s">
        <v>563</v>
      </c>
      <c r="B15" s="475"/>
      <c r="C15" s="475"/>
      <c r="D15" s="475"/>
      <c r="E15" s="475"/>
      <c r="F15" s="475"/>
      <c r="G15" s="475"/>
      <c r="H15" s="475"/>
      <c r="I15" s="475"/>
      <c r="J15" s="475"/>
      <c r="K15" s="475"/>
      <c r="L15" s="475"/>
      <c r="M15" s="476"/>
      <c r="O15" s="480"/>
      <c r="P15" s="482" t="s">
        <v>516</v>
      </c>
      <c r="Q15" s="482"/>
      <c r="R15" s="482"/>
      <c r="S15" s="482"/>
      <c r="T15" s="482"/>
      <c r="U15" s="482"/>
      <c r="V15" s="482"/>
      <c r="W15" s="172"/>
      <c r="X15" s="513"/>
      <c r="Y15" s="513"/>
      <c r="Z15" s="514" t="s">
        <v>11</v>
      </c>
      <c r="AA15" s="515"/>
    </row>
    <row r="16" spans="1:27" ht="19.5" customHeight="1">
      <c r="A16" s="549" t="s">
        <v>479</v>
      </c>
      <c r="B16" s="550"/>
      <c r="C16" s="550"/>
      <c r="D16" s="551"/>
      <c r="E16" s="477" t="s">
        <v>273</v>
      </c>
      <c r="F16" s="477"/>
      <c r="G16" s="477"/>
      <c r="H16" s="477"/>
      <c r="I16" s="613"/>
      <c r="J16" s="614"/>
      <c r="K16" s="614"/>
      <c r="L16" s="543" t="s">
        <v>301</v>
      </c>
      <c r="M16" s="544"/>
      <c r="O16" s="480"/>
      <c r="P16" s="482" t="s">
        <v>233</v>
      </c>
      <c r="Q16" s="482"/>
      <c r="R16" s="482"/>
      <c r="S16" s="482"/>
      <c r="T16" s="482"/>
      <c r="U16" s="482"/>
      <c r="V16" s="482"/>
      <c r="W16" s="172"/>
      <c r="X16" s="513"/>
      <c r="Y16" s="513"/>
      <c r="Z16" s="514" t="s">
        <v>11</v>
      </c>
      <c r="AA16" s="515"/>
    </row>
    <row r="17" spans="1:29" ht="19.5" customHeight="1">
      <c r="A17" s="552"/>
      <c r="B17" s="553"/>
      <c r="C17" s="553"/>
      <c r="D17" s="554"/>
      <c r="E17" s="601" t="s">
        <v>413</v>
      </c>
      <c r="F17" s="602"/>
      <c r="G17" s="602"/>
      <c r="H17" s="603"/>
      <c r="I17" s="622"/>
      <c r="J17" s="623"/>
      <c r="K17" s="623"/>
      <c r="L17" s="529" t="s">
        <v>301</v>
      </c>
      <c r="M17" s="530"/>
      <c r="O17" s="480"/>
      <c r="P17" s="484" t="s">
        <v>235</v>
      </c>
      <c r="Q17" s="484"/>
      <c r="R17" s="484"/>
      <c r="S17" s="484"/>
      <c r="T17" s="484"/>
      <c r="U17" s="484"/>
      <c r="V17" s="484"/>
      <c r="W17" s="172"/>
      <c r="X17" s="513"/>
      <c r="Y17" s="513"/>
      <c r="Z17" s="514" t="s">
        <v>11</v>
      </c>
      <c r="AA17" s="515"/>
    </row>
    <row r="18" spans="1:29" ht="19.5" customHeight="1">
      <c r="A18" s="624" t="s">
        <v>478</v>
      </c>
      <c r="B18" s="625"/>
      <c r="C18" s="625"/>
      <c r="D18" s="626"/>
      <c r="E18" s="493" t="s">
        <v>414</v>
      </c>
      <c r="F18" s="493"/>
      <c r="G18" s="493"/>
      <c r="H18" s="493"/>
      <c r="I18" s="599"/>
      <c r="J18" s="600"/>
      <c r="K18" s="600"/>
      <c r="L18" s="541" t="s">
        <v>301</v>
      </c>
      <c r="M18" s="542"/>
      <c r="O18" s="480"/>
      <c r="P18" s="478" t="s">
        <v>236</v>
      </c>
      <c r="Q18" s="478"/>
      <c r="R18" s="478"/>
      <c r="S18" s="478"/>
      <c r="T18" s="478"/>
      <c r="U18" s="478"/>
      <c r="V18" s="478"/>
      <c r="W18" s="173"/>
      <c r="X18" s="596"/>
      <c r="Y18" s="596"/>
      <c r="Z18" s="597" t="s">
        <v>11</v>
      </c>
      <c r="AA18" s="598"/>
    </row>
    <row r="19" spans="1:29" ht="19.5" customHeight="1" thickBot="1">
      <c r="A19" s="610" t="s">
        <v>566</v>
      </c>
      <c r="B19" s="611"/>
      <c r="C19" s="611"/>
      <c r="D19" s="611"/>
      <c r="E19" s="611"/>
      <c r="F19" s="611"/>
      <c r="G19" s="611"/>
      <c r="H19" s="612"/>
      <c r="I19" s="613"/>
      <c r="J19" s="614"/>
      <c r="K19" s="614"/>
      <c r="L19" s="541" t="s">
        <v>301</v>
      </c>
      <c r="M19" s="542"/>
      <c r="O19" s="481"/>
      <c r="P19" s="453" t="s">
        <v>8</v>
      </c>
      <c r="Q19" s="454"/>
      <c r="R19" s="454"/>
      <c r="S19" s="454"/>
      <c r="T19" s="454"/>
      <c r="U19" s="454"/>
      <c r="V19" s="322"/>
      <c r="W19" s="143"/>
      <c r="X19" s="618">
        <f>SUM(X10:Y18)</f>
        <v>0</v>
      </c>
      <c r="Y19" s="618"/>
      <c r="Z19" s="175"/>
      <c r="AA19" s="176" t="s">
        <v>297</v>
      </c>
    </row>
    <row r="20" spans="1:29" ht="19.5" customHeight="1" thickBot="1">
      <c r="A20" s="494" t="s">
        <v>567</v>
      </c>
      <c r="B20" s="495"/>
      <c r="C20" s="495"/>
      <c r="D20" s="495"/>
      <c r="E20" s="495"/>
      <c r="F20" s="495"/>
      <c r="G20" s="495"/>
      <c r="H20" s="495"/>
      <c r="I20" s="627"/>
      <c r="J20" s="628"/>
      <c r="K20" s="628"/>
      <c r="L20" s="472" t="s">
        <v>301</v>
      </c>
      <c r="M20" s="473"/>
      <c r="S20" s="182"/>
      <c r="T20" s="182"/>
      <c r="U20" s="182"/>
      <c r="V20" s="182"/>
      <c r="W20" s="182"/>
      <c r="X20" s="182"/>
    </row>
    <row r="21" spans="1:29" ht="19.5" customHeight="1">
      <c r="A21" s="177"/>
      <c r="B21" s="177"/>
      <c r="C21" s="177"/>
      <c r="D21" s="177"/>
      <c r="E21" s="177"/>
      <c r="F21" s="177"/>
      <c r="G21" s="177"/>
      <c r="H21" s="177"/>
      <c r="I21" s="147"/>
      <c r="J21" s="147"/>
      <c r="S21" s="182"/>
      <c r="T21" s="182"/>
      <c r="U21" s="182"/>
      <c r="V21" s="182"/>
      <c r="W21" s="182"/>
      <c r="X21" s="182"/>
    </row>
    <row r="22" spans="1:29" ht="19.5" customHeight="1" thickBot="1">
      <c r="A22" s="555" t="s">
        <v>20</v>
      </c>
      <c r="B22" s="555"/>
      <c r="C22" s="555"/>
      <c r="D22" s="361" t="s">
        <v>562</v>
      </c>
      <c r="E22" s="361"/>
      <c r="F22" s="361"/>
      <c r="G22" s="361"/>
      <c r="H22" s="361"/>
      <c r="I22" s="361"/>
      <c r="J22" s="139"/>
      <c r="K22" s="139"/>
      <c r="P22" s="46"/>
      <c r="Q22" s="46"/>
      <c r="R22" s="46"/>
      <c r="S22" s="46"/>
      <c r="T22" s="46"/>
      <c r="U22" s="46"/>
      <c r="V22" s="46"/>
      <c r="W22" s="46"/>
    </row>
    <row r="23" spans="1:29" ht="19.5" customHeight="1">
      <c r="A23" s="140"/>
      <c r="B23" s="141"/>
      <c r="C23" s="141"/>
      <c r="D23" s="73"/>
      <c r="E23" s="73"/>
      <c r="F23" s="440" t="s">
        <v>22</v>
      </c>
      <c r="G23" s="440"/>
      <c r="H23" s="547"/>
      <c r="I23" s="486" t="s">
        <v>399</v>
      </c>
      <c r="J23" s="486"/>
      <c r="K23" s="486"/>
      <c r="L23" s="606" t="s">
        <v>256</v>
      </c>
      <c r="M23" s="607"/>
      <c r="N23" s="608"/>
      <c r="O23" s="463" t="s">
        <v>17</v>
      </c>
      <c r="P23" s="463"/>
      <c r="Q23" s="463"/>
      <c r="R23" s="486" t="s">
        <v>8</v>
      </c>
      <c r="S23" s="486"/>
      <c r="T23" s="486"/>
      <c r="U23" s="487"/>
    </row>
    <row r="24" spans="1:29" ht="19.5" customHeight="1" thickBot="1">
      <c r="A24" s="548" t="s">
        <v>23</v>
      </c>
      <c r="B24" s="361"/>
      <c r="C24" s="361"/>
      <c r="H24" s="142"/>
      <c r="I24" s="488"/>
      <c r="J24" s="488"/>
      <c r="K24" s="488"/>
      <c r="L24" s="609"/>
      <c r="M24" s="424"/>
      <c r="N24" s="425"/>
      <c r="O24" s="464"/>
      <c r="P24" s="464"/>
      <c r="Q24" s="464"/>
      <c r="R24" s="488"/>
      <c r="S24" s="488"/>
      <c r="T24" s="488"/>
      <c r="U24" s="489"/>
    </row>
    <row r="25" spans="1:29" ht="19.5" customHeight="1">
      <c r="A25" s="369" t="s">
        <v>525</v>
      </c>
      <c r="B25" s="370"/>
      <c r="C25" s="370"/>
      <c r="D25" s="370"/>
      <c r="E25" s="370"/>
      <c r="F25" s="370"/>
      <c r="G25" s="370"/>
      <c r="H25" s="377"/>
      <c r="I25" s="564"/>
      <c r="J25" s="565"/>
      <c r="K25" s="566"/>
      <c r="L25" s="564"/>
      <c r="M25" s="565"/>
      <c r="N25" s="566"/>
      <c r="O25" s="564"/>
      <c r="P25" s="565"/>
      <c r="Q25" s="566"/>
      <c r="R25" s="170" t="s">
        <v>4</v>
      </c>
      <c r="S25" s="499">
        <f>SUM(I25:Q25)</f>
        <v>0</v>
      </c>
      <c r="T25" s="500"/>
      <c r="U25" s="501"/>
      <c r="AB25" s="11" t="s">
        <v>532</v>
      </c>
      <c r="AC25" s="11" t="b">
        <f>EXACT(J7,S25)</f>
        <v>1</v>
      </c>
    </row>
    <row r="26" spans="1:29" ht="19.5" customHeight="1" thickBot="1">
      <c r="A26" s="459" t="s">
        <v>524</v>
      </c>
      <c r="B26" s="454"/>
      <c r="C26" s="454"/>
      <c r="D26" s="454"/>
      <c r="E26" s="454"/>
      <c r="F26" s="454"/>
      <c r="G26" s="454"/>
      <c r="H26" s="322"/>
      <c r="I26" s="563"/>
      <c r="J26" s="563"/>
      <c r="K26" s="563"/>
      <c r="L26" s="615"/>
      <c r="M26" s="616"/>
      <c r="N26" s="617"/>
      <c r="O26" s="563"/>
      <c r="P26" s="563"/>
      <c r="Q26" s="563"/>
      <c r="R26" s="178" t="s">
        <v>412</v>
      </c>
      <c r="S26" s="460">
        <f>SUM(I26:Q26)</f>
        <v>0</v>
      </c>
      <c r="T26" s="461"/>
      <c r="U26" s="604"/>
      <c r="V26" s="56"/>
    </row>
    <row r="27" spans="1:29" ht="123.75" customHeight="1">
      <c r="A27" s="605" t="s">
        <v>572</v>
      </c>
      <c r="B27" s="605"/>
      <c r="C27" s="605"/>
      <c r="D27" s="605"/>
      <c r="E27" s="605"/>
      <c r="F27" s="605"/>
      <c r="G27" s="605"/>
      <c r="H27" s="605"/>
      <c r="I27" s="605"/>
      <c r="J27" s="605"/>
      <c r="K27" s="605"/>
      <c r="L27" s="605"/>
      <c r="M27" s="605"/>
      <c r="N27" s="605"/>
      <c r="O27" s="605"/>
      <c r="P27" s="605"/>
      <c r="Q27" s="605"/>
      <c r="R27" s="605"/>
      <c r="S27" s="605"/>
      <c r="T27" s="605"/>
      <c r="U27" s="605"/>
      <c r="V27" s="605"/>
      <c r="W27" s="605"/>
      <c r="X27" s="605"/>
      <c r="Y27" s="605"/>
      <c r="Z27" s="605"/>
      <c r="AA27" s="605"/>
    </row>
    <row r="28" spans="1:29" ht="15" customHeight="1">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row>
    <row r="29" spans="1:29" ht="15" customHeight="1">
      <c r="A29" s="183"/>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row>
    <row r="30" spans="1:29" ht="15" customHeight="1">
      <c r="A30" s="183"/>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1:29" ht="15" customHeight="1"/>
    <row r="32" spans="1:29" ht="15" customHeight="1"/>
    <row r="33" spans="1:9" ht="15" customHeight="1"/>
    <row r="34" spans="1:9" ht="54" customHeight="1">
      <c r="A34" s="144" t="s">
        <v>328</v>
      </c>
      <c r="B34" s="144" t="s">
        <v>330</v>
      </c>
      <c r="C34" s="144" t="s">
        <v>350</v>
      </c>
      <c r="D34" s="144" t="s">
        <v>349</v>
      </c>
      <c r="E34" s="144" t="s">
        <v>32</v>
      </c>
      <c r="F34" s="144" t="s">
        <v>25</v>
      </c>
      <c r="G34" s="145"/>
      <c r="H34" s="145"/>
      <c r="I34" s="145"/>
    </row>
    <row r="35" spans="1:9" ht="27.75" customHeight="1">
      <c r="A35" s="80" t="str">
        <f>X2</f>
        <v/>
      </c>
      <c r="B35" s="80" t="str">
        <f>Y2</f>
        <v/>
      </c>
      <c r="C35" s="157">
        <f>L25</f>
        <v>0</v>
      </c>
      <c r="D35" s="157">
        <f>I25</f>
        <v>0</v>
      </c>
      <c r="E35" s="157">
        <f>O25</f>
        <v>0</v>
      </c>
      <c r="F35" s="157">
        <f>S26</f>
        <v>0</v>
      </c>
      <c r="G35" s="158"/>
    </row>
    <row r="36" spans="1:9" ht="15" customHeight="1"/>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sheetData>
  <mergeCells count="104">
    <mergeCell ref="X16:Y16"/>
    <mergeCell ref="Z16:AA16"/>
    <mergeCell ref="Z18:AA18"/>
    <mergeCell ref="X12:Y12"/>
    <mergeCell ref="I11:K11"/>
    <mergeCell ref="L11:M11"/>
    <mergeCell ref="I12:K12"/>
    <mergeCell ref="A24:C24"/>
    <mergeCell ref="A20:H20"/>
    <mergeCell ref="E16:H16"/>
    <mergeCell ref="F23:H23"/>
    <mergeCell ref="A18:D18"/>
    <mergeCell ref="A16:D17"/>
    <mergeCell ref="E18:H18"/>
    <mergeCell ref="A22:C22"/>
    <mergeCell ref="I16:K16"/>
    <mergeCell ref="L18:M18"/>
    <mergeCell ref="I20:K20"/>
    <mergeCell ref="L20:M20"/>
    <mergeCell ref="D22:I22"/>
    <mergeCell ref="I23:K24"/>
    <mergeCell ref="L16:M16"/>
    <mergeCell ref="I17:K17"/>
    <mergeCell ref="L17:M17"/>
    <mergeCell ref="B9:H9"/>
    <mergeCell ref="P14:V14"/>
    <mergeCell ref="P12:V12"/>
    <mergeCell ref="P13:V13"/>
    <mergeCell ref="J14:M14"/>
    <mergeCell ref="P15:V15"/>
    <mergeCell ref="B8:H8"/>
    <mergeCell ref="I8:K8"/>
    <mergeCell ref="L8:M8"/>
    <mergeCell ref="I9:K9"/>
    <mergeCell ref="L9:M9"/>
    <mergeCell ref="I10:K10"/>
    <mergeCell ref="B10:H10"/>
    <mergeCell ref="B11:H11"/>
    <mergeCell ref="P10:V10"/>
    <mergeCell ref="B13:H13"/>
    <mergeCell ref="B14:H14"/>
    <mergeCell ref="A15:M15"/>
    <mergeCell ref="B12:H12"/>
    <mergeCell ref="A8:A14"/>
    <mergeCell ref="L12:M12"/>
    <mergeCell ref="I13:K13"/>
    <mergeCell ref="L13:M13"/>
    <mergeCell ref="L10:M10"/>
    <mergeCell ref="A2:C2"/>
    <mergeCell ref="E2:S2"/>
    <mergeCell ref="J7:M7"/>
    <mergeCell ref="U4:W4"/>
    <mergeCell ref="U2:W2"/>
    <mergeCell ref="U3:W3"/>
    <mergeCell ref="O6:V6"/>
    <mergeCell ref="A5:M5"/>
    <mergeCell ref="A7:H7"/>
    <mergeCell ref="A6:H6"/>
    <mergeCell ref="Y2:AA2"/>
    <mergeCell ref="X3:AA3"/>
    <mergeCell ref="X4:AA4"/>
    <mergeCell ref="P11:V11"/>
    <mergeCell ref="X10:Y10"/>
    <mergeCell ref="Z10:AA10"/>
    <mergeCell ref="X11:Y11"/>
    <mergeCell ref="O7:V9"/>
    <mergeCell ref="W7:W9"/>
    <mergeCell ref="X7:AA9"/>
    <mergeCell ref="Z11:AA11"/>
    <mergeCell ref="O10:O19"/>
    <mergeCell ref="P17:V17"/>
    <mergeCell ref="P18:V18"/>
    <mergeCell ref="X17:Y17"/>
    <mergeCell ref="Z17:AA17"/>
    <mergeCell ref="X18:Y18"/>
    <mergeCell ref="Z12:AA12"/>
    <mergeCell ref="X13:Y13"/>
    <mergeCell ref="Z13:AA13"/>
    <mergeCell ref="X14:Y14"/>
    <mergeCell ref="Z14:AA14"/>
    <mergeCell ref="X15:Y15"/>
    <mergeCell ref="Z15:AA15"/>
    <mergeCell ref="A27:AA27"/>
    <mergeCell ref="L23:N24"/>
    <mergeCell ref="A19:H19"/>
    <mergeCell ref="I19:K19"/>
    <mergeCell ref="L19:M19"/>
    <mergeCell ref="L25:N25"/>
    <mergeCell ref="L26:N26"/>
    <mergeCell ref="X19:Y19"/>
    <mergeCell ref="A25:H25"/>
    <mergeCell ref="A26:H26"/>
    <mergeCell ref="P19:V19"/>
    <mergeCell ref="O23:Q24"/>
    <mergeCell ref="R23:U24"/>
    <mergeCell ref="I18:K18"/>
    <mergeCell ref="P16:V16"/>
    <mergeCell ref="E17:H17"/>
    <mergeCell ref="S26:U26"/>
    <mergeCell ref="O26:Q26"/>
    <mergeCell ref="I25:K25"/>
    <mergeCell ref="I26:K26"/>
    <mergeCell ref="O25:Q25"/>
    <mergeCell ref="S25:U25"/>
  </mergeCells>
  <phoneticPr fontId="3"/>
  <printOptions horizontalCentered="1"/>
  <pageMargins left="0.39370078740157483" right="0.27559055118110237" top="0.39370078740157483" bottom="0.39370078740157483" header="0.51181102362204722" footer="0.51181102362204722"/>
  <pageSetup paperSize="9" scale="94"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47"/>
  <sheetViews>
    <sheetView showGridLines="0" tabSelected="1" view="pageBreakPreview" zoomScaleNormal="100" zoomScaleSheetLayoutView="100" workbookViewId="0">
      <selection activeCell="S8" sqref="S8:AA8"/>
    </sheetView>
  </sheetViews>
  <sheetFormatPr defaultColWidth="3.625" defaultRowHeight="24.95" customHeight="1"/>
  <cols>
    <col min="1" max="4" width="3.625" style="11"/>
    <col min="5" max="8" width="4" style="11" customWidth="1"/>
    <col min="9" max="28" width="3.625" style="11"/>
    <col min="29" max="29" width="7.125" style="11" customWidth="1"/>
    <col min="30" max="16384" width="3.625" style="11"/>
  </cols>
  <sheetData>
    <row r="1" spans="1:27" ht="24.95" customHeight="1">
      <c r="A1" s="12" t="str">
        <f>'票１－１'!A1</f>
        <v>白色のセルに入力（またはリストから選択）して下さい。</v>
      </c>
    </row>
    <row r="2" spans="1:27" s="5" customFormat="1" ht="24.95" customHeight="1">
      <c r="A2" s="567" t="s">
        <v>29</v>
      </c>
      <c r="B2" s="568"/>
      <c r="C2" s="569"/>
      <c r="E2" s="298" t="s">
        <v>296</v>
      </c>
      <c r="F2" s="298"/>
      <c r="G2" s="298"/>
      <c r="H2" s="298"/>
      <c r="I2" s="298"/>
      <c r="J2" s="298"/>
      <c r="K2" s="298"/>
      <c r="L2" s="298"/>
      <c r="M2" s="298"/>
      <c r="N2" s="298"/>
      <c r="O2" s="298"/>
      <c r="P2" s="298"/>
      <c r="Q2" s="298"/>
      <c r="R2" s="298"/>
      <c r="S2" s="298"/>
      <c r="U2" s="297" t="s">
        <v>397</v>
      </c>
      <c r="V2" s="337"/>
      <c r="W2" s="269"/>
      <c r="X2" s="4" t="str">
        <f>IF('票１－１'!U4=0,"",'票１－１'!U4)</f>
        <v/>
      </c>
      <c r="Y2" s="357" t="str">
        <f>IF('票１－１'!V4=0,"",'票１－１'!V4)</f>
        <v/>
      </c>
      <c r="Z2" s="357"/>
      <c r="AA2" s="358"/>
    </row>
    <row r="3" spans="1:27" s="5" customFormat="1" ht="24.95" customHeight="1">
      <c r="N3" s="6"/>
      <c r="O3" s="5" t="str">
        <f>"("&amp;昨年&amp;"度実績）"</f>
        <v>(令和7年度実績）</v>
      </c>
      <c r="U3" s="297" t="s">
        <v>18</v>
      </c>
      <c r="V3" s="337"/>
      <c r="W3" s="269"/>
      <c r="X3" s="359" t="str">
        <f>IF('票１－１'!U5=0,"",'票１－１'!U5)</f>
        <v/>
      </c>
      <c r="Y3" s="359"/>
      <c r="Z3" s="359"/>
      <c r="AA3" s="359"/>
    </row>
    <row r="4" spans="1:27" s="5" customFormat="1" ht="24.95" customHeight="1">
      <c r="U4" s="239" t="s">
        <v>232</v>
      </c>
      <c r="V4" s="239"/>
      <c r="W4" s="239"/>
      <c r="X4" s="359" t="str">
        <f>IF('票１－１'!U6=0,"",'票１－１'!U6)</f>
        <v/>
      </c>
      <c r="Y4" s="359"/>
      <c r="Z4" s="359"/>
      <c r="AA4" s="359"/>
    </row>
    <row r="5" spans="1:27" ht="24.95" customHeight="1" thickBot="1">
      <c r="A5" s="572" t="s">
        <v>30</v>
      </c>
      <c r="B5" s="572"/>
      <c r="C5" s="572"/>
      <c r="D5" s="572"/>
      <c r="E5" s="572"/>
      <c r="F5" s="572"/>
      <c r="G5" s="572"/>
      <c r="H5" s="572"/>
      <c r="I5" s="572"/>
      <c r="J5" s="641" t="s">
        <v>39</v>
      </c>
      <c r="K5" s="641"/>
      <c r="L5" s="641"/>
      <c r="M5" s="641"/>
      <c r="N5" s="641"/>
      <c r="O5" s="641"/>
      <c r="P5" s="641"/>
      <c r="Q5" s="641"/>
      <c r="R5" s="641"/>
      <c r="S5" s="641"/>
    </row>
    <row r="6" spans="1:27" ht="19.5" customHeight="1" thickBot="1">
      <c r="A6" s="369" t="s">
        <v>7</v>
      </c>
      <c r="B6" s="370"/>
      <c r="C6" s="370"/>
      <c r="D6" s="370"/>
      <c r="E6" s="370"/>
      <c r="F6" s="370"/>
      <c r="G6" s="370"/>
      <c r="H6" s="371"/>
      <c r="I6" s="169"/>
      <c r="J6" s="169"/>
      <c r="O6" s="369" t="s">
        <v>7</v>
      </c>
      <c r="P6" s="370"/>
      <c r="Q6" s="370"/>
      <c r="R6" s="370"/>
      <c r="S6" s="370"/>
      <c r="T6" s="370"/>
      <c r="U6" s="370"/>
      <c r="V6" s="371"/>
    </row>
    <row r="7" spans="1:27" ht="19.5" customHeight="1">
      <c r="A7" s="573" t="s">
        <v>255</v>
      </c>
      <c r="B7" s="574"/>
      <c r="C7" s="574"/>
      <c r="D7" s="574"/>
      <c r="E7" s="574"/>
      <c r="F7" s="574"/>
      <c r="G7" s="574"/>
      <c r="H7" s="575"/>
      <c r="I7" s="215" t="s">
        <v>4</v>
      </c>
      <c r="J7" s="642">
        <f>SUM(I8:M13)</f>
        <v>0</v>
      </c>
      <c r="K7" s="570"/>
      <c r="L7" s="570"/>
      <c r="M7" s="571"/>
      <c r="O7" s="577" t="s">
        <v>411</v>
      </c>
      <c r="P7" s="578"/>
      <c r="Q7" s="578"/>
      <c r="R7" s="578"/>
      <c r="S7" s="578"/>
      <c r="T7" s="578"/>
      <c r="U7" s="578"/>
      <c r="V7" s="579"/>
      <c r="W7" s="345" t="s">
        <v>100</v>
      </c>
      <c r="X7" s="517">
        <f>SUM(K30:P30)</f>
        <v>0</v>
      </c>
      <c r="Y7" s="517"/>
      <c r="Z7" s="517"/>
      <c r="AA7" s="518"/>
    </row>
    <row r="8" spans="1:27" ht="19.5" customHeight="1">
      <c r="A8" s="586" t="s">
        <v>6</v>
      </c>
      <c r="B8" s="465" t="s">
        <v>271</v>
      </c>
      <c r="C8" s="466"/>
      <c r="D8" s="466"/>
      <c r="E8" s="466"/>
      <c r="F8" s="466"/>
      <c r="G8" s="466"/>
      <c r="H8" s="467"/>
      <c r="I8" s="502"/>
      <c r="J8" s="503"/>
      <c r="K8" s="503"/>
      <c r="L8" s="543" t="s">
        <v>301</v>
      </c>
      <c r="M8" s="544"/>
      <c r="O8" s="580"/>
      <c r="P8" s="581"/>
      <c r="Q8" s="581"/>
      <c r="R8" s="581"/>
      <c r="S8" s="581"/>
      <c r="T8" s="581"/>
      <c r="U8" s="581"/>
      <c r="V8" s="582"/>
      <c r="W8" s="516"/>
      <c r="X8" s="519"/>
      <c r="Y8" s="519"/>
      <c r="Z8" s="519"/>
      <c r="AA8" s="520"/>
    </row>
    <row r="9" spans="1:27" ht="19.5" customHeight="1">
      <c r="A9" s="586"/>
      <c r="B9" s="576" t="s">
        <v>498</v>
      </c>
      <c r="C9" s="576"/>
      <c r="D9" s="576"/>
      <c r="E9" s="576"/>
      <c r="F9" s="576"/>
      <c r="G9" s="576"/>
      <c r="H9" s="576"/>
      <c r="I9" s="527"/>
      <c r="J9" s="528"/>
      <c r="K9" s="528"/>
      <c r="L9" s="529" t="s">
        <v>301</v>
      </c>
      <c r="M9" s="530"/>
      <c r="O9" s="583"/>
      <c r="P9" s="584"/>
      <c r="Q9" s="584"/>
      <c r="R9" s="584"/>
      <c r="S9" s="584"/>
      <c r="T9" s="584"/>
      <c r="U9" s="584"/>
      <c r="V9" s="585"/>
      <c r="W9" s="348"/>
      <c r="X9" s="521"/>
      <c r="Y9" s="521"/>
      <c r="Z9" s="521"/>
      <c r="AA9" s="522"/>
    </row>
    <row r="10" spans="1:27" ht="19.5" customHeight="1">
      <c r="A10" s="586"/>
      <c r="B10" s="485" t="s">
        <v>272</v>
      </c>
      <c r="C10" s="485"/>
      <c r="D10" s="485"/>
      <c r="E10" s="485"/>
      <c r="F10" s="485"/>
      <c r="G10" s="485"/>
      <c r="H10" s="485"/>
      <c r="I10" s="527"/>
      <c r="J10" s="528"/>
      <c r="K10" s="528"/>
      <c r="L10" s="529" t="s">
        <v>301</v>
      </c>
      <c r="M10" s="530"/>
      <c r="O10" s="479" t="s">
        <v>9</v>
      </c>
      <c r="P10" s="483" t="s">
        <v>496</v>
      </c>
      <c r="Q10" s="483"/>
      <c r="R10" s="483"/>
      <c r="S10" s="483"/>
      <c r="T10" s="483"/>
      <c r="U10" s="483"/>
      <c r="V10" s="483"/>
      <c r="W10" s="150" t="s">
        <v>10</v>
      </c>
      <c r="X10" s="510"/>
      <c r="Y10" s="510"/>
      <c r="Z10" s="508" t="s">
        <v>11</v>
      </c>
      <c r="AA10" s="509"/>
    </row>
    <row r="11" spans="1:27" ht="19.5" customHeight="1">
      <c r="A11" s="586"/>
      <c r="B11" s="589" t="s">
        <v>497</v>
      </c>
      <c r="C11" s="590"/>
      <c r="D11" s="590"/>
      <c r="E11" s="590"/>
      <c r="F11" s="590"/>
      <c r="G11" s="590"/>
      <c r="H11" s="591"/>
      <c r="I11" s="527"/>
      <c r="J11" s="528"/>
      <c r="K11" s="528"/>
      <c r="L11" s="529" t="s">
        <v>301</v>
      </c>
      <c r="M11" s="530"/>
      <c r="O11" s="480"/>
      <c r="P11" s="504" t="s">
        <v>13</v>
      </c>
      <c r="Q11" s="504"/>
      <c r="R11" s="504"/>
      <c r="S11" s="504"/>
      <c r="T11" s="504"/>
      <c r="U11" s="504"/>
      <c r="V11" s="504"/>
      <c r="W11" s="171"/>
      <c r="X11" s="513"/>
      <c r="Y11" s="513"/>
      <c r="Z11" s="511" t="s">
        <v>11</v>
      </c>
      <c r="AA11" s="512"/>
    </row>
    <row r="12" spans="1:27" ht="19.5" customHeight="1">
      <c r="A12" s="586"/>
      <c r="B12" s="485" t="s">
        <v>499</v>
      </c>
      <c r="C12" s="485"/>
      <c r="D12" s="485"/>
      <c r="E12" s="485"/>
      <c r="F12" s="485"/>
      <c r="G12" s="485"/>
      <c r="H12" s="485"/>
      <c r="I12" s="527"/>
      <c r="J12" s="528"/>
      <c r="K12" s="528"/>
      <c r="L12" s="529" t="s">
        <v>301</v>
      </c>
      <c r="M12" s="530"/>
      <c r="O12" s="480"/>
      <c r="P12" s="505" t="s">
        <v>14</v>
      </c>
      <c r="Q12" s="506"/>
      <c r="R12" s="506"/>
      <c r="S12" s="506"/>
      <c r="T12" s="506"/>
      <c r="U12" s="506"/>
      <c r="V12" s="507"/>
      <c r="W12" s="171"/>
      <c r="X12" s="513"/>
      <c r="Y12" s="513"/>
      <c r="Z12" s="511" t="s">
        <v>11</v>
      </c>
      <c r="AA12" s="512"/>
    </row>
    <row r="13" spans="1:27" ht="19.5" customHeight="1">
      <c r="A13" s="586"/>
      <c r="B13" s="556" t="s">
        <v>500</v>
      </c>
      <c r="C13" s="557"/>
      <c r="D13" s="557"/>
      <c r="E13" s="557"/>
      <c r="F13" s="557"/>
      <c r="G13" s="557"/>
      <c r="H13" s="558"/>
      <c r="I13" s="525"/>
      <c r="J13" s="526"/>
      <c r="K13" s="526"/>
      <c r="L13" s="541" t="s">
        <v>301</v>
      </c>
      <c r="M13" s="542"/>
      <c r="O13" s="480"/>
      <c r="P13" s="505" t="s">
        <v>15</v>
      </c>
      <c r="Q13" s="506"/>
      <c r="R13" s="506"/>
      <c r="S13" s="506"/>
      <c r="T13" s="506"/>
      <c r="U13" s="506"/>
      <c r="V13" s="507"/>
      <c r="W13" s="172"/>
      <c r="X13" s="513"/>
      <c r="Y13" s="513"/>
      <c r="Z13" s="514" t="s">
        <v>11</v>
      </c>
      <c r="AA13" s="515"/>
    </row>
    <row r="14" spans="1:27" ht="19.5" customHeight="1">
      <c r="A14" s="586"/>
      <c r="B14" s="239" t="s">
        <v>8</v>
      </c>
      <c r="C14" s="239"/>
      <c r="D14" s="239"/>
      <c r="E14" s="239"/>
      <c r="F14" s="239"/>
      <c r="G14" s="239"/>
      <c r="H14" s="239"/>
      <c r="I14" s="212" t="s">
        <v>28</v>
      </c>
      <c r="J14" s="639">
        <f>SUM(I8:M13)</f>
        <v>0</v>
      </c>
      <c r="K14" s="639"/>
      <c r="L14" s="639"/>
      <c r="M14" s="640"/>
      <c r="O14" s="480"/>
      <c r="P14" s="505" t="s">
        <v>16</v>
      </c>
      <c r="Q14" s="506"/>
      <c r="R14" s="506"/>
      <c r="S14" s="506"/>
      <c r="T14" s="506"/>
      <c r="U14" s="506"/>
      <c r="V14" s="507"/>
      <c r="W14" s="172"/>
      <c r="X14" s="513"/>
      <c r="Y14" s="513"/>
      <c r="Z14" s="514" t="s">
        <v>11</v>
      </c>
      <c r="AA14" s="515"/>
    </row>
    <row r="15" spans="1:27" ht="19.5" customHeight="1">
      <c r="A15" s="474" t="s">
        <v>563</v>
      </c>
      <c r="B15" s="475"/>
      <c r="C15" s="475"/>
      <c r="D15" s="475"/>
      <c r="E15" s="475"/>
      <c r="F15" s="475"/>
      <c r="G15" s="475"/>
      <c r="H15" s="475"/>
      <c r="I15" s="475"/>
      <c r="J15" s="475"/>
      <c r="K15" s="475"/>
      <c r="L15" s="475"/>
      <c r="M15" s="476"/>
      <c r="O15" s="480"/>
      <c r="P15" s="482" t="s">
        <v>516</v>
      </c>
      <c r="Q15" s="482"/>
      <c r="R15" s="482"/>
      <c r="S15" s="482"/>
      <c r="T15" s="482"/>
      <c r="U15" s="482"/>
      <c r="V15" s="482"/>
      <c r="W15" s="172"/>
      <c r="X15" s="513"/>
      <c r="Y15" s="513"/>
      <c r="Z15" s="514" t="s">
        <v>11</v>
      </c>
      <c r="AA15" s="515"/>
    </row>
    <row r="16" spans="1:27" ht="19.5" customHeight="1">
      <c r="A16" s="549" t="s">
        <v>479</v>
      </c>
      <c r="B16" s="550"/>
      <c r="C16" s="550"/>
      <c r="D16" s="551"/>
      <c r="E16" s="477" t="s">
        <v>273</v>
      </c>
      <c r="F16" s="477"/>
      <c r="G16" s="477"/>
      <c r="H16" s="477"/>
      <c r="I16" s="502"/>
      <c r="J16" s="503"/>
      <c r="K16" s="503"/>
      <c r="L16" s="543" t="s">
        <v>301</v>
      </c>
      <c r="M16" s="544"/>
      <c r="O16" s="480"/>
      <c r="P16" s="482" t="s">
        <v>233</v>
      </c>
      <c r="Q16" s="482"/>
      <c r="R16" s="482"/>
      <c r="S16" s="482"/>
      <c r="T16" s="482"/>
      <c r="U16" s="482"/>
      <c r="V16" s="482"/>
      <c r="W16" s="172"/>
      <c r="X16" s="513"/>
      <c r="Y16" s="513"/>
      <c r="Z16" s="514" t="s">
        <v>11</v>
      </c>
      <c r="AA16" s="515"/>
    </row>
    <row r="17" spans="1:29" ht="19.5" customHeight="1">
      <c r="A17" s="552"/>
      <c r="B17" s="553"/>
      <c r="C17" s="553"/>
      <c r="D17" s="554"/>
      <c r="E17" s="601" t="s">
        <v>415</v>
      </c>
      <c r="F17" s="602"/>
      <c r="G17" s="602"/>
      <c r="H17" s="603"/>
      <c r="I17" s="527"/>
      <c r="J17" s="528"/>
      <c r="K17" s="528"/>
      <c r="L17" s="529" t="s">
        <v>301</v>
      </c>
      <c r="M17" s="530"/>
      <c r="O17" s="480"/>
      <c r="P17" s="484" t="s">
        <v>235</v>
      </c>
      <c r="Q17" s="484"/>
      <c r="R17" s="484"/>
      <c r="S17" s="484"/>
      <c r="T17" s="484"/>
      <c r="U17" s="484"/>
      <c r="V17" s="484"/>
      <c r="W17" s="172"/>
      <c r="X17" s="513"/>
      <c r="Y17" s="513"/>
      <c r="Z17" s="514" t="s">
        <v>11</v>
      </c>
      <c r="AA17" s="515"/>
    </row>
    <row r="18" spans="1:29" ht="19.5" customHeight="1">
      <c r="A18" s="624" t="s">
        <v>478</v>
      </c>
      <c r="B18" s="625"/>
      <c r="C18" s="625"/>
      <c r="D18" s="626"/>
      <c r="E18" s="493" t="s">
        <v>414</v>
      </c>
      <c r="F18" s="493"/>
      <c r="G18" s="493"/>
      <c r="H18" s="493"/>
      <c r="I18" s="525"/>
      <c r="J18" s="526"/>
      <c r="K18" s="526"/>
      <c r="L18" s="541" t="s">
        <v>301</v>
      </c>
      <c r="M18" s="542"/>
      <c r="O18" s="480"/>
      <c r="P18" s="482" t="s">
        <v>285</v>
      </c>
      <c r="Q18" s="482"/>
      <c r="R18" s="482"/>
      <c r="S18" s="482"/>
      <c r="T18" s="482"/>
      <c r="U18" s="482"/>
      <c r="V18" s="482"/>
      <c r="W18" s="172"/>
      <c r="X18" s="513"/>
      <c r="Y18" s="513"/>
      <c r="Z18" s="514" t="s">
        <v>11</v>
      </c>
      <c r="AA18" s="515"/>
    </row>
    <row r="19" spans="1:29" ht="19.5" customHeight="1">
      <c r="A19" s="658" t="s">
        <v>564</v>
      </c>
      <c r="B19" s="659"/>
      <c r="C19" s="659"/>
      <c r="D19" s="659"/>
      <c r="E19" s="659"/>
      <c r="F19" s="659"/>
      <c r="G19" s="659"/>
      <c r="H19" s="659"/>
      <c r="I19" s="660"/>
      <c r="J19" s="661"/>
      <c r="K19" s="661"/>
      <c r="L19" s="662" t="s">
        <v>301</v>
      </c>
      <c r="M19" s="663"/>
      <c r="O19" s="480"/>
      <c r="P19" s="482" t="s">
        <v>286</v>
      </c>
      <c r="Q19" s="482"/>
      <c r="R19" s="482"/>
      <c r="S19" s="482"/>
      <c r="T19" s="482"/>
      <c r="U19" s="482"/>
      <c r="V19" s="482"/>
      <c r="W19" s="173"/>
      <c r="X19" s="596"/>
      <c r="Y19" s="596"/>
      <c r="Z19" s="597" t="s">
        <v>11</v>
      </c>
      <c r="AA19" s="598"/>
    </row>
    <row r="20" spans="1:29" ht="19.5" customHeight="1" thickBot="1">
      <c r="A20" s="494" t="s">
        <v>567</v>
      </c>
      <c r="B20" s="495"/>
      <c r="C20" s="495"/>
      <c r="D20" s="495"/>
      <c r="E20" s="495"/>
      <c r="F20" s="495"/>
      <c r="G20" s="495"/>
      <c r="H20" s="495"/>
      <c r="I20" s="627"/>
      <c r="J20" s="628"/>
      <c r="K20" s="628"/>
      <c r="L20" s="472" t="s">
        <v>301</v>
      </c>
      <c r="M20" s="473"/>
      <c r="N20" s="174"/>
      <c r="O20" s="481"/>
      <c r="P20" s="453" t="s">
        <v>205</v>
      </c>
      <c r="Q20" s="454"/>
      <c r="R20" s="454"/>
      <c r="S20" s="454"/>
      <c r="T20" s="454"/>
      <c r="U20" s="454"/>
      <c r="V20" s="322"/>
      <c r="W20" s="143"/>
      <c r="X20" s="618">
        <f>SUM(X10:Y19)</f>
        <v>0</v>
      </c>
      <c r="Y20" s="618"/>
      <c r="Z20" s="175"/>
      <c r="AA20" s="176" t="s">
        <v>297</v>
      </c>
    </row>
    <row r="21" spans="1:29" ht="19.5" customHeight="1">
      <c r="A21" s="177"/>
      <c r="B21" s="177"/>
      <c r="C21" s="177"/>
      <c r="D21" s="177"/>
      <c r="E21" s="177"/>
      <c r="F21" s="177"/>
      <c r="G21" s="177"/>
      <c r="H21" s="177"/>
      <c r="I21" s="147"/>
      <c r="J21" s="147"/>
    </row>
    <row r="22" spans="1:29" ht="19.5" customHeight="1" thickBot="1">
      <c r="A22" s="555" t="s">
        <v>20</v>
      </c>
      <c r="B22" s="555"/>
      <c r="C22" s="555"/>
      <c r="D22" s="361" t="s">
        <v>562</v>
      </c>
      <c r="E22" s="361"/>
      <c r="F22" s="361"/>
      <c r="G22" s="361"/>
      <c r="H22" s="361"/>
      <c r="I22" s="361"/>
      <c r="J22" s="218"/>
      <c r="K22" s="218"/>
      <c r="P22" s="211"/>
      <c r="Q22" s="211"/>
      <c r="R22" s="211"/>
      <c r="S22" s="211"/>
      <c r="T22" s="211"/>
      <c r="U22" s="211"/>
      <c r="V22" s="46"/>
      <c r="W22" s="46"/>
    </row>
    <row r="23" spans="1:29" ht="19.5" customHeight="1">
      <c r="A23" s="140"/>
      <c r="B23" s="217"/>
      <c r="C23" s="217"/>
      <c r="D23" s="73"/>
      <c r="E23" s="73"/>
      <c r="F23" s="216"/>
      <c r="G23" s="216"/>
      <c r="H23" s="216"/>
      <c r="I23" s="73"/>
      <c r="J23" s="216" t="s">
        <v>22</v>
      </c>
      <c r="K23" s="486" t="s">
        <v>399</v>
      </c>
      <c r="L23" s="486"/>
      <c r="M23" s="486"/>
      <c r="N23" s="463" t="s">
        <v>17</v>
      </c>
      <c r="O23" s="463"/>
      <c r="P23" s="463"/>
      <c r="Q23" s="646" t="s">
        <v>8</v>
      </c>
      <c r="R23" s="646"/>
      <c r="S23" s="646"/>
      <c r="T23" s="646"/>
      <c r="U23" s="647"/>
    </row>
    <row r="24" spans="1:29" ht="19.5" customHeight="1" thickBot="1">
      <c r="A24" s="548" t="s">
        <v>23</v>
      </c>
      <c r="B24" s="361"/>
      <c r="C24" s="361"/>
      <c r="J24" s="142"/>
      <c r="K24" s="488"/>
      <c r="L24" s="488"/>
      <c r="M24" s="488"/>
      <c r="N24" s="464"/>
      <c r="O24" s="464"/>
      <c r="P24" s="464"/>
      <c r="Q24" s="648"/>
      <c r="R24" s="648"/>
      <c r="S24" s="648"/>
      <c r="T24" s="648"/>
      <c r="U24" s="649"/>
    </row>
    <row r="25" spans="1:29" ht="19.5" customHeight="1">
      <c r="A25" s="632" t="s">
        <v>31</v>
      </c>
      <c r="B25" s="534"/>
      <c r="C25" s="534"/>
      <c r="D25" s="535"/>
      <c r="E25" s="376" t="s">
        <v>24</v>
      </c>
      <c r="F25" s="370"/>
      <c r="G25" s="370"/>
      <c r="H25" s="370"/>
      <c r="I25" s="370"/>
      <c r="J25" s="377"/>
      <c r="K25" s="650"/>
      <c r="L25" s="650"/>
      <c r="M25" s="650"/>
      <c r="N25" s="650"/>
      <c r="O25" s="650"/>
      <c r="P25" s="650"/>
      <c r="Q25" s="500">
        <f>SUM(K25,N25)</f>
        <v>0</v>
      </c>
      <c r="R25" s="500"/>
      <c r="S25" s="500"/>
      <c r="T25" s="500"/>
      <c r="U25" s="501"/>
    </row>
    <row r="26" spans="1:29" ht="19.5" customHeight="1" thickBot="1">
      <c r="A26" s="633"/>
      <c r="B26" s="537"/>
      <c r="C26" s="537"/>
      <c r="D26" s="538"/>
      <c r="E26" s="634" t="s">
        <v>25</v>
      </c>
      <c r="F26" s="635"/>
      <c r="G26" s="635"/>
      <c r="H26" s="635"/>
      <c r="I26" s="635"/>
      <c r="J26" s="636"/>
      <c r="K26" s="645"/>
      <c r="L26" s="645"/>
      <c r="M26" s="645"/>
      <c r="N26" s="645"/>
      <c r="O26" s="645"/>
      <c r="P26" s="645"/>
      <c r="Q26" s="643">
        <f>SUM(K26:P26)</f>
        <v>0</v>
      </c>
      <c r="R26" s="643"/>
      <c r="S26" s="643"/>
      <c r="T26" s="643"/>
      <c r="U26" s="644"/>
    </row>
    <row r="27" spans="1:29" ht="19.5" customHeight="1">
      <c r="A27" s="632" t="s">
        <v>32</v>
      </c>
      <c r="B27" s="534"/>
      <c r="C27" s="534"/>
      <c r="D27" s="535"/>
      <c r="E27" s="376" t="s">
        <v>24</v>
      </c>
      <c r="F27" s="370"/>
      <c r="G27" s="370"/>
      <c r="H27" s="370"/>
      <c r="I27" s="370"/>
      <c r="J27" s="377"/>
      <c r="K27" s="637"/>
      <c r="L27" s="637"/>
      <c r="M27" s="637"/>
      <c r="N27" s="637"/>
      <c r="O27" s="637"/>
      <c r="P27" s="637"/>
      <c r="Q27" s="654">
        <f>SUM(K27,N27)</f>
        <v>0</v>
      </c>
      <c r="R27" s="654"/>
      <c r="S27" s="654"/>
      <c r="T27" s="654"/>
      <c r="U27" s="655"/>
    </row>
    <row r="28" spans="1:29" ht="19.5" customHeight="1" thickBot="1">
      <c r="A28" s="633"/>
      <c r="B28" s="537"/>
      <c r="C28" s="537"/>
      <c r="D28" s="538"/>
      <c r="E28" s="634" t="s">
        <v>25</v>
      </c>
      <c r="F28" s="635"/>
      <c r="G28" s="635"/>
      <c r="H28" s="635"/>
      <c r="I28" s="635"/>
      <c r="J28" s="636"/>
      <c r="K28" s="638"/>
      <c r="L28" s="638"/>
      <c r="M28" s="638"/>
      <c r="N28" s="638"/>
      <c r="O28" s="638"/>
      <c r="P28" s="638"/>
      <c r="Q28" s="643">
        <f>SUM(K28:P28)</f>
        <v>0</v>
      </c>
      <c r="R28" s="643"/>
      <c r="S28" s="643"/>
      <c r="T28" s="643"/>
      <c r="U28" s="644"/>
    </row>
    <row r="29" spans="1:29" ht="19.5" customHeight="1">
      <c r="A29" s="632" t="s">
        <v>270</v>
      </c>
      <c r="B29" s="534"/>
      <c r="C29" s="534"/>
      <c r="D29" s="535"/>
      <c r="E29" s="376" t="s">
        <v>24</v>
      </c>
      <c r="F29" s="370"/>
      <c r="G29" s="370"/>
      <c r="H29" s="370"/>
      <c r="I29" s="370"/>
      <c r="J29" s="377"/>
      <c r="K29" s="500">
        <f>SUM(K25,K27)</f>
        <v>0</v>
      </c>
      <c r="L29" s="500"/>
      <c r="M29" s="500"/>
      <c r="N29" s="500">
        <f>SUM(N25,N27)</f>
        <v>0</v>
      </c>
      <c r="O29" s="500"/>
      <c r="P29" s="500"/>
      <c r="Q29" s="213" t="s">
        <v>4</v>
      </c>
      <c r="R29" s="639">
        <f>SUM(K29,N29)</f>
        <v>0</v>
      </c>
      <c r="S29" s="639"/>
      <c r="T29" s="639"/>
      <c r="U29" s="640"/>
      <c r="AB29" s="11" t="s">
        <v>532</v>
      </c>
      <c r="AC29" s="11" t="b">
        <f>EXACT(J7,R29)</f>
        <v>1</v>
      </c>
    </row>
    <row r="30" spans="1:29" ht="19.5" customHeight="1" thickBot="1">
      <c r="A30" s="633"/>
      <c r="B30" s="537"/>
      <c r="C30" s="537"/>
      <c r="D30" s="538"/>
      <c r="E30" s="634" t="s">
        <v>25</v>
      </c>
      <c r="F30" s="635"/>
      <c r="G30" s="635"/>
      <c r="H30" s="635"/>
      <c r="I30" s="635"/>
      <c r="J30" s="636"/>
      <c r="K30" s="461">
        <f>SUM(K26,K28)</f>
        <v>0</v>
      </c>
      <c r="L30" s="461"/>
      <c r="M30" s="461"/>
      <c r="N30" s="461">
        <f>SUM(N26,N28)</f>
        <v>0</v>
      </c>
      <c r="O30" s="461"/>
      <c r="P30" s="461"/>
      <c r="Q30" s="178" t="s">
        <v>412</v>
      </c>
      <c r="R30" s="656">
        <f>SUM(K30:P30)</f>
        <v>0</v>
      </c>
      <c r="S30" s="656"/>
      <c r="T30" s="656"/>
      <c r="U30" s="657"/>
      <c r="AB30" s="11" t="s">
        <v>533</v>
      </c>
      <c r="AC30" s="11" t="b">
        <f>EXACT(X7,R30)</f>
        <v>1</v>
      </c>
    </row>
    <row r="31" spans="1:29" ht="12" customHeight="1"/>
    <row r="32" spans="1:29" ht="18.95" customHeight="1" thickBot="1">
      <c r="A32" s="57" t="s">
        <v>33</v>
      </c>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row>
    <row r="33" spans="1:27" ht="18.95" customHeight="1">
      <c r="A33" s="179" t="s">
        <v>34</v>
      </c>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1"/>
    </row>
    <row r="34" spans="1:27" ht="45" customHeight="1" thickBot="1">
      <c r="A34" s="651"/>
      <c r="B34" s="652"/>
      <c r="C34" s="652"/>
      <c r="D34" s="652"/>
      <c r="E34" s="652"/>
      <c r="F34" s="652"/>
      <c r="G34" s="652"/>
      <c r="H34" s="652"/>
      <c r="I34" s="652"/>
      <c r="J34" s="652"/>
      <c r="K34" s="652"/>
      <c r="L34" s="652"/>
      <c r="M34" s="652"/>
      <c r="N34" s="652"/>
      <c r="O34" s="652"/>
      <c r="P34" s="652"/>
      <c r="Q34" s="652"/>
      <c r="R34" s="652"/>
      <c r="S34" s="652"/>
      <c r="T34" s="652"/>
      <c r="U34" s="652"/>
      <c r="V34" s="652"/>
      <c r="W34" s="652"/>
      <c r="X34" s="652"/>
      <c r="Y34" s="652"/>
      <c r="Z34" s="652"/>
      <c r="AA34" s="653"/>
    </row>
    <row r="35" spans="1:27" ht="18.75" customHeight="1">
      <c r="A35" s="629" t="s">
        <v>573</v>
      </c>
      <c r="B35" s="630"/>
      <c r="C35" s="630"/>
      <c r="D35" s="630"/>
      <c r="E35" s="630"/>
      <c r="F35" s="630"/>
      <c r="G35" s="630"/>
      <c r="H35" s="630"/>
      <c r="I35" s="630"/>
      <c r="J35" s="630"/>
      <c r="K35" s="630"/>
      <c r="L35" s="630"/>
      <c r="M35" s="630"/>
      <c r="N35" s="630"/>
      <c r="O35" s="630"/>
      <c r="P35" s="630"/>
      <c r="Q35" s="630"/>
      <c r="R35" s="630"/>
      <c r="S35" s="630"/>
      <c r="T35" s="630"/>
      <c r="U35" s="630"/>
      <c r="V35" s="630"/>
      <c r="W35" s="630"/>
      <c r="X35" s="630"/>
      <c r="Y35" s="630"/>
      <c r="Z35" s="630"/>
      <c r="AA35" s="630"/>
    </row>
    <row r="36" spans="1:27" ht="18.75" customHeight="1">
      <c r="A36" s="631"/>
      <c r="B36" s="631"/>
      <c r="C36" s="631"/>
      <c r="D36" s="631"/>
      <c r="E36" s="631"/>
      <c r="F36" s="631"/>
      <c r="G36" s="631"/>
      <c r="H36" s="631"/>
      <c r="I36" s="631"/>
      <c r="J36" s="631"/>
      <c r="K36" s="631"/>
      <c r="L36" s="631"/>
      <c r="M36" s="631"/>
      <c r="N36" s="631"/>
      <c r="O36" s="631"/>
      <c r="P36" s="631"/>
      <c r="Q36" s="631"/>
      <c r="R36" s="631"/>
      <c r="S36" s="631"/>
      <c r="T36" s="631"/>
      <c r="U36" s="631"/>
      <c r="V36" s="631"/>
      <c r="W36" s="631"/>
      <c r="X36" s="631"/>
      <c r="Y36" s="631"/>
      <c r="Z36" s="631"/>
      <c r="AA36" s="631"/>
    </row>
    <row r="37" spans="1:27" ht="18.75" customHeight="1">
      <c r="A37" s="631"/>
      <c r="B37" s="631"/>
      <c r="C37" s="631"/>
      <c r="D37" s="631"/>
      <c r="E37" s="631"/>
      <c r="F37" s="631"/>
      <c r="G37" s="631"/>
      <c r="H37" s="631"/>
      <c r="I37" s="631"/>
      <c r="J37" s="631"/>
      <c r="K37" s="631"/>
      <c r="L37" s="631"/>
      <c r="M37" s="631"/>
      <c r="N37" s="631"/>
      <c r="O37" s="631"/>
      <c r="P37" s="631"/>
      <c r="Q37" s="631"/>
      <c r="R37" s="631"/>
      <c r="S37" s="631"/>
      <c r="T37" s="631"/>
      <c r="U37" s="631"/>
      <c r="V37" s="631"/>
      <c r="W37" s="631"/>
      <c r="X37" s="631"/>
      <c r="Y37" s="631"/>
      <c r="Z37" s="631"/>
      <c r="AA37" s="631"/>
    </row>
    <row r="38" spans="1:27" ht="15" customHeight="1"/>
    <row r="39" spans="1:27" ht="15" customHeight="1"/>
    <row r="40" spans="1:27" ht="15" customHeight="1"/>
    <row r="41" spans="1:27" ht="15" customHeight="1"/>
    <row r="42" spans="1:27" ht="15" customHeight="1"/>
    <row r="43" spans="1:27" ht="15" customHeight="1"/>
    <row r="44" spans="1:27" ht="15" customHeight="1"/>
    <row r="45" spans="1:27" ht="15" customHeight="1"/>
    <row r="46" spans="1:27" ht="15" customHeight="1"/>
    <row r="47" spans="1:27" ht="15" customHeight="1"/>
    <row r="48" spans="1:2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sheetData>
  <mergeCells count="124">
    <mergeCell ref="X12:Y12"/>
    <mergeCell ref="Z12:AA12"/>
    <mergeCell ref="X13:Y13"/>
    <mergeCell ref="Z13:AA13"/>
    <mergeCell ref="X14:Y14"/>
    <mergeCell ref="Z14:AA14"/>
    <mergeCell ref="X15:Y15"/>
    <mergeCell ref="Z15:AA15"/>
    <mergeCell ref="X16:Y16"/>
    <mergeCell ref="Z16:AA16"/>
    <mergeCell ref="A22:C22"/>
    <mergeCell ref="A20:H20"/>
    <mergeCell ref="I20:K20"/>
    <mergeCell ref="L20:M20"/>
    <mergeCell ref="A18:D18"/>
    <mergeCell ref="X17:Y17"/>
    <mergeCell ref="Z17:AA17"/>
    <mergeCell ref="X18:Y18"/>
    <mergeCell ref="Z18:AA18"/>
    <mergeCell ref="X19:Y19"/>
    <mergeCell ref="Z19:AA19"/>
    <mergeCell ref="D22:I22"/>
    <mergeCell ref="I19:K19"/>
    <mergeCell ref="L19:M19"/>
    <mergeCell ref="E18:H18"/>
    <mergeCell ref="I18:K18"/>
    <mergeCell ref="L18:M18"/>
    <mergeCell ref="P18:V18"/>
    <mergeCell ref="B12:H12"/>
    <mergeCell ref="Q26:U26"/>
    <mergeCell ref="N26:P26"/>
    <mergeCell ref="Q25:U25"/>
    <mergeCell ref="P19:V19"/>
    <mergeCell ref="Q23:U24"/>
    <mergeCell ref="N25:P25"/>
    <mergeCell ref="N23:P24"/>
    <mergeCell ref="A34:AA34"/>
    <mergeCell ref="Q27:U27"/>
    <mergeCell ref="Q28:U28"/>
    <mergeCell ref="R30:U30"/>
    <mergeCell ref="R29:U29"/>
    <mergeCell ref="N30:P30"/>
    <mergeCell ref="N29:P29"/>
    <mergeCell ref="N27:P27"/>
    <mergeCell ref="N28:P28"/>
    <mergeCell ref="E29:J29"/>
    <mergeCell ref="K26:M26"/>
    <mergeCell ref="K23:M24"/>
    <mergeCell ref="E25:J25"/>
    <mergeCell ref="K25:M25"/>
    <mergeCell ref="A19:H19"/>
    <mergeCell ref="A24:C24"/>
    <mergeCell ref="A8:A14"/>
    <mergeCell ref="B11:H11"/>
    <mergeCell ref="A16:D17"/>
    <mergeCell ref="O7:V9"/>
    <mergeCell ref="A2:C2"/>
    <mergeCell ref="E2:S2"/>
    <mergeCell ref="P11:V11"/>
    <mergeCell ref="P12:V12"/>
    <mergeCell ref="A5:I5"/>
    <mergeCell ref="A6:H6"/>
    <mergeCell ref="B9:H9"/>
    <mergeCell ref="B8:H8"/>
    <mergeCell ref="I8:K8"/>
    <mergeCell ref="L8:M8"/>
    <mergeCell ref="I9:K9"/>
    <mergeCell ref="L9:M9"/>
    <mergeCell ref="I10:K10"/>
    <mergeCell ref="L10:M10"/>
    <mergeCell ref="I11:K11"/>
    <mergeCell ref="L11:M11"/>
    <mergeCell ref="I12:K12"/>
    <mergeCell ref="L12:M12"/>
    <mergeCell ref="A7:H7"/>
    <mergeCell ref="B10:H10"/>
    <mergeCell ref="Y2:AA2"/>
    <mergeCell ref="X3:AA3"/>
    <mergeCell ref="U4:W4"/>
    <mergeCell ref="X4:AA4"/>
    <mergeCell ref="J5:S5"/>
    <mergeCell ref="J7:M7"/>
    <mergeCell ref="O10:O20"/>
    <mergeCell ref="P10:V10"/>
    <mergeCell ref="P20:V20"/>
    <mergeCell ref="P14:V14"/>
    <mergeCell ref="U2:W2"/>
    <mergeCell ref="U3:W3"/>
    <mergeCell ref="O6:V6"/>
    <mergeCell ref="X10:Y10"/>
    <mergeCell ref="Z10:AA10"/>
    <mergeCell ref="X20:Y20"/>
    <mergeCell ref="X11:Y11"/>
    <mergeCell ref="Z11:AA11"/>
    <mergeCell ref="P15:V15"/>
    <mergeCell ref="P16:V16"/>
    <mergeCell ref="I13:K13"/>
    <mergeCell ref="L13:M13"/>
    <mergeCell ref="I16:K16"/>
    <mergeCell ref="L16:M16"/>
    <mergeCell ref="W7:W9"/>
    <mergeCell ref="X7:AA9"/>
    <mergeCell ref="A35:AA37"/>
    <mergeCell ref="A27:D28"/>
    <mergeCell ref="A29:D30"/>
    <mergeCell ref="A25:D26"/>
    <mergeCell ref="E26:J26"/>
    <mergeCell ref="E28:J28"/>
    <mergeCell ref="E30:J30"/>
    <mergeCell ref="K30:M30"/>
    <mergeCell ref="K29:M29"/>
    <mergeCell ref="K27:M27"/>
    <mergeCell ref="K28:M28"/>
    <mergeCell ref="E27:J27"/>
    <mergeCell ref="I17:K17"/>
    <mergeCell ref="L17:M17"/>
    <mergeCell ref="P17:V17"/>
    <mergeCell ref="P13:V13"/>
    <mergeCell ref="J14:M14"/>
    <mergeCell ref="A15:M15"/>
    <mergeCell ref="B13:H13"/>
    <mergeCell ref="E16:H16"/>
    <mergeCell ref="E17:H17"/>
    <mergeCell ref="B14:H14"/>
  </mergeCells>
  <phoneticPr fontId="3"/>
  <printOptions horizontalCentered="1"/>
  <pageMargins left="0.39370078740157483" right="0.19685039370078741" top="0.39370078740157483" bottom="0.19685039370078741"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初期設定</vt:lpstr>
      <vt:lpstr>票１－１</vt:lpstr>
      <vt:lpstr>票１－１別紙</vt:lpstr>
      <vt:lpstr>票１－２</vt:lpstr>
      <vt:lpstr>票１－３</vt:lpstr>
      <vt:lpstr>票１－4</vt:lpstr>
      <vt:lpstr>票３－１①</vt:lpstr>
      <vt:lpstr>票３－１②</vt:lpstr>
      <vt:lpstr>票３－１③</vt:lpstr>
      <vt:lpstr>票３－１④</vt:lpstr>
      <vt:lpstr>票３－２①</vt:lpstr>
      <vt:lpstr>票３－２②</vt:lpstr>
      <vt:lpstr>票４</vt:lpstr>
      <vt:lpstr>票５</vt:lpstr>
      <vt:lpstr>票６</vt:lpstr>
      <vt:lpstr>票７</vt:lpstr>
      <vt:lpstr>票８－１</vt:lpstr>
      <vt:lpstr>'票１－１'!Print_Area</vt:lpstr>
      <vt:lpstr>'票１－１別紙'!Print_Area</vt:lpstr>
      <vt:lpstr>'票１－２'!Print_Area</vt:lpstr>
      <vt:lpstr>'票１－３'!Print_Area</vt:lpstr>
      <vt:lpstr>'票１－4'!Print_Area</vt:lpstr>
      <vt:lpstr>'票３－１①'!Print_Area</vt:lpstr>
      <vt:lpstr>'票３－１②'!Print_Area</vt:lpstr>
      <vt:lpstr>'票３－１③'!Print_Area</vt:lpstr>
      <vt:lpstr>'票３－１④'!Print_Area</vt:lpstr>
      <vt:lpstr>'票３－２①'!Print_Area</vt:lpstr>
      <vt:lpstr>'票３－２②'!Print_Area</vt:lpstr>
      <vt:lpstr>票４!Print_Area</vt:lpstr>
      <vt:lpstr>票５!Print_Area</vt:lpstr>
      <vt:lpstr>票６!Print_Area</vt:lpstr>
      <vt:lpstr>票７!Print_Area</vt:lpstr>
      <vt:lpstr>'票８－１'!Print_Area</vt:lpstr>
      <vt:lpstr>元号</vt:lpstr>
      <vt:lpstr>現年</vt:lpstr>
      <vt:lpstr>昨年</vt:lpstr>
      <vt:lpstr>和暦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雅美</dc:creator>
  <cp:lastModifiedBy>前田　隆志</cp:lastModifiedBy>
  <cp:lastPrinted>2026-04-10T08:31:18Z</cp:lastPrinted>
  <dcterms:created xsi:type="dcterms:W3CDTF">2003-06-15T06:00:00Z</dcterms:created>
  <dcterms:modified xsi:type="dcterms:W3CDTF">2026-04-10T08:32:01Z</dcterms:modified>
</cp:coreProperties>
</file>