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 経営チーム ★\0504 決算統計\R06決算統計\08_経営比較分析\02_作業用\"/>
    </mc:Choice>
  </mc:AlternateContent>
  <xr:revisionPtr revIDLastSave="0" documentId="13_ncr:1_{1D2F2013-5622-4F9B-BEB6-82084B04A28E}" xr6:coauthVersionLast="47" xr6:coauthVersionMax="47" xr10:uidLastSave="{00000000-0000-0000-0000-000000000000}"/>
  <workbookProtection workbookAlgorithmName="SHA-512" workbookHashValue="fZLxTqtRdAknVAzqA3WcmO2YabQCl9cikG/Bnl4ddSig8HeFM6cPGZbZ/usoGt4PZ0LB+CJFc5u4N1CqTeUX2w==" workbookSaltValue="TiVj5aL0EEu1w3H+hOhcq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B10" i="4"/>
  <c r="BB8" i="4"/>
  <c r="AT8" i="4"/>
  <c r="AL8"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<sst xmlns="http://schemas.openxmlformats.org/spreadsheetml/2006/main" count="228" uniqueCount="113">
  <si>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</si>
  <si>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</si>
  <si>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</si>
  <si>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</si>
  <si>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</si>
  <si>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</si>
  <si>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</si>
  <si>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</si>
  <si>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</si>
  <si>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</si>
  <si>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</si>
  <si>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</si>
  <si>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</si>
  <si>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</si>
  <si>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</si>
  <si>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</si>
  <si>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</si>
  <si>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</si>
  <si>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</si>
  <si>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</si>
  <si>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</si>
  <si>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</si>
  <si>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</si>
  <si>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</si>
  <si>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</si>
  <si>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</si>
  <si>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</si>
  <si>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</si>
  <si>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</si>
  <si>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</si>
  <si>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</si>
  <si>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</si>
  <si>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</si>
  <si>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</si>
  <si>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</si>
  <si>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</si>
  <si>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</si>
  <si>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</si>
  <si>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</si>
  <si>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</si>
  <si>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</si>
  <si>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</si>
  <si>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</si>
  <si>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</si>
  <si>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</si>
  <si>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</si>
  <si>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</si>
  <si>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</si>
  <si>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</si>
  <si>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</si>
  <si>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</si>
  <si>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</si>
  <si>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</si>
  <si>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</si>
  <si>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</si>
  <si>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</si>
  <si>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</si>
  <si>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</si>
  <si>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</si>
  <si>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</si>
  <si>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</si>
  <si>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</si>
  <si>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</si>
  <si>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</si>
  <si>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</si>
  <si>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</si>
  <si>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</si>
  <si>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</si>
  <si>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</si>
  <si>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</si>
  <si>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</si>
  <si>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</si>
  <si>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</si>
  <si>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</si>
  <si>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</si>
  <si>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</si>
  <si>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</si>
  <si>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</si>
  <si>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</si>
  <si>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</si>
  <si>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</si>
  <si>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</si>
  <si>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</si>
  <si>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</si>
  <si>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</si>
  <si>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</si>
  <si>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</si>
  <si>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</si>
  <si>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</si>
  <si>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</si>
  <si>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</si>
  <si>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</si>
  <si>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</si>
  <si>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</si>
  <si>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</si>
  <si>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</si>
  <si>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</si>
  <si>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</si>
  <si>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</si>
  <si>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</si>
  <si>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</si>
  <si>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</si>
  <si>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</si>
  <si>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</si>
  <si>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</si>
  <si>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</si>
  <si>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</si>
  <si>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</si>
  <si>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</si>
  <si>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</si>
  <si>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「①有形固定資産減価償却率」について、減価償却が進んでいるが日頃の保守点検によって各資産の劣化状況を把握し、更新計画に反映させながら順次更新に取り組んでいる。
　「②管路経年化率」は概ね横ばいで推移しており、「③管路更新率」は0.00％となっている。これは、H26年度から順次実施している管路の劣化調査の結果や(公社)日本水道協会による研究結果等を基に独自の標準使用年数(60年)を設定して、更新計画を作成していることによる。</t>
    <rPh sb="20" eb="22">
      <t>ゲンカ</t>
    </rPh>
    <rPh sb="22" eb="24">
      <t>ショウキャク</t>
    </rPh>
    <rPh sb="25" eb="26">
      <t>スス</t>
    </rPh>
    <phoneticPr fontId="4"/>
  </si>
  <si>
    <t>〈健全性〉
　「①経常収支比率」及び「⑤料金回収率」は、適切な料金の設定及び費用の削減等により100％を上回り、「②累積欠損金比率」は0％であるため、健全な経営を維持している。
　「③流動比率」は、未払金等の増減により変動はあるが、平均値よりも高い水準で推移しており、災害等の発生に伴い突発的な高額の支払いが生じたとしても対応できる。
　「④企業債残高対給水収益比率」について、H12年度以降新規の借り入れはなく、計画的に企業債を償還しているため、比率は年々低下している。
　「⑥給水原価」は費用の削減等により前年度より低下した。
〈効率性〉
　「⑦施設利用率」は平均値よりも高い水準で推移しており、施設規模は概ね適正である。
　「⑧有収率」は100％に近い値で推移しており、収益の効率性は保たれている。</t>
    <rPh sb="1" eb="4">
      <t>ケンゼンセイ</t>
    </rPh>
    <rPh sb="16" eb="17">
      <t>オヨ</t>
    </rPh>
    <rPh sb="28" eb="30">
      <t>テキセツ</t>
    </rPh>
    <rPh sb="31" eb="33">
      <t>リョウキン</t>
    </rPh>
    <rPh sb="34" eb="36">
      <t>セッテイ</t>
    </rPh>
    <rPh sb="36" eb="37">
      <t>オヨ</t>
    </rPh>
    <rPh sb="38" eb="40">
      <t>ヒヨウ</t>
    </rPh>
    <rPh sb="41" eb="43">
      <t>サクゲン</t>
    </rPh>
    <rPh sb="43" eb="44">
      <t>トウ</t>
    </rPh>
    <rPh sb="52" eb="54">
      <t>ウワマワ</t>
    </rPh>
    <rPh sb="58" eb="60">
      <t>ルイセキ</t>
    </rPh>
    <rPh sb="60" eb="62">
      <t>ケッソン</t>
    </rPh>
    <rPh sb="62" eb="63">
      <t>キン</t>
    </rPh>
    <rPh sb="63" eb="65">
      <t>ヒリツ</t>
    </rPh>
    <rPh sb="75" eb="77">
      <t>ケンゼン</t>
    </rPh>
    <rPh sb="78" eb="80">
      <t>ケイエイ</t>
    </rPh>
    <rPh sb="81" eb="83">
      <t>イジ</t>
    </rPh>
    <rPh sb="94" eb="96">
      <t>ヒリツ</t>
    </rPh>
    <rPh sb="134" eb="136">
      <t>サイガイ</t>
    </rPh>
    <rPh sb="136" eb="137">
      <t>トウ</t>
    </rPh>
    <rPh sb="138" eb="140">
      <t>ハッセイ</t>
    </rPh>
    <rPh sb="141" eb="142">
      <t>トモナ</t>
    </rPh>
    <rPh sb="143" eb="145">
      <t>トッパツ</t>
    </rPh>
    <rPh sb="145" eb="146">
      <t>テキ</t>
    </rPh>
    <rPh sb="147" eb="149">
      <t>コウガク</t>
    </rPh>
    <rPh sb="150" eb="152">
      <t>シハラ</t>
    </rPh>
    <rPh sb="154" eb="155">
      <t>ショウ</t>
    </rPh>
    <rPh sb="161" eb="163">
      <t>タイオウ</t>
    </rPh>
    <rPh sb="207" eb="209">
      <t>ケイカク</t>
    </rPh>
    <rPh sb="209" eb="210">
      <t>テキ</t>
    </rPh>
    <rPh sb="211" eb="214">
      <t>キギョウサイ</t>
    </rPh>
    <rPh sb="215" eb="217">
      <t>ショウカン</t>
    </rPh>
    <rPh sb="246" eb="248">
      <t>ヒヨウ</t>
    </rPh>
    <rPh sb="249" eb="251">
      <t>サクゲン</t>
    </rPh>
    <rPh sb="251" eb="252">
      <t>トウ</t>
    </rPh>
    <rPh sb="260" eb="262">
      <t>テイカ</t>
    </rPh>
    <rPh sb="301" eb="303">
      <t>シセツ</t>
    </rPh>
    <rPh sb="303" eb="305">
      <t>キボ</t>
    </rPh>
    <rPh sb="306" eb="307">
      <t>オオム</t>
    </rPh>
    <rPh sb="308" eb="310">
      <t>テキセイ</t>
    </rPh>
    <rPh sb="328" eb="329">
      <t>チカ</t>
    </rPh>
    <rPh sb="330" eb="331">
      <t>アタイ</t>
    </rPh>
    <rPh sb="332" eb="334">
      <t>スイイ</t>
    </rPh>
    <rPh sb="339" eb="341">
      <t>シュウエキ</t>
    </rPh>
    <rPh sb="342" eb="345">
      <t>コウリツセイ</t>
    </rPh>
    <rPh sb="346" eb="347">
      <t>タモ</t>
    </rPh>
    <phoneticPr fontId="4"/>
  </si>
  <si>
    <t xml:space="preserve"> 経営の健全性・効率性は確保されており、経営状況は概ね安定しているといえる。
　しかしながら、人口減少や施設の老朽化、頻発・激甚化する自然災害への対応など、経営環境が一層厳しさを増す中であっても、安定して水道用水を供給するためには、企業局経営戦略（H28～R7年度）に基づき、ハード・ソフト両面の強靱化、経費削減や適切な料金設定による財務基盤の強化等の取組を強化する必要がある。
　また、新規人材の確保に努めるとともに、再任用制度等を活用し、経験豊富な人材を計画的に配置することで、事業運営に必要な人材基盤を維持し、デジタル技術を活用したノウハウの共有や、ＯＪＴによる技術継承を着実に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</si>
</sst>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0.05</c:v>
                </c:pt>
                <c:pt idx="2">
                  <c:v>0.05</c:v>
                </c:pt>
                <c:pt idx="3" formatCode="#,##0.00;&quot;△&quot;#,##0.00">
                  <c:v>0</c:v>
                </c:pt>
                <c:pt idx="4" formatCode="#,##0.00;&quot;△&quot;#,##0.00">
                  <c:v>0</c:v>
                </c:pt>
              </c:numCache>
            </c:numRef>
          </c:val>
          <c:extLst>
            <c:ext xmlns:c16="http://schemas.microsoft.com/office/drawing/2014/chart" uri="{C3380CC4-5D6E-409C-BE32-E72D297353CC}">
              <c16:uniqueId val="{00000000-F3A4-4D12-AB18-CBFDCB6C1D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F3A4-4D12-AB18-CBFDCB6C1D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71.27</c:v>
                </c:pt>
                <c:pt idx="1">
                  <c:v>69.94</c:v>
                </c:pt>
                <c:pt idx="2">
                  <c:v>70.94</c:v>
                </c:pt>
                <c:pt idx="3">
                  <c:v>69.67</c:v>
                </c:pt>
                <c:pt idx="4">
                  <c:v>69.95</c:v>
                </c:pt>
              </c:numCache>
            </c:numRef>
          </c:val>
          <c:extLst>
            <c:ext xmlns:c16="http://schemas.microsoft.com/office/drawing/2014/chart" uri="{C3380CC4-5D6E-409C-BE32-E72D297353CC}">
              <c16:uniqueId val="{00000000-CCE3-4532-866C-E6E49DCDB6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CCE3-4532-866C-E6E49DCDB6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100.07</c:v>
                </c:pt>
                <c:pt idx="1">
                  <c:v>100.77</c:v>
                </c:pt>
                <c:pt idx="2">
                  <c:v>100.03</c:v>
                </c:pt>
                <c:pt idx="3">
                  <c:v>100.11</c:v>
                </c:pt>
                <c:pt idx="4">
                  <c:v>100.2</c:v>
                </c:pt>
              </c:numCache>
            </c:numRef>
          </c:val>
          <c:extLst>
            <c:ext xmlns:c16="http://schemas.microsoft.com/office/drawing/2014/chart" uri="{C3380CC4-5D6E-409C-BE32-E72D297353CC}">
              <c16:uniqueId val="{00000000-B6ED-4860-A966-9479111B26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6ED-4860-A966-9479111B26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116.97</c:v>
                </c:pt>
                <c:pt idx="1">
                  <c:v>114.48</c:v>
                </c:pt>
                <c:pt idx="2">
                  <c:v>110.33</c:v>
                </c:pt>
                <c:pt idx="3">
                  <c:v>106.52</c:v>
                </c:pt>
                <c:pt idx="4">
                  <c:v>111.39</c:v>
                </c:pt>
              </c:numCache>
            </c:numRef>
          </c:val>
          <c:extLst>
            <c:ext xmlns:c16="http://schemas.microsoft.com/office/drawing/2014/chart" uri="{C3380CC4-5D6E-409C-BE32-E72D297353CC}">
              <c16:uniqueId val="{00000000-59F5-4699-9E50-7AD26C3551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59F5-4699-9E50-7AD26C3551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57.18</c:v>
                </c:pt>
                <c:pt idx="1">
                  <c:v>58.59</c:v>
                </c:pt>
                <c:pt idx="2">
                  <c:v>60.69</c:v>
                </c:pt>
                <c:pt idx="3">
                  <c:v>62.61</c:v>
                </c:pt>
                <c:pt idx="4">
                  <c:v>64.38</c:v>
                </c:pt>
              </c:numCache>
            </c:numRef>
          </c:val>
          <c:extLst>
            <c:ext xmlns:c16="http://schemas.microsoft.com/office/drawing/2014/chart" uri="{C3380CC4-5D6E-409C-BE32-E72D297353CC}">
              <c16:uniqueId val="{00000000-0E7A-4C3B-829D-8A13FD1CBE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E7A-4C3B-829D-8A13FD1CBE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46.32</c:v>
                </c:pt>
                <c:pt idx="1">
                  <c:v>46.32</c:v>
                </c:pt>
                <c:pt idx="2">
                  <c:v>46.3</c:v>
                </c:pt>
                <c:pt idx="3">
                  <c:v>46.3</c:v>
                </c:pt>
                <c:pt idx="4">
                  <c:v>46.3</c:v>
                </c:pt>
              </c:numCache>
            </c:numRef>
          </c:val>
          <c:extLst>
            <c:ext xmlns:c16="http://schemas.microsoft.com/office/drawing/2014/chart" uri="{C3380CC4-5D6E-409C-BE32-E72D297353CC}">
              <c16:uniqueId val="{00000000-91BE-4A7F-A559-F77D02DC0D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91BE-4A7F-A559-F77D02DC0D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EE-4B61-9328-2D7C415008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43EE-4B61-9328-2D7C415008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1271.29</c:v>
                </c:pt>
                <c:pt idx="1">
                  <c:v>1729.2</c:v>
                </c:pt>
                <c:pt idx="2">
                  <c:v>2204.96</c:v>
                </c:pt>
                <c:pt idx="3">
                  <c:v>2909.36</c:v>
                </c:pt>
                <c:pt idx="4">
                  <c:v>2472.0500000000002</c:v>
                </c:pt>
              </c:numCache>
            </c:numRef>
          </c:val>
          <c:extLst>
            <c:ext xmlns:c16="http://schemas.microsoft.com/office/drawing/2014/chart" uri="{C3380CC4-5D6E-409C-BE32-E72D297353CC}">
              <c16:uniqueId val="{00000000-8662-4D85-A38F-45D86711AA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662-4D85-A38F-45D86711AA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25.99</c:v>
                </c:pt>
                <c:pt idx="1">
                  <c:v>19.91</c:v>
                </c:pt>
                <c:pt idx="2">
                  <c:v>14.02</c:v>
                </c:pt>
                <c:pt idx="3">
                  <c:v>9.7100000000000009</c:v>
                </c:pt>
                <c:pt idx="4">
                  <c:v>6.49</c:v>
                </c:pt>
              </c:numCache>
            </c:numRef>
          </c:val>
          <c:extLst>
            <c:ext xmlns:c16="http://schemas.microsoft.com/office/drawing/2014/chart" uri="{C3380CC4-5D6E-409C-BE32-E72D297353CC}">
              <c16:uniqueId val="{00000000-A658-4E21-892B-AF892B84BA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A658-4E21-892B-AF892B84BA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115.92</c:v>
                </c:pt>
                <c:pt idx="1">
                  <c:v>113.99</c:v>
                </c:pt>
                <c:pt idx="2">
                  <c:v>109.5</c:v>
                </c:pt>
                <c:pt idx="3">
                  <c:v>105.95</c:v>
                </c:pt>
                <c:pt idx="4">
                  <c:v>110.96</c:v>
                </c:pt>
              </c:numCache>
            </c:numRef>
          </c:val>
          <c:extLst>
            <c:ext xmlns:c16="http://schemas.microsoft.com/office/drawing/2014/chart" uri="{C3380CC4-5D6E-409C-BE32-E72D297353CC}">
              <c16:uniqueId val="{00000000-8861-4846-9325-5A1661E2A6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8861-4846-9325-5A1661E2A6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71.239999999999995</c:v>
                </c:pt>
                <c:pt idx="1">
                  <c:v>72.47</c:v>
                </c:pt>
                <c:pt idx="2">
                  <c:v>75.48</c:v>
                </c:pt>
                <c:pt idx="3">
                  <c:v>77.989999999999995</c:v>
                </c:pt>
                <c:pt idx="4">
                  <c:v>74.45</c:v>
                </c:pt>
              </c:numCache>
            </c:numRef>
          </c:val>
          <c:extLst>
            <c:ext xmlns:c16="http://schemas.microsoft.com/office/drawing/2014/chart" uri="{C3380CC4-5D6E-409C-BE32-E72D297353CC}">
              <c16:uniqueId val="{00000000-F88D-4240-98DC-73B5496A19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F88D-4240-98DC-73B5496A19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0" zoomScale="95" zoomScaleNormal="95"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栃木県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非設置</v>
      </c>
      <c r="AE8" s="74"/>
      <c r="AF8" s="74"/>
      <c r="AG8" s="74"/>
      <c r="AH8" s="74"/>
      <c r="AI8" s="74"/>
      <c r="AJ8" s="74"/>
      <c r="AK8" s="2"/>
      <c r="AL8" s="65">
        <f>データ!$R$6</f>
        <v>1904173</v>
      </c>
      <c r="AM8" s="65"/>
      <c r="AN8" s="65"/>
      <c r="AO8" s="65"/>
      <c r="AP8" s="65"/>
      <c r="AQ8" s="65"/>
      <c r="AR8" s="65"/>
      <c r="AS8" s="65"/>
      <c r="AT8" s="36">
        <f>データ!$S$6</f>
        <v>6408.09</v>
      </c>
      <c r="AU8" s="37"/>
      <c r="AV8" s="37"/>
      <c r="AW8" s="37"/>
      <c r="AX8" s="37"/>
      <c r="AY8" s="37"/>
      <c r="AZ8" s="37"/>
      <c r="BA8" s="37"/>
      <c r="BB8" s="54">
        <f>データ!$T$6</f>
        <v>297.14999999999998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91.56</v>
      </c>
      <c r="J10" s="37"/>
      <c r="K10" s="37"/>
      <c r="L10" s="37"/>
      <c r="M10" s="37"/>
      <c r="N10" s="37"/>
      <c r="O10" s="64"/>
      <c r="P10" s="54">
        <f>データ!$P$6</f>
        <v>96.22</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805054</v>
      </c>
      <c r="AM10" s="65"/>
      <c r="AN10" s="65"/>
      <c r="AO10" s="65"/>
      <c r="AP10" s="65"/>
      <c r="AQ10" s="65"/>
      <c r="AR10" s="65"/>
      <c r="AS10" s="65"/>
      <c r="AT10" s="36">
        <f>データ!$V$6</f>
        <v>1761.72</v>
      </c>
      <c r="AU10" s="37"/>
      <c r="AV10" s="37"/>
      <c r="AW10" s="37"/>
      <c r="AX10" s="37"/>
      <c r="AY10" s="37"/>
      <c r="AZ10" s="37"/>
      <c r="BA10" s="37"/>
      <c r="BB10" s="54">
        <f>データ!$W$6</f>
        <v>456.97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4CewSSzSib/Nct+sqj7OZosuhRIHIAKwoy8q9YNHFkc3dR2IwbE/qZD97T8oMWCeu4Hr3o5FWX0dzSM+qWn6OQ==" saltValue="JKB97Xz8hokaGIo6byzx8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90000</v>
      </c>
      <c r="D6" s="20">
        <f t="shared" si="3"/>
        <v>46</v>
      </c>
      <c r="E6" s="20">
        <f t="shared" si="3"/>
        <v>1</v>
      </c>
      <c r="F6" s="20">
        <f t="shared" si="3"/>
        <v>0</v>
      </c>
      <c r="G6" s="20">
        <f t="shared" si="3"/>
        <v>2</v>
      </c>
      <c r="H6" s="20" t="str">
        <f t="shared" si="3"/>
        <v>栃木県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91.56</v>
      </c>
      <c r="P6" s="21">
        <f t="shared" si="3"/>
        <v>96.22</v>
      </c>
      <c r="Q6" s="21">
        <f t="shared" si="3"/>
        <v>0</v>
      </c>
      <c r="R6" s="21">
        <f t="shared" si="3"/>
        <v>1904173</v>
      </c>
      <c r="S6" s="21">
        <f t="shared" si="3"/>
        <v>6408.09</v>
      </c>
      <c r="T6" s="21">
        <f t="shared" si="3"/>
        <v>297.14999999999998</v>
      </c>
      <c r="U6" s="21">
        <f t="shared" si="3"/>
        <v>805054</v>
      </c>
      <c r="V6" s="21">
        <f t="shared" si="3"/>
        <v>1761.72</v>
      </c>
      <c r="W6" s="21">
        <f t="shared" si="3"/>
        <v>456.97</v>
      </c>
      <c r="X6" s="22">
        <f>IF(X7="",NA(),X7)</f>
        <v>116.97</v>
      </c>
      <c r="Y6" s="22">
        <f t="shared" ref="Y6:AG6" si="4">IF(Y7="",NA(),Y7)</f>
        <v>114.48</v>
      </c>
      <c r="Z6" s="22">
        <f t="shared" si="4"/>
        <v>110.33</v>
      </c>
      <c r="AA6" s="22">
        <f t="shared" si="4"/>
        <v>106.52</v>
      </c>
      <c r="AB6" s="22">
        <f t="shared" si="4"/>
        <v>111.39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1271.29</v>
      </c>
      <c r="AU6" s="22">
        <f t="shared" ref="AU6:BC6" si="6">IF(AU7="",NA(),AU7)</f>
        <v>1729.2</v>
      </c>
      <c r="AV6" s="22">
        <f t="shared" si="6"/>
        <v>2204.96</v>
      </c>
      <c r="AW6" s="22">
        <f t="shared" si="6"/>
        <v>2909.36</v>
      </c>
      <c r="AX6" s="22">
        <f t="shared" si="6"/>
        <v>2472.0500000000002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25.99</v>
      </c>
      <c r="BF6" s="22">
        <f t="shared" ref="BF6:BN6" si="7">IF(BF7="",NA(),BF7)</f>
        <v>19.91</v>
      </c>
      <c r="BG6" s="22">
        <f t="shared" si="7"/>
        <v>14.02</v>
      </c>
      <c r="BH6" s="22">
        <f t="shared" si="7"/>
        <v>9.7100000000000009</v>
      </c>
      <c r="BI6" s="22">
        <f t="shared" si="7"/>
        <v>6.49</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115.92</v>
      </c>
      <c r="BQ6" s="22">
        <f t="shared" ref="BQ6:BY6" si="8">IF(BQ7="",NA(),BQ7)</f>
        <v>113.99</v>
      </c>
      <c r="BR6" s="22">
        <f t="shared" si="8"/>
        <v>109.5</v>
      </c>
      <c r="BS6" s="22">
        <f t="shared" si="8"/>
        <v>105.95</v>
      </c>
      <c r="BT6" s="22">
        <f t="shared" si="8"/>
        <v>110.96</v>
      </c>
      <c r="BU6" s="22">
        <f t="shared" si="8"/>
        <v>110.77</v>
      </c>
      <c r="BV6" s="22">
        <f t="shared" si="8"/>
        <v>112.35</v>
      </c>
      <c r="BW6" s="22">
        <f t="shared" si="8"/>
        <v>106.47</v>
      </c>
      <c r="BX6" s="22">
        <f t="shared" si="8"/>
        <v>107.7</v>
      </c>
      <c r="BY6" s="22">
        <f t="shared" si="8"/>
        <v>106.29</v>
      </c>
      <c r="BZ6" s="21" t="str">
        <f>IF(BZ7="","",IF(BZ7="-","【-】","【"&amp;SUBSTITUTE(TEXT(BZ7,"#,##0.00"),"-","△")&amp;"】"))</f>
        <v>【106.29】</v>
      </c>
      <c r="CA6" s="22">
        <f>IF(CA7="",NA(),CA7)</f>
        <v>71.239999999999995</v>
      </c>
      <c r="CB6" s="22">
        <f t="shared" ref="CB6:CJ6" si="9">IF(CB7="",NA(),CB7)</f>
        <v>72.47</v>
      </c>
      <c r="CC6" s="22">
        <f t="shared" si="9"/>
        <v>75.48</v>
      </c>
      <c r="CD6" s="22">
        <f t="shared" si="9"/>
        <v>77.989999999999995</v>
      </c>
      <c r="CE6" s="22">
        <f t="shared" si="9"/>
        <v>74.45</v>
      </c>
      <c r="CF6" s="22">
        <f t="shared" si="9"/>
        <v>73.180000000000007</v>
      </c>
      <c r="CG6" s="22">
        <f t="shared" si="9"/>
        <v>73.05</v>
      </c>
      <c r="CH6" s="22">
        <f t="shared" si="9"/>
        <v>77.53</v>
      </c>
      <c r="CI6" s="22">
        <f t="shared" si="9"/>
        <v>76.25</v>
      </c>
      <c r="CJ6" s="22">
        <f t="shared" si="9"/>
        <v>77.75</v>
      </c>
      <c r="CK6" s="21" t="str">
        <f>IF(CK7="","",IF(CK7="-","【-】","【"&amp;SUBSTITUTE(TEXT(CK7,"#,##0.00"),"-","△")&amp;"】"))</f>
        <v>【77.75】</v>
      </c>
      <c r="CL6" s="22">
        <f>IF(CL7="",NA(),CL7)</f>
        <v>71.27</v>
      </c>
      <c r="CM6" s="22">
        <f t="shared" ref="CM6:CU6" si="10">IF(CM7="",NA(),CM7)</f>
        <v>69.94</v>
      </c>
      <c r="CN6" s="22">
        <f t="shared" si="10"/>
        <v>70.94</v>
      </c>
      <c r="CO6" s="22">
        <f t="shared" si="10"/>
        <v>69.67</v>
      </c>
      <c r="CP6" s="22">
        <f t="shared" si="10"/>
        <v>69.95</v>
      </c>
      <c r="CQ6" s="22">
        <f t="shared" si="10"/>
        <v>62.26</v>
      </c>
      <c r="CR6" s="22">
        <f t="shared" si="10"/>
        <v>62.22</v>
      </c>
      <c r="CS6" s="22">
        <f t="shared" si="10"/>
        <v>61.45</v>
      </c>
      <c r="CT6" s="22">
        <f t="shared" si="10"/>
        <v>61.63</v>
      </c>
      <c r="CU6" s="22">
        <f t="shared" si="10"/>
        <v>61.54</v>
      </c>
      <c r="CV6" s="21" t="str">
        <f>IF(CV7="","",IF(CV7="-","【-】","【"&amp;SUBSTITUTE(TEXT(CV7,"#,##0.00"),"-","△")&amp;"】"))</f>
        <v>【61.54】</v>
      </c>
      <c r="CW6" s="22">
        <f>IF(CW7="",NA(),CW7)</f>
        <v>100.07</v>
      </c>
      <c r="CX6" s="22">
        <f t="shared" ref="CX6:DF6" si="11">IF(CX7="",NA(),CX7)</f>
        <v>100.77</v>
      </c>
      <c r="CY6" s="22">
        <f t="shared" si="11"/>
        <v>100.03</v>
      </c>
      <c r="CZ6" s="22">
        <f t="shared" si="11"/>
        <v>100.11</v>
      </c>
      <c r="DA6" s="22">
        <f t="shared" si="11"/>
        <v>100.2</v>
      </c>
      <c r="DB6" s="22">
        <f t="shared" si="11"/>
        <v>100.16</v>
      </c>
      <c r="DC6" s="22">
        <f t="shared" si="11"/>
        <v>100.28</v>
      </c>
      <c r="DD6" s="22">
        <f t="shared" si="11"/>
        <v>100.29</v>
      </c>
      <c r="DE6" s="22">
        <f t="shared" si="11"/>
        <v>100.36</v>
      </c>
      <c r="DF6" s="22">
        <f t="shared" si="11"/>
        <v>100.31</v>
      </c>
      <c r="DG6" s="21" t="str">
        <f>IF(DG7="","",IF(DG7="-","【-】","【"&amp;SUBSTITUTE(TEXT(DG7,"#,##0.00"),"-","△")&amp;"】"))</f>
        <v>【100.31】</v>
      </c>
      <c r="DH6" s="22">
        <f>IF(DH7="",NA(),DH7)</f>
        <v>57.18</v>
      </c>
      <c r="DI6" s="22">
        <f t="shared" ref="DI6:DQ6" si="12">IF(DI7="",NA(),DI7)</f>
        <v>58.59</v>
      </c>
      <c r="DJ6" s="22">
        <f t="shared" si="12"/>
        <v>60.69</v>
      </c>
      <c r="DK6" s="22">
        <f t="shared" si="12"/>
        <v>62.61</v>
      </c>
      <c r="DL6" s="22">
        <f t="shared" si="12"/>
        <v>64.38</v>
      </c>
      <c r="DM6" s="22">
        <f t="shared" si="12"/>
        <v>57.5</v>
      </c>
      <c r="DN6" s="22">
        <f t="shared" si="12"/>
        <v>58.52</v>
      </c>
      <c r="DO6" s="22">
        <f t="shared" si="12"/>
        <v>59.51</v>
      </c>
      <c r="DP6" s="22">
        <f t="shared" si="12"/>
        <v>60.24</v>
      </c>
      <c r="DQ6" s="22">
        <f t="shared" si="12"/>
        <v>60.8</v>
      </c>
      <c r="DR6" s="21" t="str">
        <f>IF(DR7="","",IF(DR7="-","【-】","【"&amp;SUBSTITUTE(TEXT(DR7,"#,##0.00"),"-","△")&amp;"】"))</f>
        <v>【60.80】</v>
      </c>
      <c r="DS6" s="22">
        <f>IF(DS7="",NA(),DS7)</f>
        <v>46.32</v>
      </c>
      <c r="DT6" s="22">
        <f t="shared" ref="DT6:EB6" si="13">IF(DT7="",NA(),DT7)</f>
        <v>46.32</v>
      </c>
      <c r="DU6" s="22">
        <f t="shared" si="13"/>
        <v>46.3</v>
      </c>
      <c r="DV6" s="22">
        <f t="shared" si="13"/>
        <v>46.3</v>
      </c>
      <c r="DW6" s="22">
        <f t="shared" si="13"/>
        <v>46.3</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2">
        <f t="shared" ref="EE6:EM6" si="14">IF(EE7="",NA(),EE7)</f>
        <v>0.05</v>
      </c>
      <c r="EF6" s="22">
        <f t="shared" si="14"/>
        <v>0.05</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90000</v>
      </c>
      <c r="D7" s="24">
        <v>46</v>
      </c>
      <c r="E7" s="24">
        <v>1</v>
      </c>
      <c r="F7" s="24">
        <v>0</v>
      </c>
      <c r="G7" s="24">
        <v>2</v>
      </c>
      <c r="H7" s="24" t="s">
        <v>93</v>
      </c>
      <c r="I7" s="24" t="s">
        <v>94</v>
      </c>
      <c r="J7" s="24" t="s">
        <v>95</v>
      </c>
      <c r="K7" s="24" t="s">
        <v>96</v>
      </c>
      <c r="L7" s="24" t="s">
        <v>97</v>
      </c>
      <c r="M7" s="24" t="s">
        <v>98</v>
      </c>
      <c r="N7" s="25" t="s">
        <v>99</v>
      </c>
      <c r="O7" s="25">
        <v>91.56</v>
      </c>
      <c r="P7" s="25">
        <v>96.22</v>
      </c>
      <c r="Q7" s="25">
        <v>0</v>
      </c>
      <c r="R7" s="25">
        <v>1904173</v>
      </c>
      <c r="S7" s="25">
        <v>6408.09</v>
      </c>
      <c r="T7" s="25">
        <v>297.14999999999998</v>
      </c>
      <c r="U7" s="25">
        <v>805054</v>
      </c>
      <c r="V7" s="25">
        <v>1761.72</v>
      </c>
      <c r="W7" s="25">
        <v>456.97</v>
      </c>
      <c r="X7" s="25">
        <v>116.97</v>
      </c>
      <c r="Y7" s="25">
        <v>114.48</v>
      </c>
      <c r="Z7" s="25">
        <v>110.33</v>
      </c>
      <c r="AA7" s="25">
        <v>106.52</v>
      </c>
      <c r="AB7" s="25">
        <v>111.39</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1271.29</v>
      </c>
      <c r="AU7" s="25">
        <v>1729.2</v>
      </c>
      <c r="AV7" s="25">
        <v>2204.96</v>
      </c>
      <c r="AW7" s="25">
        <v>2909.36</v>
      </c>
      <c r="AX7" s="25">
        <v>2472.0500000000002</v>
      </c>
      <c r="AY7" s="25">
        <v>284.45</v>
      </c>
      <c r="AZ7" s="25">
        <v>309.23</v>
      </c>
      <c r="BA7" s="25">
        <v>313.43</v>
      </c>
      <c r="BB7" s="25">
        <v>303.10000000000002</v>
      </c>
      <c r="BC7" s="25">
        <v>318.89999999999998</v>
      </c>
      <c r="BD7" s="25">
        <v>318.89999999999998</v>
      </c>
      <c r="BE7" s="25">
        <v>25.99</v>
      </c>
      <c r="BF7" s="25">
        <v>19.91</v>
      </c>
      <c r="BG7" s="25">
        <v>14.02</v>
      </c>
      <c r="BH7" s="25">
        <v>9.7100000000000009</v>
      </c>
      <c r="BI7" s="25">
        <v>6.49</v>
      </c>
      <c r="BJ7" s="25">
        <v>260.95999999999998</v>
      </c>
      <c r="BK7" s="25">
        <v>240.07</v>
      </c>
      <c r="BL7" s="25">
        <v>224.81</v>
      </c>
      <c r="BM7" s="25">
        <v>210.83</v>
      </c>
      <c r="BN7" s="25">
        <v>204.34</v>
      </c>
      <c r="BO7" s="25">
        <v>204.34</v>
      </c>
      <c r="BP7" s="25">
        <v>115.92</v>
      </c>
      <c r="BQ7" s="25">
        <v>113.99</v>
      </c>
      <c r="BR7" s="25">
        <v>109.5</v>
      </c>
      <c r="BS7" s="25">
        <v>105.95</v>
      </c>
      <c r="BT7" s="25">
        <v>110.96</v>
      </c>
      <c r="BU7" s="25">
        <v>110.77</v>
      </c>
      <c r="BV7" s="25">
        <v>112.35</v>
      </c>
      <c r="BW7" s="25">
        <v>106.47</v>
      </c>
      <c r="BX7" s="25">
        <v>107.7</v>
      </c>
      <c r="BY7" s="25">
        <v>106.29</v>
      </c>
      <c r="BZ7" s="25">
        <v>106.29</v>
      </c>
      <c r="CA7" s="25">
        <v>71.239999999999995</v>
      </c>
      <c r="CB7" s="25">
        <v>72.47</v>
      </c>
      <c r="CC7" s="25">
        <v>75.48</v>
      </c>
      <c r="CD7" s="25">
        <v>77.989999999999995</v>
      </c>
      <c r="CE7" s="25">
        <v>74.45</v>
      </c>
      <c r="CF7" s="25">
        <v>73.180000000000007</v>
      </c>
      <c r="CG7" s="25">
        <v>73.05</v>
      </c>
      <c r="CH7" s="25">
        <v>77.53</v>
      </c>
      <c r="CI7" s="25">
        <v>76.25</v>
      </c>
      <c r="CJ7" s="25">
        <v>77.75</v>
      </c>
      <c r="CK7" s="25">
        <v>77.75</v>
      </c>
      <c r="CL7" s="25">
        <v>71.27</v>
      </c>
      <c r="CM7" s="25">
        <v>69.94</v>
      </c>
      <c r="CN7" s="25">
        <v>70.94</v>
      </c>
      <c r="CO7" s="25">
        <v>69.67</v>
      </c>
      <c r="CP7" s="25">
        <v>69.95</v>
      </c>
      <c r="CQ7" s="25">
        <v>62.26</v>
      </c>
      <c r="CR7" s="25">
        <v>62.22</v>
      </c>
      <c r="CS7" s="25">
        <v>61.45</v>
      </c>
      <c r="CT7" s="25">
        <v>61.63</v>
      </c>
      <c r="CU7" s="25">
        <v>61.54</v>
      </c>
      <c r="CV7" s="25">
        <v>61.54</v>
      </c>
      <c r="CW7" s="25">
        <v>100.07</v>
      </c>
      <c r="CX7" s="25">
        <v>100.77</v>
      </c>
      <c r="CY7" s="25">
        <v>100.03</v>
      </c>
      <c r="CZ7" s="25">
        <v>100.11</v>
      </c>
      <c r="DA7" s="25">
        <v>100.2</v>
      </c>
      <c r="DB7" s="25">
        <v>100.16</v>
      </c>
      <c r="DC7" s="25">
        <v>100.28</v>
      </c>
      <c r="DD7" s="25">
        <v>100.29</v>
      </c>
      <c r="DE7" s="25">
        <v>100.36</v>
      </c>
      <c r="DF7" s="25">
        <v>100.31</v>
      </c>
      <c r="DG7" s="25">
        <v>100.31</v>
      </c>
      <c r="DH7" s="25">
        <v>57.18</v>
      </c>
      <c r="DI7" s="25">
        <v>58.59</v>
      </c>
      <c r="DJ7" s="25">
        <v>60.69</v>
      </c>
      <c r="DK7" s="25">
        <v>62.61</v>
      </c>
      <c r="DL7" s="25">
        <v>64.38</v>
      </c>
      <c r="DM7" s="25">
        <v>57.5</v>
      </c>
      <c r="DN7" s="25">
        <v>58.52</v>
      </c>
      <c r="DO7" s="25">
        <v>59.51</v>
      </c>
      <c r="DP7" s="25">
        <v>60.24</v>
      </c>
      <c r="DQ7" s="25">
        <v>60.8</v>
      </c>
      <c r="DR7" s="25">
        <v>60.8</v>
      </c>
      <c r="DS7" s="25">
        <v>46.32</v>
      </c>
      <c r="DT7" s="25">
        <v>46.32</v>
      </c>
      <c r="DU7" s="25">
        <v>46.3</v>
      </c>
      <c r="DV7" s="25">
        <v>46.3</v>
      </c>
      <c r="DW7" s="25">
        <v>46.3</v>
      </c>
      <c r="DX7" s="25">
        <v>30.3</v>
      </c>
      <c r="DY7" s="25">
        <v>31.74</v>
      </c>
      <c r="DZ7" s="25">
        <v>32.380000000000003</v>
      </c>
      <c r="EA7" s="25">
        <v>34.479999999999997</v>
      </c>
      <c r="EB7" s="25">
        <v>38.24</v>
      </c>
      <c r="EC7" s="25">
        <v>38.24</v>
      </c>
      <c r="ED7" s="25">
        <v>0</v>
      </c>
      <c r="EE7" s="25">
        <v>0.05</v>
      </c>
      <c r="EF7" s="25">
        <v>0.05</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児玉　理人</cp:lastModifiedBy>
  <dcterms:created xsi:type="dcterms:W3CDTF">2025-12-12T09:13:14Z</dcterms:created>
  <dcterms:modified xsi:type="dcterms:W3CDTF">2026-01-23T05:42:27Z</dcterms:modified>
  <cp:category/>
</cp:coreProperties>
</file>