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76665BD2-8B17-4CF7-AA9C-2FE311FE8825}"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8.10" sheetId="8" r:id="rId2"/>
    <sheet name="R8.11" sheetId="9" r:id="rId3"/>
    <sheet name="R8.12" sheetId="10" r:id="rId4"/>
    <sheet name="R9.01" sheetId="11" r:id="rId5"/>
    <sheet name="R9.02" sheetId="12" r:id="rId6"/>
    <sheet name="R9.03" sheetId="13" r:id="rId7"/>
    <sheet name="R9.04" sheetId="14" r:id="rId8"/>
    <sheet name="R9.05" sheetId="15" r:id="rId9"/>
    <sheet name="R8.06" sheetId="16" r:id="rId10"/>
  </sheets>
  <definedNames>
    <definedName name="_xlnm._FilterDatabase" localSheetId="0" hidden="1">'管理シート（本体）'!$A$12:$DE$30</definedName>
    <definedName name="_xlnm.Print_Titles" localSheetId="9">'R8.06'!$7:$7</definedName>
    <definedName name="_xlnm.Print_Titles" localSheetId="1">'R8.10'!$7:$7</definedName>
    <definedName name="_xlnm.Print_Titles" localSheetId="2">'R8.11'!$7:$7</definedName>
    <definedName name="_xlnm.Print_Titles" localSheetId="3">'R8.12'!$7:$7</definedName>
    <definedName name="_xlnm.Print_Titles" localSheetId="4">'R9.01'!$7:$7</definedName>
    <definedName name="_xlnm.Print_Titles" localSheetId="5">'R9.02'!$7:$7</definedName>
    <definedName name="_xlnm.Print_Titles" localSheetId="6">'R9.03'!$7:$7</definedName>
    <definedName name="_xlnm.Print_Titles" localSheetId="7">'R9.04'!$7:$7</definedName>
    <definedName name="_xlnm.Print_Titles" localSheetId="8">'R9.05'!$7:$7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X30" i="5" s="1"/>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<sst xmlns="http://schemas.openxmlformats.org/spreadsheetml/2006/main" count="1041" uniqueCount="178">
  <si>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</si>
  <si>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</si>
  <si>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</si>
  <si>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</si>
  <si>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</si>
  <si>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</si>
  <si>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</si>
  <si>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</si>
  <si>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</si>
  <si>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</si>
  <si>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</si>
  <si>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</si>
  <si>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</si>
  <si>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</si>
  <si>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</si>
  <si>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</si>
  <si>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</si>
  <si>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</si>
  <si>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</si>
  <si>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</si>
  <si>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</si>
  <si>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</si>
  <si>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</si>
  <si>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</si>
  <si>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</si>
  <si>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</si>
  <si>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</si>
  <si>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</si>
  <si>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</si>
  <si>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</si>
  <si>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</si>
  <si>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</si>
  <si>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</si>
  <si>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</si>
  <si>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</si>
  <si>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</si>
  <si>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</si>
  <si>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</si>
  <si>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</si>
  <si>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</si>
  <si>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</si>
  <si>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</si>
  <si>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</si>
  <si>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</si>
  <si>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</si>
  <si>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</si>
  <si>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</si>
  <si>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</si>
  <si>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</si>
  <si>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</si>
  <si>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</si>
  <si>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</si>
  <si>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</si>
  <si>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</si>
  <si>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</si>
  <si>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</si>
  <si>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</si>
  <si>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</si>
  <si>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</si>
  <si>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</si>
  <si>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</si>
  <si>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</si>
  <si>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</si>
  <si>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</si>
  <si>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</si>
  <si>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</si>
  <si>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</si>
  <si>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</si>
  <si>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</si>
  <si>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</si>
  <si>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</si>
  <si>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</si>
  <si>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</si>
  <si>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</si>
  <si>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</si>
  <si>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</si>
  <si>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</si>
  <si>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</si>
  <si>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</si>
  <si>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</si>
  <si>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</si>
  <si>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</si>
  <si>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</si>
  <si>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</si>
  <si>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</si>
  <si>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</si>
  <si>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</si>
  <si>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</si>
  <si>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</si>
  <si>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</si>
  <si>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</si>
  <si>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</si>
  <si>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</si>
  <si>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</si>
  <si>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</si>
  <si>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</si>
  <si>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</si>
  <si>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</si>
  <si>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</si>
  <si>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</si>
  <si>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</si>
  <si>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</si>
  <si>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</si>
  <si>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</si>
  <si>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</si>
  <si>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</si>
  <si>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</si>
  <si>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</si>
  <si>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</si>
  <si>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</si>
  <si>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</si>
  <si>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</si>
  <si>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</si>
  <si>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</si>
  <si>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</si>
  <si>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</si>
  <si>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</si>
  <si>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</si>
  <si>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</si>
  <si>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</si>
  <si>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</si>
  <si>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</si>
  <si>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</si>
  <si>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</si>
  <si>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</si>
  <si>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</si>
  <si>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</si>
  <si>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</si>
  <si>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</si>
  <si>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</si>
  <si>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</si>
  <si>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</si>
  <si>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</si>
  <si>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</si>
  <si>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</si>
  <si>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</si>
  <si>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</si>
  <si>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</si>
  <si>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</si>
  <si>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</si>
  <si>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</si>
  <si>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</si>
  <si>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</si>
  <si>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</si>
  <si>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</si>
  <si>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</si>
  <si>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r>
      <t>施設園芸用燃料価格差補塡金交付</t>
    </r>
    <r>
      <rPr>
        <sz val="12"/>
        <rFont val="ＭＳ 明朝"/>
        <family val="1"/>
        <charset val="128"/>
      </rPr>
      <t>の内訳（令和８年１０月分）</t>
    </r>
    <rPh sb="5" eb="7">
      <t>ネンリョウ</t>
    </rPh>
    <phoneticPr fontId="32"/>
  </si>
  <si>
    <r>
      <t>施設園芸用燃料価格差補塡金交付</t>
    </r>
    <r>
      <rPr>
        <sz val="12"/>
        <rFont val="ＭＳ 明朝"/>
        <family val="1"/>
        <charset val="128"/>
      </rPr>
      <t>の内訳（令和８年１１月分）</t>
    </r>
    <rPh sb="5" eb="7">
      <t>ネンリョウ</t>
    </rPh>
    <phoneticPr fontId="32"/>
  </si>
  <si>
    <r>
      <t>施設園芸用燃料価格差補塡金交付</t>
    </r>
    <r>
      <rPr>
        <sz val="12"/>
        <rFont val="ＭＳ 明朝"/>
        <family val="1"/>
        <charset val="128"/>
      </rPr>
      <t>の内訳（令和８年１２月分）</t>
    </r>
    <rPh sb="5" eb="7">
      <t>ネンリョウ</t>
    </rPh>
    <phoneticPr fontId="32"/>
  </si>
  <si>
    <r>
      <t>施設園芸用燃料価格差補塡金交付</t>
    </r>
    <r>
      <rPr>
        <sz val="12"/>
        <rFont val="ＭＳ 明朝"/>
        <family val="1"/>
        <charset val="128"/>
      </rPr>
      <t>の内訳（令和９年１月分）</t>
    </r>
    <rPh sb="5" eb="7">
      <t>ネンリョウ</t>
    </rPh>
    <phoneticPr fontId="32"/>
  </si>
  <si>
    <r>
      <t>施設園芸用燃料価格差補塡金交付</t>
    </r>
    <r>
      <rPr>
        <sz val="12"/>
        <rFont val="ＭＳ 明朝"/>
        <family val="1"/>
        <charset val="128"/>
      </rPr>
      <t>の内訳（令和９年２月分）</t>
    </r>
    <rPh sb="5" eb="7">
      <t>ネンリョウ</t>
    </rPh>
    <phoneticPr fontId="32"/>
  </si>
  <si>
    <r>
      <t>施設園芸用燃料価格差補塡金交付</t>
    </r>
    <r>
      <rPr>
        <sz val="12"/>
        <rFont val="ＭＳ 明朝"/>
        <family val="1"/>
        <charset val="128"/>
      </rPr>
      <t>の内訳（令和９年３月分）</t>
    </r>
    <rPh sb="5" eb="7">
      <t>ネンリョウ</t>
    </rPh>
    <phoneticPr fontId="32"/>
  </si>
  <si>
    <r>
      <t>施設園芸用燃料価格差補塡金交付</t>
    </r>
    <r>
      <rPr>
        <sz val="12"/>
        <rFont val="ＭＳ 明朝"/>
        <family val="1"/>
        <charset val="128"/>
      </rPr>
      <t>の内訳（令和９年４月分）</t>
    </r>
    <rPh sb="5" eb="7">
      <t>ネンリョウ</t>
    </rPh>
    <phoneticPr fontId="32"/>
  </si>
  <si>
    <r>
      <t>施設園芸用燃料価格差補塡金交付</t>
    </r>
    <r>
      <rPr>
        <sz val="12"/>
        <rFont val="ＭＳ 明朝"/>
        <family val="1"/>
        <charset val="128"/>
      </rPr>
      <t>の内訳（令和９年５月分）</t>
    </r>
    <rPh sb="5" eb="7">
      <t>ネンリョウ</t>
    </rPh>
    <phoneticPr fontId="32"/>
  </si>
  <si>
    <r>
      <t>施設園芸用燃料価格差補塡金交付</t>
    </r>
    <r>
      <rPr>
        <sz val="12"/>
        <rFont val="ＭＳ 明朝"/>
        <family val="1"/>
        <charset val="128"/>
      </rPr>
      <t>の内訳（令和９年６月分）</t>
    </r>
    <rPh sb="5" eb="7">
      <t>ネンリョウ</t>
    </rPh>
    <phoneticPr fontId="3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</si>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</sst>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M3" zoomScale="76" zoomScaleNormal="80" zoomScaleSheetLayoutView="76" workbookViewId="0">
      <selection activeCell="AG14" sqref="AG14"/>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92" t="s">
        <v>155</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119</v>
      </c>
      <c r="AP4" s="108"/>
      <c r="AQ4" s="108"/>
      <c r="AR4" s="108"/>
      <c r="AS4" s="108"/>
      <c r="AT4" s="108"/>
      <c r="AU4" s="108"/>
      <c r="AV4" s="108"/>
      <c r="AW4" s="108"/>
      <c r="AX4" s="108"/>
      <c r="AY4" s="108"/>
      <c r="AZ4" s="108"/>
      <c r="BC4" s="210"/>
      <c r="BD4" s="211" t="s">
        <v>160</v>
      </c>
      <c r="BE4" s="205" t="s">
        <v>111</v>
      </c>
      <c r="BF4" s="168">
        <v>20</v>
      </c>
      <c r="BG4" s="169">
        <v>1</v>
      </c>
      <c r="BI4" s="210"/>
      <c r="BJ4" s="211" t="s">
        <v>161</v>
      </c>
      <c r="BK4" s="139" t="s">
        <v>73</v>
      </c>
      <c r="BL4" s="168">
        <v>0</v>
      </c>
      <c r="BM4" s="169">
        <v>1</v>
      </c>
      <c r="BO4" s="210"/>
      <c r="BP4" s="211" t="s">
        <v>162</v>
      </c>
      <c r="BQ4" s="139" t="s">
        <v>73</v>
      </c>
      <c r="BR4" s="168">
        <v>0</v>
      </c>
      <c r="BS4" s="169">
        <v>1</v>
      </c>
      <c r="BU4" s="210"/>
      <c r="BV4" s="211" t="s">
        <v>163</v>
      </c>
      <c r="BW4" s="139" t="s">
        <v>73</v>
      </c>
      <c r="BX4" s="168">
        <v>0</v>
      </c>
      <c r="BY4" s="169">
        <v>1</v>
      </c>
      <c r="CA4" s="210"/>
      <c r="CB4" s="211" t="s">
        <v>164</v>
      </c>
      <c r="CC4" s="139" t="s">
        <v>73</v>
      </c>
      <c r="CD4" s="168">
        <v>0</v>
      </c>
      <c r="CE4" s="169">
        <v>1</v>
      </c>
      <c r="CG4" s="210"/>
      <c r="CH4" s="211" t="s">
        <v>165</v>
      </c>
      <c r="CI4" s="139" t="s">
        <v>73</v>
      </c>
      <c r="CJ4" s="168">
        <v>0</v>
      </c>
      <c r="CK4" s="169">
        <v>1</v>
      </c>
      <c r="CM4" s="210"/>
      <c r="CN4" s="211" t="s">
        <v>166</v>
      </c>
      <c r="CO4" s="139" t="s">
        <v>73</v>
      </c>
      <c r="CP4" s="168">
        <v>0</v>
      </c>
      <c r="CQ4" s="169">
        <v>1</v>
      </c>
      <c r="CS4" s="210"/>
      <c r="CT4" s="211" t="s">
        <v>167</v>
      </c>
      <c r="CU4" s="139" t="s">
        <v>73</v>
      </c>
      <c r="CV4" s="168">
        <v>0</v>
      </c>
      <c r="CW4" s="169">
        <v>1</v>
      </c>
      <c r="CY4" s="210"/>
      <c r="CZ4" s="211" t="s">
        <v>168</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121</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144</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142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8" t="s">
        <v>26</v>
      </c>
      <c r="B9" s="293" t="s">
        <v>11</v>
      </c>
      <c r="C9" s="282" t="s">
        <v>0</v>
      </c>
      <c r="D9" s="282" t="s">
        <v>16</v>
      </c>
      <c r="E9" s="282" t="s">
        <v>17</v>
      </c>
      <c r="F9" s="282" t="s">
        <v>12</v>
      </c>
      <c r="G9" s="258" t="s">
        <v>131</v>
      </c>
      <c r="H9" s="282" t="s">
        <v>40</v>
      </c>
      <c r="I9" s="258" t="s">
        <v>10</v>
      </c>
      <c r="J9" s="258" t="s">
        <v>43</v>
      </c>
      <c r="K9" s="258" t="s">
        <v>1</v>
      </c>
      <c r="L9" s="282" t="s">
        <v>12</v>
      </c>
      <c r="M9" s="242" t="s">
        <v>143</v>
      </c>
      <c r="N9" s="282" t="s">
        <v>2</v>
      </c>
      <c r="O9" s="282" t="s">
        <v>71</v>
      </c>
      <c r="P9" s="258" t="s">
        <v>30</v>
      </c>
      <c r="Q9" s="258" t="s">
        <v>158</v>
      </c>
      <c r="R9" s="290" t="s">
        <v>159</v>
      </c>
      <c r="S9" s="298" t="s">
        <v>72</v>
      </c>
      <c r="T9" s="201"/>
      <c r="U9" s="201"/>
      <c r="V9" s="201"/>
      <c r="W9" s="201"/>
      <c r="X9" s="202"/>
      <c r="Y9" s="301" t="s">
        <v>13</v>
      </c>
      <c r="Z9" s="260" t="s">
        <v>126</v>
      </c>
      <c r="AA9" s="261"/>
      <c r="AB9" s="261"/>
      <c r="AC9" s="261"/>
      <c r="AD9" s="261"/>
      <c r="AE9" s="262"/>
      <c r="AF9" s="248" t="s">
        <v>35</v>
      </c>
      <c r="AG9" s="249"/>
      <c r="AH9" s="249"/>
      <c r="AI9" s="250"/>
      <c r="AJ9" s="248" t="s">
        <v>45</v>
      </c>
      <c r="AK9" s="249"/>
      <c r="AL9" s="250"/>
      <c r="AM9" s="269" t="s">
        <v>139</v>
      </c>
      <c r="AN9" s="271"/>
      <c r="AO9" s="271"/>
      <c r="AP9" s="271"/>
      <c r="AQ9" s="271"/>
      <c r="AR9" s="271"/>
      <c r="AS9" s="271"/>
      <c r="AT9" s="271"/>
      <c r="AU9" s="271"/>
      <c r="AV9" s="271"/>
      <c r="AW9" s="271"/>
      <c r="AX9" s="271"/>
      <c r="AY9" s="271"/>
      <c r="AZ9" s="270"/>
      <c r="BA9" s="284" t="s">
        <v>145</v>
      </c>
      <c r="BB9" s="287" t="s">
        <v>169</v>
      </c>
      <c r="BC9" s="288"/>
      <c r="BD9" s="288"/>
      <c r="BE9" s="288"/>
      <c r="BF9" s="288"/>
      <c r="BG9" s="289"/>
      <c r="BH9" s="287" t="s">
        <v>170</v>
      </c>
      <c r="BI9" s="288"/>
      <c r="BJ9" s="288"/>
      <c r="BK9" s="288"/>
      <c r="BL9" s="288"/>
      <c r="BM9" s="289"/>
      <c r="BN9" s="287" t="s">
        <v>171</v>
      </c>
      <c r="BO9" s="288"/>
      <c r="BP9" s="288"/>
      <c r="BQ9" s="288"/>
      <c r="BR9" s="288"/>
      <c r="BS9" s="289"/>
      <c r="BT9" s="287" t="s">
        <v>172</v>
      </c>
      <c r="BU9" s="288"/>
      <c r="BV9" s="288"/>
      <c r="BW9" s="288"/>
      <c r="BX9" s="288"/>
      <c r="BY9" s="289"/>
      <c r="BZ9" s="287" t="s">
        <v>173</v>
      </c>
      <c r="CA9" s="288"/>
      <c r="CB9" s="288"/>
      <c r="CC9" s="288"/>
      <c r="CD9" s="288"/>
      <c r="CE9" s="289"/>
      <c r="CF9" s="287" t="s">
        <v>174</v>
      </c>
      <c r="CG9" s="288"/>
      <c r="CH9" s="288"/>
      <c r="CI9" s="288"/>
      <c r="CJ9" s="288"/>
      <c r="CK9" s="289"/>
      <c r="CL9" s="287" t="s">
        <v>175</v>
      </c>
      <c r="CM9" s="288"/>
      <c r="CN9" s="288"/>
      <c r="CO9" s="288"/>
      <c r="CP9" s="288"/>
      <c r="CQ9" s="289"/>
      <c r="CR9" s="287" t="s">
        <v>176</v>
      </c>
      <c r="CS9" s="288"/>
      <c r="CT9" s="288"/>
      <c r="CU9" s="288"/>
      <c r="CV9" s="288"/>
      <c r="CW9" s="289"/>
      <c r="CX9" s="287" t="s">
        <v>177</v>
      </c>
      <c r="CY9" s="288"/>
      <c r="CZ9" s="288"/>
      <c r="DA9" s="288"/>
      <c r="DB9" s="288"/>
      <c r="DC9" s="289"/>
      <c r="DD9" s="319" t="s">
        <v>34</v>
      </c>
      <c r="DE9" s="319" t="s">
        <v>19</v>
      </c>
      <c r="DF9" s="258" t="s">
        <v>83</v>
      </c>
      <c r="DG9" s="258" t="s">
        <v>84</v>
      </c>
    </row>
    <row r="10" spans="1:111" ht="28.5" customHeight="1">
      <c r="A10" s="273"/>
      <c r="B10" s="294"/>
      <c r="C10" s="296"/>
      <c r="D10" s="296"/>
      <c r="E10" s="296"/>
      <c r="F10" s="296"/>
      <c r="G10" s="273"/>
      <c r="H10" s="296"/>
      <c r="I10" s="273"/>
      <c r="J10" s="273"/>
      <c r="K10" s="273"/>
      <c r="L10" s="296"/>
      <c r="M10" s="243"/>
      <c r="N10" s="296"/>
      <c r="O10" s="296"/>
      <c r="P10" s="273"/>
      <c r="Q10" s="273"/>
      <c r="R10" s="297"/>
      <c r="S10" s="299"/>
      <c r="X10" s="199"/>
      <c r="Y10" s="302"/>
      <c r="Z10" s="263"/>
      <c r="AA10" s="264"/>
      <c r="AB10" s="264"/>
      <c r="AC10" s="264"/>
      <c r="AD10" s="264"/>
      <c r="AE10" s="265"/>
      <c r="AF10" s="251"/>
      <c r="AG10" s="252"/>
      <c r="AH10" s="252"/>
      <c r="AI10" s="253"/>
      <c r="AJ10" s="251"/>
      <c r="AK10" s="252"/>
      <c r="AL10" s="253"/>
      <c r="AM10" s="251" t="s">
        <v>140</v>
      </c>
      <c r="AN10" s="252"/>
      <c r="AO10" s="252"/>
      <c r="AP10" s="252"/>
      <c r="AQ10" s="253"/>
      <c r="AR10" s="251" t="s">
        <v>141</v>
      </c>
      <c r="AS10" s="252"/>
      <c r="AT10" s="252"/>
      <c r="AU10" s="252"/>
      <c r="AV10" s="253"/>
      <c r="AW10" s="251" t="s">
        <v>138</v>
      </c>
      <c r="AX10" s="252"/>
      <c r="AY10" s="252"/>
      <c r="AZ10" s="253"/>
      <c r="BA10" s="285"/>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20"/>
      <c r="DE10" s="320"/>
      <c r="DF10" s="273"/>
      <c r="DG10" s="273"/>
    </row>
    <row r="11" spans="1:111" ht="24.75" customHeight="1">
      <c r="A11" s="273"/>
      <c r="B11" s="294"/>
      <c r="C11" s="296"/>
      <c r="D11" s="296"/>
      <c r="E11" s="296"/>
      <c r="F11" s="296"/>
      <c r="G11" s="273"/>
      <c r="H11" s="296"/>
      <c r="I11" s="273"/>
      <c r="J11" s="273"/>
      <c r="K11" s="273"/>
      <c r="L11" s="296"/>
      <c r="M11" s="243"/>
      <c r="N11" s="296"/>
      <c r="O11" s="296"/>
      <c r="P11" s="273"/>
      <c r="Q11" s="273"/>
      <c r="R11" s="297"/>
      <c r="S11" s="299"/>
      <c r="T11" s="258" t="s">
        <v>23</v>
      </c>
      <c r="U11" s="258" t="s">
        <v>14</v>
      </c>
      <c r="V11" s="258" t="s">
        <v>24</v>
      </c>
      <c r="W11" s="258" t="s">
        <v>15</v>
      </c>
      <c r="X11" s="290" t="s">
        <v>25</v>
      </c>
      <c r="Y11" s="302"/>
      <c r="Z11" s="282" t="s">
        <v>3</v>
      </c>
      <c r="AA11" s="282" t="s">
        <v>4</v>
      </c>
      <c r="AB11" s="258" t="s">
        <v>134</v>
      </c>
      <c r="AC11" s="258" t="s">
        <v>135</v>
      </c>
      <c r="AD11" s="258" t="s">
        <v>127</v>
      </c>
      <c r="AE11" s="258" t="s">
        <v>128</v>
      </c>
      <c r="AF11" s="304" t="s">
        <v>36</v>
      </c>
      <c r="AG11" s="21"/>
      <c r="AH11" s="304" t="s">
        <v>37</v>
      </c>
      <c r="AI11" s="36"/>
      <c r="AJ11" s="275" t="s">
        <v>46</v>
      </c>
      <c r="AK11" s="275" t="s">
        <v>47</v>
      </c>
      <c r="AL11" s="276" t="s">
        <v>48</v>
      </c>
      <c r="AM11" s="269" t="s">
        <v>112</v>
      </c>
      <c r="AN11" s="270"/>
      <c r="AO11" s="269" t="s">
        <v>113</v>
      </c>
      <c r="AP11" s="271"/>
      <c r="AQ11" s="270"/>
      <c r="AR11" s="269" t="s">
        <v>112</v>
      </c>
      <c r="AS11" s="270"/>
      <c r="AT11" s="269" t="s">
        <v>113</v>
      </c>
      <c r="AU11" s="271"/>
      <c r="AV11" s="270"/>
      <c r="AW11" s="269" t="s">
        <v>113</v>
      </c>
      <c r="AX11" s="271"/>
      <c r="AY11" s="271"/>
      <c r="AZ11" s="270"/>
      <c r="BA11" s="285"/>
      <c r="BB11" s="270" t="s">
        <v>57</v>
      </c>
      <c r="BC11" s="278" t="s">
        <v>55</v>
      </c>
      <c r="BD11" s="280" t="s">
        <v>56</v>
      </c>
      <c r="BE11" s="274" t="s">
        <v>58</v>
      </c>
      <c r="BF11" s="274" t="s">
        <v>59</v>
      </c>
      <c r="BG11" s="274" t="s">
        <v>60</v>
      </c>
      <c r="BH11" s="270" t="s">
        <v>57</v>
      </c>
      <c r="BI11" s="278" t="s">
        <v>55</v>
      </c>
      <c r="BJ11" s="280" t="s">
        <v>56</v>
      </c>
      <c r="BK11" s="274" t="s">
        <v>58</v>
      </c>
      <c r="BL11" s="274" t="s">
        <v>59</v>
      </c>
      <c r="BM11" s="274" t="s">
        <v>60</v>
      </c>
      <c r="BN11" s="270" t="s">
        <v>57</v>
      </c>
      <c r="BO11" s="278" t="s">
        <v>55</v>
      </c>
      <c r="BP11" s="280" t="s">
        <v>56</v>
      </c>
      <c r="BQ11" s="274" t="s">
        <v>58</v>
      </c>
      <c r="BR11" s="274" t="s">
        <v>59</v>
      </c>
      <c r="BS11" s="274" t="s">
        <v>60</v>
      </c>
      <c r="BT11" s="270" t="s">
        <v>57</v>
      </c>
      <c r="BU11" s="278" t="s">
        <v>55</v>
      </c>
      <c r="BV11" s="280" t="s">
        <v>56</v>
      </c>
      <c r="BW11" s="274" t="s">
        <v>58</v>
      </c>
      <c r="BX11" s="274" t="s">
        <v>59</v>
      </c>
      <c r="BY11" s="274" t="s">
        <v>60</v>
      </c>
      <c r="BZ11" s="270" t="s">
        <v>57</v>
      </c>
      <c r="CA11" s="278" t="s">
        <v>55</v>
      </c>
      <c r="CB11" s="280" t="s">
        <v>56</v>
      </c>
      <c r="CC11" s="274" t="s">
        <v>58</v>
      </c>
      <c r="CD11" s="274" t="s">
        <v>59</v>
      </c>
      <c r="CE11" s="274" t="s">
        <v>60</v>
      </c>
      <c r="CF11" s="270" t="s">
        <v>57</v>
      </c>
      <c r="CG11" s="278" t="s">
        <v>55</v>
      </c>
      <c r="CH11" s="280" t="s">
        <v>56</v>
      </c>
      <c r="CI11" s="274" t="s">
        <v>58</v>
      </c>
      <c r="CJ11" s="274" t="s">
        <v>59</v>
      </c>
      <c r="CK11" s="274" t="s">
        <v>60</v>
      </c>
      <c r="CL11" s="270" t="s">
        <v>57</v>
      </c>
      <c r="CM11" s="278" t="s">
        <v>55</v>
      </c>
      <c r="CN11" s="280" t="s">
        <v>56</v>
      </c>
      <c r="CO11" s="274" t="s">
        <v>58</v>
      </c>
      <c r="CP11" s="274" t="s">
        <v>59</v>
      </c>
      <c r="CQ11" s="274" t="s">
        <v>60</v>
      </c>
      <c r="CR11" s="270" t="s">
        <v>57</v>
      </c>
      <c r="CS11" s="278" t="s">
        <v>55</v>
      </c>
      <c r="CT11" s="280" t="s">
        <v>56</v>
      </c>
      <c r="CU11" s="274" t="s">
        <v>58</v>
      </c>
      <c r="CV11" s="274" t="s">
        <v>59</v>
      </c>
      <c r="CW11" s="274" t="s">
        <v>60</v>
      </c>
      <c r="CX11" s="258" t="s">
        <v>57</v>
      </c>
      <c r="CY11" s="278" t="s">
        <v>55</v>
      </c>
      <c r="CZ11" s="280" t="s">
        <v>56</v>
      </c>
      <c r="DA11" s="274" t="s">
        <v>58</v>
      </c>
      <c r="DB11" s="274" t="s">
        <v>59</v>
      </c>
      <c r="DC11" s="274" t="s">
        <v>60</v>
      </c>
      <c r="DD11" s="320"/>
      <c r="DE11" s="320"/>
      <c r="DF11" s="273"/>
      <c r="DG11" s="273"/>
    </row>
    <row r="12" spans="1:111" ht="43.5" customHeight="1">
      <c r="A12" s="259"/>
      <c r="B12" s="295"/>
      <c r="C12" s="283"/>
      <c r="D12" s="283"/>
      <c r="E12" s="283"/>
      <c r="F12" s="283"/>
      <c r="G12" s="259"/>
      <c r="H12" s="283"/>
      <c r="I12" s="259"/>
      <c r="J12" s="259"/>
      <c r="K12" s="259"/>
      <c r="L12" s="283"/>
      <c r="M12" s="244"/>
      <c r="N12" s="283"/>
      <c r="O12" s="283"/>
      <c r="P12" s="259"/>
      <c r="Q12" s="259"/>
      <c r="R12" s="291"/>
      <c r="S12" s="300"/>
      <c r="T12" s="259"/>
      <c r="U12" s="259"/>
      <c r="V12" s="259"/>
      <c r="W12" s="259"/>
      <c r="X12" s="291"/>
      <c r="Y12" s="303"/>
      <c r="Z12" s="283"/>
      <c r="AA12" s="283"/>
      <c r="AB12" s="259"/>
      <c r="AC12" s="259"/>
      <c r="AD12" s="259"/>
      <c r="AE12" s="259"/>
      <c r="AF12" s="305"/>
      <c r="AG12" s="239" t="s">
        <v>87</v>
      </c>
      <c r="AH12" s="305"/>
      <c r="AI12" s="241" t="s">
        <v>87</v>
      </c>
      <c r="AJ12" s="275"/>
      <c r="AK12" s="275"/>
      <c r="AL12" s="276"/>
      <c r="AM12" s="223" t="s">
        <v>114</v>
      </c>
      <c r="AN12" s="223" t="s">
        <v>122</v>
      </c>
      <c r="AO12" s="2" t="s">
        <v>115</v>
      </c>
      <c r="AP12" s="2" t="s">
        <v>116</v>
      </c>
      <c r="AQ12" s="223" t="s">
        <v>122</v>
      </c>
      <c r="AR12" s="223" t="s">
        <v>114</v>
      </c>
      <c r="AS12" s="223" t="s">
        <v>122</v>
      </c>
      <c r="AT12" s="2" t="s">
        <v>115</v>
      </c>
      <c r="AU12" s="2" t="s">
        <v>116</v>
      </c>
      <c r="AV12" s="223" t="s">
        <v>122</v>
      </c>
      <c r="AW12" s="223" t="s">
        <v>125</v>
      </c>
      <c r="AX12" s="2" t="s">
        <v>115</v>
      </c>
      <c r="AY12" s="2" t="s">
        <v>116</v>
      </c>
      <c r="AZ12" s="223" t="s">
        <v>122</v>
      </c>
      <c r="BA12" s="286"/>
      <c r="BB12" s="277"/>
      <c r="BC12" s="279"/>
      <c r="BD12" s="281"/>
      <c r="BE12" s="275"/>
      <c r="BF12" s="275"/>
      <c r="BG12" s="275"/>
      <c r="BH12" s="277"/>
      <c r="BI12" s="279"/>
      <c r="BJ12" s="281"/>
      <c r="BK12" s="275"/>
      <c r="BL12" s="275"/>
      <c r="BM12" s="275"/>
      <c r="BN12" s="277"/>
      <c r="BO12" s="279"/>
      <c r="BP12" s="281"/>
      <c r="BQ12" s="275"/>
      <c r="BR12" s="275"/>
      <c r="BS12" s="275"/>
      <c r="BT12" s="277"/>
      <c r="BU12" s="279"/>
      <c r="BV12" s="281"/>
      <c r="BW12" s="275"/>
      <c r="BX12" s="275"/>
      <c r="BY12" s="275"/>
      <c r="BZ12" s="277"/>
      <c r="CA12" s="279"/>
      <c r="CB12" s="281"/>
      <c r="CC12" s="275"/>
      <c r="CD12" s="275"/>
      <c r="CE12" s="275"/>
      <c r="CF12" s="277"/>
      <c r="CG12" s="279"/>
      <c r="CH12" s="281"/>
      <c r="CI12" s="275"/>
      <c r="CJ12" s="275"/>
      <c r="CK12" s="275"/>
      <c r="CL12" s="277"/>
      <c r="CM12" s="279"/>
      <c r="CN12" s="281"/>
      <c r="CO12" s="275"/>
      <c r="CP12" s="275"/>
      <c r="CQ12" s="275"/>
      <c r="CR12" s="277"/>
      <c r="CS12" s="279"/>
      <c r="CT12" s="281"/>
      <c r="CU12" s="275"/>
      <c r="CV12" s="275"/>
      <c r="CW12" s="275"/>
      <c r="CX12" s="259"/>
      <c r="CY12" s="279"/>
      <c r="CZ12" s="281"/>
      <c r="DA12" s="275"/>
      <c r="DB12" s="275"/>
      <c r="DC12" s="275"/>
      <c r="DD12" s="321"/>
      <c r="DE12" s="321"/>
      <c r="DF12" s="259"/>
      <c r="DG12" s="259"/>
    </row>
    <row r="13" spans="1:111" ht="25.5" customHeight="1">
      <c r="A13" s="3"/>
      <c r="B13" s="3"/>
      <c r="C13" s="3"/>
      <c r="D13" s="3"/>
      <c r="E13" s="3"/>
      <c r="F13" s="3"/>
      <c r="G13" s="3" t="s">
        <v>132</v>
      </c>
      <c r="H13" s="3" t="s">
        <v>77</v>
      </c>
      <c r="I13" s="2">
        <v>1</v>
      </c>
      <c r="J13" s="2"/>
      <c r="K13" s="3"/>
      <c r="L13" s="146"/>
      <c r="M13" s="225" t="s">
        <v>142</v>
      </c>
      <c r="N13" s="8">
        <v>1.5</v>
      </c>
      <c r="O13" s="2" t="s">
        <v>86</v>
      </c>
      <c r="P13" s="7">
        <v>2200</v>
      </c>
      <c r="Q13" s="7">
        <v>44800</v>
      </c>
      <c r="R13" s="11">
        <v>10000</v>
      </c>
      <c r="S13" s="13">
        <f>Q13-R13</f>
        <v>34800</v>
      </c>
      <c r="T13" s="7">
        <v>30000</v>
      </c>
      <c r="U13" s="22"/>
      <c r="V13" s="7">
        <f>Q13-T13-R13</f>
        <v>4800</v>
      </c>
      <c r="W13" s="24"/>
      <c r="X13" s="16">
        <f>R13+T13+V13</f>
        <v>44800</v>
      </c>
      <c r="Y13" s="12">
        <f>Q13</f>
        <v>44800</v>
      </c>
      <c r="Z13" s="266">
        <v>63</v>
      </c>
      <c r="AA13" s="266">
        <v>63</v>
      </c>
      <c r="AB13" s="228">
        <v>10</v>
      </c>
      <c r="AC13" s="228"/>
      <c r="AD13" s="228"/>
      <c r="AE13" s="228"/>
      <c r="AF13" s="7">
        <v>9300</v>
      </c>
      <c r="AG13" s="240">
        <f>ROUND(IF($O13="Ａ重油",AF13*1,IF($O13="灯油",AF13*0.938,IF($O13="ＬＰガス",AF13*1.288,IF($O13="ＬＮＧ",AF13*1.571)))),0)</f>
        <v>9300</v>
      </c>
      <c r="AH13" s="138">
        <v>7900</v>
      </c>
      <c r="AI13" s="240">
        <f>ROUND(IF($O13="Ａ重油",AH13*1,IF($O13="灯油",AH13*0.938,IF($O13="ＬＰガス",AH13*1.288,IF($O13="ＬＮＧ",AH13*1.571)))),0)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142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7"/>
      <c r="AA14" s="267"/>
      <c r="AB14" s="228"/>
      <c r="AC14" s="228">
        <v>53</v>
      </c>
      <c r="AD14" s="228"/>
      <c r="AE14" s="228"/>
      <c r="AF14" s="7">
        <v>46283</v>
      </c>
      <c r="AG14" s="240">
        <f t="shared" ref="AG14:AG28" si="28">ROUND(IF($O14="Ａ重油",AF14*1,IF($O14="灯油",AF14*0.938,IF($O14="ＬＰガス",AF14*1.288,IF($O14="ＬＮＧ",AF14*1.571)))),0)</f>
        <v>43413</v>
      </c>
      <c r="AH14" s="138">
        <v>39300</v>
      </c>
      <c r="AI14" s="240">
        <f t="shared" ref="AI14:AI28" si="29">ROUND(IF($O14="Ａ重油",AH14*1,IF($O14="灯油",AH14*0.938,IF($O14="ＬＰガス",AH14*1.288,IF($O14="ＬＮＧ",AH14*1.571)))),0)</f>
        <v>36863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6">
        <v>139</v>
      </c>
      <c r="AA15" s="266">
        <v>139</v>
      </c>
      <c r="AB15" s="228">
        <v>65</v>
      </c>
      <c r="AC15" s="228"/>
      <c r="AD15" s="228"/>
      <c r="AE15" s="228"/>
      <c r="AF15" s="7">
        <v>65000</v>
      </c>
      <c r="AG15" s="240">
        <f t="shared" si="28"/>
        <v>65000</v>
      </c>
      <c r="AH15" s="138">
        <v>55200</v>
      </c>
      <c r="AI15" s="240">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8"/>
      <c r="AA16" s="268"/>
      <c r="AB16" s="228"/>
      <c r="AC16" s="228">
        <v>9</v>
      </c>
      <c r="AD16" s="228"/>
      <c r="AE16" s="228"/>
      <c r="AF16" s="7">
        <v>8451</v>
      </c>
      <c r="AG16" s="240">
        <f t="shared" si="28"/>
        <v>7927</v>
      </c>
      <c r="AH16" s="138">
        <v>7100</v>
      </c>
      <c r="AI16" s="240">
        <f t="shared" si="29"/>
        <v>6660</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7"/>
      <c r="AA17" s="267"/>
      <c r="AB17" s="228"/>
      <c r="AC17" s="228"/>
      <c r="AD17" s="228">
        <v>65</v>
      </c>
      <c r="AE17" s="228"/>
      <c r="AF17" s="138">
        <v>15991</v>
      </c>
      <c r="AG17" s="240">
        <f t="shared" si="28"/>
        <v>20596</v>
      </c>
      <c r="AH17" s="138">
        <v>13592</v>
      </c>
      <c r="AI17" s="240">
        <f t="shared" si="29"/>
        <v>17506</v>
      </c>
      <c r="AJ17" s="7"/>
      <c r="AK17" s="7"/>
      <c r="AL17" s="7"/>
      <c r="AM17" s="230"/>
      <c r="AN17" s="231"/>
      <c r="AO17" s="230"/>
      <c r="AP17" s="230"/>
      <c r="AQ17" s="231"/>
      <c r="AR17" s="230"/>
      <c r="AS17" s="231"/>
      <c r="AT17" s="230">
        <v>3</v>
      </c>
      <c r="AU17" s="230" t="s">
        <v>117</v>
      </c>
      <c r="AV17" s="231">
        <v>65</v>
      </c>
      <c r="AW17" s="231" t="s">
        <v>130</v>
      </c>
      <c r="AX17" s="230">
        <v>3</v>
      </c>
      <c r="AY17" s="230" t="s">
        <v>118</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240">
        <f t="shared" si="28"/>
        <v>20240</v>
      </c>
      <c r="AH18" s="138">
        <v>17200</v>
      </c>
      <c r="AI18" s="240">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6">
        <v>70</v>
      </c>
      <c r="AA19" s="266">
        <v>70</v>
      </c>
      <c r="AB19" s="228">
        <v>50</v>
      </c>
      <c r="AC19" s="228"/>
      <c r="AD19" s="228"/>
      <c r="AE19" s="228"/>
      <c r="AF19" s="7">
        <v>40000</v>
      </c>
      <c r="AG19" s="240">
        <f t="shared" si="28"/>
        <v>40000</v>
      </c>
      <c r="AH19" s="138">
        <v>34000</v>
      </c>
      <c r="AI19" s="240">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7"/>
      <c r="AA20" s="267"/>
      <c r="AB20" s="228"/>
      <c r="AC20" s="228">
        <v>20</v>
      </c>
      <c r="AD20" s="228"/>
      <c r="AE20" s="228"/>
      <c r="AF20" s="7">
        <v>15024</v>
      </c>
      <c r="AG20" s="240">
        <f t="shared" si="28"/>
        <v>14093</v>
      </c>
      <c r="AH20" s="138">
        <v>12700</v>
      </c>
      <c r="AI20" s="240">
        <f t="shared" si="29"/>
        <v>11913</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240">
        <f t="shared" si="28"/>
        <v>10569</v>
      </c>
      <c r="AH21" s="138">
        <v>9500</v>
      </c>
      <c r="AI21" s="240">
        <f t="shared" si="29"/>
        <v>8911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240">
        <f t="shared" si="28"/>
        <v>44307</v>
      </c>
      <c r="AH22" s="138">
        <v>29200</v>
      </c>
      <c r="AI22" s="240">
        <f t="shared" si="29"/>
        <v>37610</v>
      </c>
      <c r="AJ22" s="7" t="s">
        <v>82</v>
      </c>
      <c r="AK22" s="7"/>
      <c r="AL22" s="7"/>
      <c r="AM22" s="230"/>
      <c r="AN22" s="231"/>
      <c r="AO22" s="230"/>
      <c r="AP22" s="230"/>
      <c r="AQ22" s="231"/>
      <c r="AR22" s="230"/>
      <c r="AS22" s="231"/>
      <c r="AT22" s="230">
        <v>2</v>
      </c>
      <c r="AU22" s="230" t="s">
        <v>120</v>
      </c>
      <c r="AV22" s="231">
        <v>43</v>
      </c>
      <c r="AW22" s="231" t="s">
        <v>130</v>
      </c>
      <c r="AX22" s="230">
        <v>2</v>
      </c>
      <c r="AY22" s="230" t="s">
        <v>117</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6">
        <v>33</v>
      </c>
      <c r="AA23" s="266">
        <v>33</v>
      </c>
      <c r="AB23" s="228">
        <v>15</v>
      </c>
      <c r="AC23" s="228"/>
      <c r="AD23" s="228"/>
      <c r="AE23" s="228"/>
      <c r="AF23" s="7">
        <v>12000</v>
      </c>
      <c r="AG23" s="240">
        <f t="shared" si="28"/>
        <v>12000</v>
      </c>
      <c r="AH23" s="138">
        <v>10200</v>
      </c>
      <c r="AI23" s="240">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129</v>
      </c>
      <c r="P24" s="7">
        <v>11400</v>
      </c>
      <c r="Q24" s="7">
        <v>246200</v>
      </c>
      <c r="R24" s="11">
        <v>0</v>
      </c>
      <c r="S24" s="13">
        <f t="shared" si="50"/>
        <v>246200</v>
      </c>
      <c r="T24" s="7">
        <v>246200</v>
      </c>
      <c r="U24" s="23"/>
      <c r="V24" s="7">
        <f t="shared" si="53"/>
        <v>0</v>
      </c>
      <c r="W24" s="24"/>
      <c r="X24" s="16">
        <f t="shared" si="54"/>
        <v>246200</v>
      </c>
      <c r="Y24" s="12">
        <f t="shared" si="27"/>
        <v>246200</v>
      </c>
      <c r="Z24" s="267"/>
      <c r="AA24" s="267"/>
      <c r="AB24" s="228"/>
      <c r="AC24" s="228"/>
      <c r="AD24" s="228"/>
      <c r="AE24" s="228">
        <v>18</v>
      </c>
      <c r="AF24" s="7">
        <v>13521</v>
      </c>
      <c r="AG24" s="240">
        <f t="shared" si="28"/>
        <v>21241</v>
      </c>
      <c r="AH24" s="138">
        <v>11400</v>
      </c>
      <c r="AI24" s="240">
        <f t="shared" si="29"/>
        <v>17909</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240">
        <f t="shared" si="28"/>
        <v>42240</v>
      </c>
      <c r="AH25" s="138">
        <v>35900</v>
      </c>
      <c r="AI25" s="240">
        <f t="shared" si="29"/>
        <v>35900</v>
      </c>
      <c r="AJ25" s="7" t="s">
        <v>80</v>
      </c>
      <c r="AK25" s="7"/>
      <c r="AL25" s="7"/>
      <c r="AM25" s="230"/>
      <c r="AN25" s="231"/>
      <c r="AO25" s="230">
        <v>2</v>
      </c>
      <c r="AP25" s="230" t="s">
        <v>118</v>
      </c>
      <c r="AQ25" s="231">
        <v>48</v>
      </c>
      <c r="AR25" s="230"/>
      <c r="AS25" s="231"/>
      <c r="AT25" s="230"/>
      <c r="AU25" s="230"/>
      <c r="AV25" s="231"/>
      <c r="AW25" s="231" t="s">
        <v>130</v>
      </c>
      <c r="AX25" s="230">
        <v>2</v>
      </c>
      <c r="AY25" s="230" t="s">
        <v>120</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240">
        <f t="shared" si="28"/>
        <v>30690</v>
      </c>
      <c r="AH26" s="138">
        <v>26000</v>
      </c>
      <c r="AI26" s="240">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240">
        <f t="shared" si="28"/>
        <v>28207</v>
      </c>
      <c r="AH27" s="138">
        <v>18600</v>
      </c>
      <c r="AI27" s="240">
        <f t="shared" si="29"/>
        <v>23957</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240">
        <f t="shared" si="28"/>
        <v>8860</v>
      </c>
      <c r="AH28" s="142">
        <v>7531</v>
      </c>
      <c r="AI28" s="240">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5" t="s">
        <v>49</v>
      </c>
      <c r="AA30" s="246"/>
      <c r="AB30" s="246"/>
      <c r="AC30" s="246"/>
      <c r="AD30" s="246"/>
      <c r="AE30" s="247"/>
      <c r="AF30" s="99">
        <f>IF(Z29=0,0,AG29/$Z29*0.1)*100</f>
        <v>8098.3172147001933</v>
      </c>
      <c r="AG30" s="100">
        <f>IF(AA29=0,0,AI29/$AA29*0.1)*100</f>
        <v>6871.5667311411989</v>
      </c>
      <c r="AI30" s="94"/>
      <c r="AJ30" s="216" t="s">
        <v>133</v>
      </c>
      <c r="AK30" s="215">
        <f>AK29/AG29</f>
        <v>0</v>
      </c>
      <c r="AL30" s="215">
        <f>AL29/AI29</f>
        <v>0</v>
      </c>
      <c r="AM30" s="203" t="s">
        <v>123</v>
      </c>
      <c r="AN30" s="204">
        <f>AN29/Z29</f>
        <v>0.44294003868471954</v>
      </c>
      <c r="AO30" s="203"/>
      <c r="AP30" s="203" t="s">
        <v>124</v>
      </c>
      <c r="AQ30" s="204">
        <f>(AN29+AQ29)/AA29</f>
        <v>0.53578336557059958</v>
      </c>
      <c r="AR30" s="203" t="s">
        <v>123</v>
      </c>
      <c r="AS30" s="204">
        <f>AS29/Z29</f>
        <v>8.7040618955512572E-2</v>
      </c>
      <c r="AT30" s="203"/>
      <c r="AU30" s="203" t="s">
        <v>124</v>
      </c>
      <c r="AV30" s="204">
        <f>(AS29+AV29)/AA29</f>
        <v>0.29593810444874274</v>
      </c>
      <c r="AW30" s="6"/>
      <c r="AX30" s="145"/>
      <c r="AY30" s="145"/>
      <c r="AZ30" s="6"/>
      <c r="BA30" s="145"/>
    </row>
    <row r="32" spans="1:111" ht="19.5" customHeight="1">
      <c r="A32" s="101" t="s">
        <v>50</v>
      </c>
      <c r="C32" s="101"/>
      <c r="N32" s="51"/>
      <c r="O32" s="310" t="s">
        <v>42</v>
      </c>
      <c r="P32" s="311"/>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8" t="s">
        <v>28</v>
      </c>
      <c r="BE32" s="309"/>
      <c r="BF32" s="306"/>
      <c r="BG32" s="307"/>
      <c r="BH32" s="44"/>
      <c r="BI32" s="132"/>
      <c r="BJ32" s="308" t="s">
        <v>29</v>
      </c>
      <c r="BK32" s="309"/>
      <c r="BL32" s="306"/>
      <c r="BM32" s="307"/>
      <c r="BN32" s="44"/>
      <c r="BO32" s="132"/>
      <c r="BP32" s="308" t="s">
        <v>61</v>
      </c>
      <c r="BQ32" s="309"/>
      <c r="BR32" s="306"/>
      <c r="BS32" s="307"/>
      <c r="BT32" s="44"/>
      <c r="BU32" s="132"/>
      <c r="BV32" s="308" t="s">
        <v>62</v>
      </c>
      <c r="BW32" s="309"/>
      <c r="BX32" s="306"/>
      <c r="BY32" s="307"/>
      <c r="BZ32" s="44"/>
      <c r="CA32" s="132"/>
      <c r="CB32" s="308" t="s">
        <v>63</v>
      </c>
      <c r="CC32" s="309"/>
      <c r="CD32" s="306"/>
      <c r="CE32" s="307"/>
      <c r="CF32" s="44"/>
      <c r="CG32" s="132"/>
      <c r="CH32" s="308" t="s">
        <v>64</v>
      </c>
      <c r="CI32" s="309"/>
      <c r="CJ32" s="306"/>
      <c r="CK32" s="307"/>
      <c r="CL32" s="44"/>
      <c r="CM32" s="132"/>
      <c r="CN32" s="308" t="s">
        <v>65</v>
      </c>
      <c r="CO32" s="309"/>
      <c r="CP32" s="306"/>
      <c r="CQ32" s="307"/>
      <c r="CR32" s="44"/>
      <c r="CS32" s="132"/>
      <c r="CT32" s="308" t="s">
        <v>66</v>
      </c>
      <c r="CU32" s="309"/>
      <c r="CV32" s="306"/>
      <c r="CW32" s="307"/>
      <c r="CX32" s="44"/>
      <c r="CY32" s="132"/>
      <c r="CZ32" s="308" t="s">
        <v>67</v>
      </c>
      <c r="DA32" s="309"/>
      <c r="DB32" s="306"/>
      <c r="DC32" s="307"/>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136</v>
      </c>
      <c r="AI33" s="44"/>
      <c r="AJ33" s="44"/>
      <c r="AK33" s="44"/>
      <c r="AL33" s="44"/>
      <c r="AM33" s="44"/>
      <c r="AN33" s="44"/>
      <c r="AO33" s="44"/>
      <c r="AP33" s="44"/>
      <c r="AQ33" s="44"/>
      <c r="AR33" s="44"/>
      <c r="AS33" s="44"/>
      <c r="AT33" s="44"/>
      <c r="AU33" s="44"/>
      <c r="AV33" s="44"/>
      <c r="AW33" s="44"/>
      <c r="AX33" s="44"/>
      <c r="AY33" s="44"/>
      <c r="AZ33" s="44"/>
      <c r="BA33" s="44"/>
      <c r="BB33" s="44"/>
      <c r="BC33" s="124"/>
      <c r="BD33" s="272" t="s">
        <v>18</v>
      </c>
      <c r="BE33" s="272"/>
      <c r="BF33" s="316"/>
      <c r="BG33" s="317"/>
      <c r="BH33" s="44"/>
      <c r="BI33" s="124"/>
      <c r="BJ33" s="272" t="s">
        <v>18</v>
      </c>
      <c r="BK33" s="272"/>
      <c r="BL33" s="316"/>
      <c r="BM33" s="317"/>
      <c r="BN33" s="44"/>
      <c r="BO33" s="124"/>
      <c r="BP33" s="272" t="s">
        <v>18</v>
      </c>
      <c r="BQ33" s="272"/>
      <c r="BR33" s="316"/>
      <c r="BS33" s="317"/>
      <c r="BT33" s="44"/>
      <c r="BU33" s="124"/>
      <c r="BV33" s="272" t="s">
        <v>18</v>
      </c>
      <c r="BW33" s="272"/>
      <c r="BX33" s="316"/>
      <c r="BY33" s="317"/>
      <c r="BZ33" s="44"/>
      <c r="CA33" s="124"/>
      <c r="CB33" s="272" t="s">
        <v>18</v>
      </c>
      <c r="CC33" s="272"/>
      <c r="CD33" s="316"/>
      <c r="CE33" s="317"/>
      <c r="CF33" s="44"/>
      <c r="CG33" s="124"/>
      <c r="CH33" s="272" t="s">
        <v>18</v>
      </c>
      <c r="CI33" s="272"/>
      <c r="CJ33" s="316"/>
      <c r="CK33" s="317"/>
      <c r="CL33" s="44"/>
      <c r="CM33" s="124"/>
      <c r="CN33" s="272" t="s">
        <v>18</v>
      </c>
      <c r="CO33" s="272"/>
      <c r="CP33" s="316"/>
      <c r="CQ33" s="317"/>
      <c r="CR33" s="44"/>
      <c r="CS33" s="124"/>
      <c r="CT33" s="318" t="s">
        <v>18</v>
      </c>
      <c r="CU33" s="272"/>
      <c r="CV33" s="316"/>
      <c r="CW33" s="317"/>
      <c r="CX33" s="44"/>
      <c r="CY33" s="124"/>
      <c r="CZ33" s="318" t="s">
        <v>18</v>
      </c>
      <c r="DA33" s="272"/>
      <c r="DB33" s="316"/>
      <c r="DC33" s="31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156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157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137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4" t="s">
        <v>32</v>
      </c>
      <c r="BE42" s="315"/>
      <c r="BF42" s="312"/>
      <c r="BG42" s="313"/>
      <c r="BH42" s="45"/>
      <c r="BI42" s="110"/>
      <c r="BJ42" s="314" t="s">
        <v>32</v>
      </c>
      <c r="BK42" s="315"/>
      <c r="BL42" s="312"/>
      <c r="BM42" s="313"/>
      <c r="BN42" s="45"/>
      <c r="BO42" s="110"/>
      <c r="BP42" s="314" t="s">
        <v>32</v>
      </c>
      <c r="BQ42" s="315"/>
      <c r="BR42" s="312"/>
      <c r="BS42" s="313"/>
      <c r="BT42" s="45"/>
      <c r="BU42" s="110"/>
      <c r="BV42" s="314" t="s">
        <v>32</v>
      </c>
      <c r="BW42" s="315"/>
      <c r="BX42" s="312"/>
      <c r="BY42" s="313"/>
      <c r="BZ42" s="45"/>
      <c r="CA42" s="110"/>
      <c r="CB42" s="314" t="s">
        <v>32</v>
      </c>
      <c r="CC42" s="315"/>
      <c r="CD42" s="312"/>
      <c r="CE42" s="313"/>
      <c r="CF42" s="45"/>
      <c r="CG42" s="110"/>
      <c r="CH42" s="314" t="s">
        <v>32</v>
      </c>
      <c r="CI42" s="315"/>
      <c r="CJ42" s="312"/>
      <c r="CK42" s="313"/>
      <c r="CL42" s="45"/>
      <c r="CM42" s="110"/>
      <c r="CN42" s="314" t="s">
        <v>32</v>
      </c>
      <c r="CO42" s="315"/>
      <c r="CP42" s="312"/>
      <c r="CQ42" s="313"/>
      <c r="CR42" s="45"/>
      <c r="CS42" s="110"/>
      <c r="CT42" s="314" t="s">
        <v>32</v>
      </c>
      <c r="CU42" s="315"/>
      <c r="CV42" s="312"/>
      <c r="CW42" s="313"/>
      <c r="CX42" s="45"/>
      <c r="CY42" s="110"/>
      <c r="CZ42" s="314" t="s">
        <v>32</v>
      </c>
      <c r="DA42" s="315"/>
      <c r="DB42" s="312"/>
      <c r="DC42" s="31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4" t="s">
        <v>85</v>
      </c>
      <c r="BE51" s="255"/>
      <c r="BF51" s="256"/>
      <c r="BG51" s="257"/>
      <c r="BH51" s="154"/>
      <c r="BI51" s="153"/>
      <c r="BJ51" s="254" t="s">
        <v>85</v>
      </c>
      <c r="BK51" s="255"/>
      <c r="BL51" s="256"/>
      <c r="BM51" s="257"/>
      <c r="BN51" s="154"/>
      <c r="BO51" s="153"/>
      <c r="BP51" s="254" t="s">
        <v>85</v>
      </c>
      <c r="BQ51" s="255"/>
      <c r="BR51" s="256"/>
      <c r="BS51" s="257"/>
      <c r="BT51" s="154"/>
      <c r="BU51" s="153"/>
      <c r="BV51" s="254" t="s">
        <v>85</v>
      </c>
      <c r="BW51" s="255"/>
      <c r="BX51" s="256"/>
      <c r="BY51" s="257"/>
      <c r="BZ51" s="154"/>
      <c r="CA51" s="153"/>
      <c r="CB51" s="254" t="s">
        <v>85</v>
      </c>
      <c r="CC51" s="255"/>
      <c r="CD51" s="256"/>
      <c r="CE51" s="257"/>
      <c r="CF51" s="154"/>
      <c r="CG51" s="153"/>
      <c r="CH51" s="254" t="s">
        <v>85</v>
      </c>
      <c r="CI51" s="255"/>
      <c r="CJ51" s="256"/>
      <c r="CK51" s="257"/>
      <c r="CL51" s="154"/>
      <c r="CM51" s="153"/>
      <c r="CN51" s="254" t="s">
        <v>85</v>
      </c>
      <c r="CO51" s="255"/>
      <c r="CP51" s="256"/>
      <c r="CQ51" s="257"/>
      <c r="CR51" s="154"/>
      <c r="CS51" s="153"/>
      <c r="CT51" s="254" t="s">
        <v>85</v>
      </c>
      <c r="CU51" s="255"/>
      <c r="CV51" s="256"/>
      <c r="CW51" s="257"/>
      <c r="CX51" s="154"/>
      <c r="CY51" s="153"/>
      <c r="CZ51" s="254" t="s">
        <v>85</v>
      </c>
      <c r="DA51" s="255"/>
      <c r="DB51" s="256"/>
      <c r="DC51" s="257"/>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4" t="s">
        <v>89</v>
      </c>
      <c r="BE60" s="255"/>
      <c r="BF60" s="256"/>
      <c r="BG60" s="257"/>
      <c r="BH60" s="154"/>
      <c r="BI60" s="153"/>
      <c r="BJ60" s="254" t="s">
        <v>89</v>
      </c>
      <c r="BK60" s="255"/>
      <c r="BL60" s="256"/>
      <c r="BM60" s="257"/>
      <c r="BN60" s="154"/>
      <c r="BO60" s="153"/>
      <c r="BP60" s="254" t="s">
        <v>89</v>
      </c>
      <c r="BQ60" s="255"/>
      <c r="BR60" s="256"/>
      <c r="BS60" s="257"/>
      <c r="BT60" s="154"/>
      <c r="BU60" s="153"/>
      <c r="BV60" s="254" t="s">
        <v>89</v>
      </c>
      <c r="BW60" s="255"/>
      <c r="BX60" s="256"/>
      <c r="BY60" s="257"/>
      <c r="BZ60" s="154"/>
      <c r="CA60" s="153"/>
      <c r="CB60" s="254" t="s">
        <v>89</v>
      </c>
      <c r="CC60" s="255"/>
      <c r="CD60" s="256"/>
      <c r="CE60" s="257"/>
      <c r="CF60" s="154"/>
      <c r="CG60" s="153"/>
      <c r="CH60" s="254" t="s">
        <v>89</v>
      </c>
      <c r="CI60" s="255"/>
      <c r="CJ60" s="256"/>
      <c r="CK60" s="257"/>
      <c r="CL60" s="154"/>
      <c r="CM60" s="153"/>
      <c r="CN60" s="254" t="s">
        <v>89</v>
      </c>
      <c r="CO60" s="255"/>
      <c r="CP60" s="256"/>
      <c r="CQ60" s="257"/>
      <c r="CR60" s="154"/>
      <c r="CS60" s="153"/>
      <c r="CT60" s="254" t="s">
        <v>89</v>
      </c>
      <c r="CU60" s="255"/>
      <c r="CV60" s="256"/>
      <c r="CW60" s="257"/>
      <c r="CX60" s="154"/>
      <c r="CY60" s="153"/>
      <c r="CZ60" s="254" t="s">
        <v>89</v>
      </c>
      <c r="DA60" s="255"/>
      <c r="DB60" s="256"/>
      <c r="DC60" s="257"/>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154</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'管理シート（本体）'!CFS13</f>
        <v>0</v>
      </c>
      <c r="G8" s="182">
        <f>'R9.05'!I8</f>
        <v>43800</v>
      </c>
      <c r="H8" s="182">
        <f>'管理シート（本体）'!DB13</f>
        <v>0</v>
      </c>
      <c r="I8" s="182">
        <f>G8-H8</f>
        <v>43800</v>
      </c>
      <c r="J8" s="183"/>
    </row>
    <row r="9" spans="1:10">
      <c r="A9" s="152"/>
      <c r="B9" s="152"/>
      <c r="C9" s="185"/>
      <c r="D9" s="8">
        <v>1.5</v>
      </c>
      <c r="E9" s="2" t="s">
        <v>74</v>
      </c>
      <c r="F9" s="187">
        <f>'管理シート（本体）'!CFS14</f>
        <v>0</v>
      </c>
      <c r="G9" s="182">
        <f>'R9.05'!I9</f>
        <v>148700</v>
      </c>
      <c r="H9" s="182">
        <f>'管理シート（本体）'!DB14</f>
        <v>0</v>
      </c>
      <c r="I9" s="182">
        <f>G9-H9</f>
        <v>148700</v>
      </c>
      <c r="J9" s="183"/>
    </row>
    <row r="10" spans="1:10">
      <c r="A10" s="3">
        <v>2</v>
      </c>
      <c r="B10" s="3"/>
      <c r="C10" s="146"/>
      <c r="D10" s="8">
        <v>1.5</v>
      </c>
      <c r="E10" s="2" t="s">
        <v>73</v>
      </c>
      <c r="F10" s="187">
        <f>'管理シート（本体）'!CFS15</f>
        <v>0</v>
      </c>
      <c r="G10" s="182">
        <f>'R9.05'!I10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'R9.05'!I11</f>
        <v>169900</v>
      </c>
      <c r="H11" s="182">
        <f>'管理シート（本体）'!DB16</f>
        <v>0</v>
      </c>
      <c r="I11" s="182">
        <f t="shared" si="0"/>
        <v>169900</v>
      </c>
      <c r="J11" s="183"/>
    </row>
    <row r="12" spans="1:10">
      <c r="A12" s="152"/>
      <c r="B12" s="152"/>
      <c r="C12" s="185"/>
      <c r="D12" s="8">
        <v>1.5</v>
      </c>
      <c r="E12" s="2" t="s">
        <v>20</v>
      </c>
      <c r="F12" s="187">
        <f>'管理シート（本体）'!CFS17</f>
        <v>0</v>
      </c>
      <c r="G12" s="182">
        <f>'R9.05'!I12</f>
        <v>508050</v>
      </c>
      <c r="H12" s="182">
        <f>'管理シート（本体）'!DB17</f>
        <v>0</v>
      </c>
      <c r="I12" s="182">
        <f t="shared" si="0"/>
        <v>508050</v>
      </c>
      <c r="J12" s="183"/>
    </row>
    <row r="13" spans="1:10">
      <c r="A13" s="2">
        <v>3</v>
      </c>
      <c r="B13" s="2"/>
      <c r="C13" s="147"/>
      <c r="D13" s="8">
        <v>1.5</v>
      </c>
      <c r="E13" s="2" t="s">
        <v>73</v>
      </c>
      <c r="F13" s="187">
        <f>'管理シート（本体）'!CFS18</f>
        <v>0</v>
      </c>
      <c r="G13" s="182">
        <f>'R9.05'!I13</f>
        <v>344800</v>
      </c>
      <c r="H13" s="182">
        <f>'管理シート（本体）'!DB18</f>
        <v>0</v>
      </c>
      <c r="I13" s="182">
        <f t="shared" si="0"/>
        <v>344800</v>
      </c>
      <c r="J13" s="183"/>
    </row>
    <row r="14" spans="1:10">
      <c r="A14" s="3">
        <v>4</v>
      </c>
      <c r="B14" s="3"/>
      <c r="C14" s="146"/>
      <c r="D14" s="8">
        <v>1.5</v>
      </c>
      <c r="E14" s="2" t="s">
        <v>73</v>
      </c>
      <c r="F14" s="187">
        <f>'管理シート（本体）'!CFS19</f>
        <v>0</v>
      </c>
      <c r="G14" s="182">
        <f>'R9.05'!I14</f>
        <v>686600</v>
      </c>
      <c r="H14" s="182">
        <f>'管理シート（本体）'!DB19</f>
        <v>0</v>
      </c>
      <c r="I14" s="182">
        <f t="shared" si="0"/>
        <v>686600</v>
      </c>
      <c r="J14" s="183"/>
    </row>
    <row r="15" spans="1:10">
      <c r="A15" s="152"/>
      <c r="B15" s="152"/>
      <c r="C15" s="185"/>
      <c r="D15" s="8">
        <v>1.5</v>
      </c>
      <c r="E15" s="2" t="s">
        <v>74</v>
      </c>
      <c r="F15" s="187">
        <f>'管理シート（本体）'!CFS20</f>
        <v>0</v>
      </c>
      <c r="G15" s="182">
        <f>'R9.05'!I15</f>
        <v>264300</v>
      </c>
      <c r="H15" s="182">
        <f>'管理シート（本体）'!DB20</f>
        <v>0</v>
      </c>
      <c r="I15" s="182">
        <f t="shared" si="0"/>
        <v>264300</v>
      </c>
      <c r="J15" s="183"/>
    </row>
    <row r="16" spans="1:10">
      <c r="A16" s="2">
        <v>5</v>
      </c>
      <c r="B16" s="2"/>
      <c r="C16" s="147"/>
      <c r="D16" s="8">
        <v>1.5</v>
      </c>
      <c r="E16" s="2" t="s">
        <v>74</v>
      </c>
      <c r="F16" s="187">
        <f>'管理シート（本体）'!CFS21</f>
        <v>0</v>
      </c>
      <c r="G16" s="182">
        <f>'R9.05'!I16</f>
        <v>193950</v>
      </c>
      <c r="H16" s="182">
        <f>'管理シート（本体）'!DB21</f>
        <v>0</v>
      </c>
      <c r="I16" s="182">
        <f t="shared" si="0"/>
        <v>193950</v>
      </c>
      <c r="J16" s="183"/>
    </row>
    <row r="17" spans="1:10">
      <c r="A17" s="2">
        <v>6</v>
      </c>
      <c r="B17" s="2"/>
      <c r="C17" s="147"/>
      <c r="D17" s="8">
        <v>1.5</v>
      </c>
      <c r="E17" s="2" t="s">
        <v>73</v>
      </c>
      <c r="F17" s="187">
        <f>'管理シート（本体）'!CFS22</f>
        <v>0</v>
      </c>
      <c r="G17" s="182">
        <f>'R9.05'!I17</f>
        <v>583934</v>
      </c>
      <c r="H17" s="182">
        <f>'管理シート（本体）'!DB22</f>
        <v>0</v>
      </c>
      <c r="I17" s="182">
        <f t="shared" si="0"/>
        <v>583934</v>
      </c>
      <c r="J17" s="183"/>
    </row>
    <row r="18" spans="1:10">
      <c r="A18" s="3">
        <v>7</v>
      </c>
      <c r="B18" s="3"/>
      <c r="C18" s="146"/>
      <c r="D18" s="8">
        <v>1.5</v>
      </c>
      <c r="E18" s="2" t="s">
        <v>73</v>
      </c>
      <c r="F18" s="187">
        <f>'管理シート（本体）'!CFS23</f>
        <v>0</v>
      </c>
      <c r="G18" s="182">
        <f>'R9.05'!I18</f>
        <v>185778</v>
      </c>
      <c r="H18" s="182">
        <f>'管理シート（本体）'!DB23</f>
        <v>0</v>
      </c>
      <c r="I18" s="182">
        <f t="shared" si="0"/>
        <v>185778</v>
      </c>
      <c r="J18" s="183"/>
    </row>
    <row r="19" spans="1:10">
      <c r="A19" s="152"/>
      <c r="B19" s="152"/>
      <c r="C19" s="185"/>
      <c r="D19" s="8">
        <v>1.5</v>
      </c>
      <c r="E19" s="2" t="s">
        <v>74</v>
      </c>
      <c r="F19" s="187">
        <f>'管理シート（本体）'!CFS24</f>
        <v>0</v>
      </c>
      <c r="G19" s="182">
        <f>'R9.05'!I19</f>
        <v>187868</v>
      </c>
      <c r="H19" s="182">
        <f>'管理シート（本体）'!DB24</f>
        <v>0</v>
      </c>
      <c r="I19" s="182">
        <f t="shared" si="0"/>
        <v>187868</v>
      </c>
      <c r="J19" s="183"/>
    </row>
    <row r="20" spans="1:10">
      <c r="A20" s="2">
        <v>8</v>
      </c>
      <c r="B20" s="2"/>
      <c r="C20" s="147"/>
      <c r="D20" s="8">
        <v>1.5</v>
      </c>
      <c r="E20" s="2" t="s">
        <v>73</v>
      </c>
      <c r="F20" s="187">
        <f>'管理シート（本体）'!CFS25</f>
        <v>0</v>
      </c>
      <c r="G20" s="182">
        <f>'R9.05'!I20</f>
        <v>687856</v>
      </c>
      <c r="H20" s="182">
        <f>'管理シート（本体）'!DB25</f>
        <v>0</v>
      </c>
      <c r="I20" s="182">
        <f t="shared" si="0"/>
        <v>687856</v>
      </c>
      <c r="J20" s="183"/>
    </row>
    <row r="21" spans="1:10">
      <c r="A21" s="2">
        <v>9</v>
      </c>
      <c r="B21" s="2"/>
      <c r="C21" s="147"/>
      <c r="D21" s="8">
        <v>1.5</v>
      </c>
      <c r="E21" s="2" t="s">
        <v>73</v>
      </c>
      <c r="F21" s="187">
        <f>'管理シート（本体）'!CFS26</f>
        <v>0</v>
      </c>
      <c r="G21" s="182">
        <f>'R9.05'!I21</f>
        <v>117845</v>
      </c>
      <c r="H21" s="182">
        <f>'管理シート（本体）'!DB26</f>
        <v>0</v>
      </c>
      <c r="I21" s="182">
        <f t="shared" si="0"/>
        <v>117845</v>
      </c>
      <c r="J21" s="183"/>
    </row>
    <row r="22" spans="1:10">
      <c r="A22" s="2">
        <v>10</v>
      </c>
      <c r="B22" s="2"/>
      <c r="C22" s="147"/>
      <c r="D22" s="8">
        <v>1.5</v>
      </c>
      <c r="E22" s="2" t="s">
        <v>73</v>
      </c>
      <c r="F22" s="187">
        <f>'管理シート（本体）'!CFS27</f>
        <v>0</v>
      </c>
      <c r="G22" s="182">
        <f>'R9.05'!I22</f>
        <v>309401</v>
      </c>
      <c r="H22" s="182">
        <f>'管理シート（本体）'!DB27</f>
        <v>0</v>
      </c>
      <c r="I22" s="182">
        <f t="shared" si="0"/>
        <v>309401</v>
      </c>
      <c r="J22" s="183"/>
    </row>
    <row r="23" spans="1:10">
      <c r="A23" s="3">
        <v>11</v>
      </c>
      <c r="B23" s="3"/>
      <c r="C23" s="146"/>
      <c r="D23" s="8">
        <v>1.5</v>
      </c>
      <c r="E23" s="2" t="s">
        <v>73</v>
      </c>
      <c r="F23" s="187">
        <f>'管理シート（本体）'!CFS28</f>
        <v>0</v>
      </c>
      <c r="G23" s="182">
        <f>'R9.05'!I23</f>
        <v>136423</v>
      </c>
      <c r="H23" s="182">
        <f>'管理シート（本体）'!DB28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zoomScale="90" zoomScaleNormal="90" workbookViewId="0">
      <selection activeCell="F10" sqref="F10"/>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146</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29477.5</v>
      </c>
      <c r="G30" s="182">
        <f>SUMIFS($G$8:$G$23,$D$8:$D$23,$D$30,$E$8:$E$23,E30)</f>
        <v>3820500</v>
      </c>
      <c r="H30" s="182">
        <f>SUMIFS($H$8:$H$23,$D$8:$D$23,$D$30,$E$8:$E$23,E30)</f>
        <v>298663</v>
      </c>
      <c r="I30" s="182">
        <f>SUMIFS($I$8:$I$23,$D$8:$D$23,$D$30,$E$8:$E$23,E30)</f>
        <v>3521837</v>
      </c>
      <c r="J30" s="182"/>
    </row>
    <row r="31" spans="1:10">
      <c r="A31" s="322"/>
      <c r="B31" s="322"/>
      <c r="C31" s="322"/>
      <c r="D31" s="326"/>
      <c r="E31" s="178" t="s">
        <v>103</v>
      </c>
      <c r="F31" s="188">
        <f>SUMIFS($F$8:$F$23,$D$8:$D$23,$D$30,$E$8:$E$23,E31)</f>
        <v>5633.3</v>
      </c>
      <c r="G31" s="182">
        <f>SUMIFS($G$8:$G$23,$D$8:$D$23,$D$30,$E$8:$E$23,E31)</f>
        <v>1051800</v>
      </c>
      <c r="H31" s="182">
        <f>SUMIFS($H$8:$H$23,$D$8:$D$23,$D$30,$E$8:$E$23,E31)</f>
        <v>87082</v>
      </c>
      <c r="I31" s="182">
        <f>SUMIFS($I$8:$I$23,$D$8:$D$23,$D$30,$E$8:$E$23,E31)</f>
        <v>964718</v>
      </c>
      <c r="J31" s="182"/>
    </row>
    <row r="32" spans="1:10">
      <c r="A32" s="322"/>
      <c r="B32" s="322"/>
      <c r="C32" s="322"/>
      <c r="D32" s="326"/>
      <c r="E32" s="184" t="s">
        <v>106</v>
      </c>
      <c r="F32" s="188">
        <f>SUMIFS($F$8:$F$23,$D$8:$D$23,$D$30,$E$8:$E$23,E32)</f>
        <v>500</v>
      </c>
      <c r="G32" s="182">
        <f>SUMIFS($G$8:$G$23,$D$8:$D$23,$D$30,$E$8:$E$23,E32)</f>
        <v>513300</v>
      </c>
      <c r="H32" s="182">
        <f>SUMIFS($H$8:$H$23,$D$8:$D$23,$D$30,$E$8:$E$23,E32)</f>
        <v>5250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zoomScale="90" zoomScaleNormal="90" workbookViewId="0">
      <selection activeCell="E21" sqref="E2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147</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'管理シート（本体）'!BI13</f>
        <v>0</v>
      </c>
      <c r="G8" s="182">
        <f>'R8.10'!I8</f>
        <v>43800</v>
      </c>
      <c r="H8" s="182">
        <f>'管理シート（本体）'!BL13</f>
        <v>0</v>
      </c>
      <c r="I8" s="182">
        <f>G8-H8</f>
        <v>43800</v>
      </c>
      <c r="J8" s="183"/>
    </row>
    <row r="9" spans="1:10">
      <c r="A9" s="152"/>
      <c r="B9" s="152"/>
      <c r="C9" s="185"/>
      <c r="D9" s="8">
        <v>1.5</v>
      </c>
      <c r="E9" s="2" t="s">
        <v>74</v>
      </c>
      <c r="F9" s="187">
        <f>'管理シート（本体）'!BI14</f>
        <v>0</v>
      </c>
      <c r="G9" s="182">
        <f>'R8.10'!I9</f>
        <v>148700</v>
      </c>
      <c r="H9" s="182">
        <f>'管理シート（本体）'!BL14</f>
        <v>0</v>
      </c>
      <c r="I9" s="182">
        <f t="shared" ref="I9:I23" si="0">G9-H9</f>
        <v>148700</v>
      </c>
      <c r="J9" s="183"/>
    </row>
    <row r="10" spans="1:10">
      <c r="A10" s="3">
        <v>2</v>
      </c>
      <c r="B10" s="3"/>
      <c r="C10" s="146"/>
      <c r="D10" s="8">
        <v>1.5</v>
      </c>
      <c r="E10" s="2" t="s">
        <v>73</v>
      </c>
      <c r="F10" s="187">
        <f>'管理シート（本体）'!BI15</f>
        <v>0</v>
      </c>
      <c r="G10" s="182">
        <f>'R8.10'!I10</f>
        <v>425400</v>
      </c>
      <c r="H10" s="182">
        <f>'管理シート（本体）'!BL15</f>
        <v>0</v>
      </c>
      <c r="I10" s="182">
        <f t="shared" si="0"/>
        <v>425400</v>
      </c>
      <c r="J10" s="183"/>
    </row>
    <row r="11" spans="1:10">
      <c r="A11" s="5"/>
      <c r="B11" s="5"/>
      <c r="C11" s="186"/>
      <c r="D11" s="8">
        <v>1.5</v>
      </c>
      <c r="E11" s="2" t="s">
        <v>74</v>
      </c>
      <c r="F11" s="187">
        <f>'管理シート（本体）'!BI16</f>
        <v>0</v>
      </c>
      <c r="G11" s="182">
        <f>'R8.10'!I11</f>
        <v>169900</v>
      </c>
      <c r="H11" s="182">
        <f>'管理シート（本体）'!BL16</f>
        <v>0</v>
      </c>
      <c r="I11" s="182">
        <f t="shared" si="0"/>
        <v>169900</v>
      </c>
      <c r="J11" s="183"/>
    </row>
    <row r="12" spans="1:10">
      <c r="A12" s="152"/>
      <c r="B12" s="152"/>
      <c r="C12" s="185"/>
      <c r="D12" s="8">
        <v>1.5</v>
      </c>
      <c r="E12" s="2" t="s">
        <v>20</v>
      </c>
      <c r="F12" s="187">
        <f>'管理シート（本体）'!BI17</f>
        <v>0</v>
      </c>
      <c r="G12" s="182">
        <f>'R8.10'!I12</f>
        <v>508050</v>
      </c>
      <c r="H12" s="182">
        <f>'管理シート（本体）'!BL17</f>
        <v>0</v>
      </c>
      <c r="I12" s="182">
        <f t="shared" si="0"/>
        <v>508050</v>
      </c>
      <c r="J12" s="183"/>
    </row>
    <row r="13" spans="1:10">
      <c r="A13" s="2">
        <v>3</v>
      </c>
      <c r="B13" s="2"/>
      <c r="C13" s="147"/>
      <c r="D13" s="8">
        <v>1.5</v>
      </c>
      <c r="E13" s="2" t="s">
        <v>73</v>
      </c>
      <c r="F13" s="187">
        <f>'管理シート（本体）'!BI18</f>
        <v>0</v>
      </c>
      <c r="G13" s="182">
        <f>'R8.10'!I13</f>
        <v>344800</v>
      </c>
      <c r="H13" s="182">
        <f>'管理シート（本体）'!BL18</f>
        <v>0</v>
      </c>
      <c r="I13" s="182">
        <f t="shared" si="0"/>
        <v>344800</v>
      </c>
      <c r="J13" s="183"/>
    </row>
    <row r="14" spans="1:10">
      <c r="A14" s="3">
        <v>4</v>
      </c>
      <c r="B14" s="3"/>
      <c r="C14" s="146"/>
      <c r="D14" s="8">
        <v>1.5</v>
      </c>
      <c r="E14" s="2" t="s">
        <v>73</v>
      </c>
      <c r="F14" s="187">
        <f>'管理シート（本体）'!BI19</f>
        <v>0</v>
      </c>
      <c r="G14" s="182">
        <f>'R8.10'!I14</f>
        <v>686600</v>
      </c>
      <c r="H14" s="182">
        <f>'管理シート（本体）'!BL19</f>
        <v>0</v>
      </c>
      <c r="I14" s="182">
        <f t="shared" si="0"/>
        <v>686600</v>
      </c>
      <c r="J14" s="183"/>
    </row>
    <row r="15" spans="1:10">
      <c r="A15" s="152"/>
      <c r="B15" s="152"/>
      <c r="C15" s="185"/>
      <c r="D15" s="8">
        <v>1.5</v>
      </c>
      <c r="E15" s="2" t="s">
        <v>74</v>
      </c>
      <c r="F15" s="187">
        <f>'管理シート（本体）'!BI20</f>
        <v>0</v>
      </c>
      <c r="G15" s="182">
        <f>'R8.10'!I15</f>
        <v>264300</v>
      </c>
      <c r="H15" s="182">
        <f>'管理シート（本体）'!BL20</f>
        <v>0</v>
      </c>
      <c r="I15" s="182">
        <f t="shared" si="0"/>
        <v>264300</v>
      </c>
      <c r="J15" s="183"/>
    </row>
    <row r="16" spans="1:10">
      <c r="A16" s="2">
        <v>5</v>
      </c>
      <c r="B16" s="2"/>
      <c r="C16" s="147"/>
      <c r="D16" s="8">
        <v>1.5</v>
      </c>
      <c r="E16" s="2" t="s">
        <v>74</v>
      </c>
      <c r="F16" s="187">
        <f>'管理シート（本体）'!BI21</f>
        <v>0</v>
      </c>
      <c r="G16" s="182">
        <f>'R8.10'!I16</f>
        <v>193950</v>
      </c>
      <c r="H16" s="182">
        <f>'管理シート（本体）'!BL21</f>
        <v>0</v>
      </c>
      <c r="I16" s="182">
        <f t="shared" si="0"/>
        <v>193950</v>
      </c>
      <c r="J16" s="183"/>
    </row>
    <row r="17" spans="1:10">
      <c r="A17" s="2">
        <v>6</v>
      </c>
      <c r="B17" s="2"/>
      <c r="C17" s="147"/>
      <c r="D17" s="8">
        <v>1.5</v>
      </c>
      <c r="E17" s="2" t="s">
        <v>73</v>
      </c>
      <c r="F17" s="187">
        <f>'管理シート（本体）'!BI22</f>
        <v>0</v>
      </c>
      <c r="G17" s="182">
        <f>'R8.10'!I17</f>
        <v>583934</v>
      </c>
      <c r="H17" s="182">
        <f>'管理シート（本体）'!BL22</f>
        <v>0</v>
      </c>
      <c r="I17" s="182">
        <f t="shared" si="0"/>
        <v>583934</v>
      </c>
      <c r="J17" s="183"/>
    </row>
    <row r="18" spans="1:10">
      <c r="A18" s="3">
        <v>7</v>
      </c>
      <c r="B18" s="3"/>
      <c r="C18" s="146"/>
      <c r="D18" s="8">
        <v>1.5</v>
      </c>
      <c r="E18" s="2" t="s">
        <v>73</v>
      </c>
      <c r="F18" s="187">
        <f>'管理シート（本体）'!BI23</f>
        <v>0</v>
      </c>
      <c r="G18" s="182">
        <f>'R8.10'!I18</f>
        <v>185778</v>
      </c>
      <c r="H18" s="182">
        <f>'管理シート（本体）'!BL23</f>
        <v>0</v>
      </c>
      <c r="I18" s="182">
        <f t="shared" si="0"/>
        <v>185778</v>
      </c>
      <c r="J18" s="183"/>
    </row>
    <row r="19" spans="1:10">
      <c r="A19" s="152"/>
      <c r="B19" s="152"/>
      <c r="C19" s="185"/>
      <c r="D19" s="8">
        <v>1.5</v>
      </c>
      <c r="E19" s="2" t="s">
        <v>74</v>
      </c>
      <c r="F19" s="187">
        <f>'管理シート（本体）'!BI24</f>
        <v>0</v>
      </c>
      <c r="G19" s="182">
        <f>'R8.10'!I19</f>
        <v>187868</v>
      </c>
      <c r="H19" s="182">
        <f>'管理シート（本体）'!BL24</f>
        <v>0</v>
      </c>
      <c r="I19" s="182">
        <f t="shared" si="0"/>
        <v>187868</v>
      </c>
      <c r="J19" s="183"/>
    </row>
    <row r="20" spans="1:10">
      <c r="A20" s="2">
        <v>8</v>
      </c>
      <c r="B20" s="2"/>
      <c r="C20" s="147"/>
      <c r="D20" s="8">
        <v>1.5</v>
      </c>
      <c r="E20" s="2" t="s">
        <v>73</v>
      </c>
      <c r="F20" s="187">
        <f>'管理シート（本体）'!BI25</f>
        <v>0</v>
      </c>
      <c r="G20" s="182">
        <f>'R8.10'!I20</f>
        <v>687856</v>
      </c>
      <c r="H20" s="182">
        <f>'管理シート（本体）'!BL25</f>
        <v>0</v>
      </c>
      <c r="I20" s="182">
        <f t="shared" si="0"/>
        <v>687856</v>
      </c>
      <c r="J20" s="183"/>
    </row>
    <row r="21" spans="1:10">
      <c r="A21" s="2">
        <v>9</v>
      </c>
      <c r="B21" s="2"/>
      <c r="C21" s="147"/>
      <c r="D21" s="8">
        <v>1.5</v>
      </c>
      <c r="E21" s="2" t="s">
        <v>73</v>
      </c>
      <c r="F21" s="187">
        <f>'管理シート（本体）'!BI26</f>
        <v>0</v>
      </c>
      <c r="G21" s="182">
        <f>'R8.10'!I21</f>
        <v>117845</v>
      </c>
      <c r="H21" s="182">
        <f>'管理シート（本体）'!BL26</f>
        <v>0</v>
      </c>
      <c r="I21" s="182">
        <f t="shared" si="0"/>
        <v>117845</v>
      </c>
      <c r="J21" s="183"/>
    </row>
    <row r="22" spans="1:10">
      <c r="A22" s="2">
        <v>10</v>
      </c>
      <c r="B22" s="2"/>
      <c r="C22" s="147"/>
      <c r="D22" s="8">
        <v>1.5</v>
      </c>
      <c r="E22" s="2" t="s">
        <v>73</v>
      </c>
      <c r="F22" s="187">
        <f>'管理シート（本体）'!BI27</f>
        <v>0</v>
      </c>
      <c r="G22" s="182">
        <f>'R8.10'!I22</f>
        <v>309401</v>
      </c>
      <c r="H22" s="182">
        <f>'管理シート（本体）'!BL27</f>
        <v>0</v>
      </c>
      <c r="I22" s="182">
        <f t="shared" si="0"/>
        <v>309401</v>
      </c>
      <c r="J22" s="183"/>
    </row>
    <row r="23" spans="1:10">
      <c r="A23" s="3">
        <v>11</v>
      </c>
      <c r="B23" s="3"/>
      <c r="C23" s="146"/>
      <c r="D23" s="8">
        <v>1.5</v>
      </c>
      <c r="E23" s="2" t="s">
        <v>73</v>
      </c>
      <c r="F23" s="187">
        <f>'管理シート（本体）'!BI28</f>
        <v>0</v>
      </c>
      <c r="G23" s="182">
        <f>'R8.10'!I23</f>
        <v>136423</v>
      </c>
      <c r="H23" s="182">
        <f>'管理シート（本体）'!BL28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148</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'管理シート（本体）'!BO13</f>
        <v>0</v>
      </c>
      <c r="G8" s="182">
        <f>'R8.11'!I8</f>
        <v>43800</v>
      </c>
      <c r="H8" s="182">
        <f>'管理シート（本体）'!BR13</f>
        <v>0</v>
      </c>
      <c r="I8" s="182">
        <f>G8-H8</f>
        <v>43800</v>
      </c>
      <c r="J8" s="183"/>
    </row>
    <row r="9" spans="1:10">
      <c r="A9" s="152"/>
      <c r="B9" s="152"/>
      <c r="C9" s="185"/>
      <c r="D9" s="8">
        <v>1.5</v>
      </c>
      <c r="E9" s="2" t="s">
        <v>74</v>
      </c>
      <c r="F9" s="187">
        <f>'管理シート（本体）'!BO14</f>
        <v>0</v>
      </c>
      <c r="G9" s="182">
        <f>'R8.11'!I9</f>
        <v>148700</v>
      </c>
      <c r="H9" s="182">
        <f>'管理シート（本体）'!BR14</f>
        <v>0</v>
      </c>
      <c r="I9" s="182">
        <f>G9-H9</f>
        <v>148700</v>
      </c>
      <c r="J9" s="183"/>
    </row>
    <row r="10" spans="1:10">
      <c r="A10" s="3">
        <v>2</v>
      </c>
      <c r="B10" s="3"/>
      <c r="C10" s="146"/>
      <c r="D10" s="8">
        <v>1.5</v>
      </c>
      <c r="E10" s="2" t="s">
        <v>73</v>
      </c>
      <c r="F10" s="187">
        <f>'管理シート（本体）'!BO15</f>
        <v>0</v>
      </c>
      <c r="G10" s="182">
        <f>'R8.11'!I10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'R8.11'!I11</f>
        <v>169900</v>
      </c>
      <c r="H11" s="182">
        <f>'管理シート（本体）'!BR16</f>
        <v>0</v>
      </c>
      <c r="I11" s="182">
        <f t="shared" si="0"/>
        <v>169900</v>
      </c>
      <c r="J11" s="183"/>
    </row>
    <row r="12" spans="1:10">
      <c r="A12" s="152"/>
      <c r="B12" s="152"/>
      <c r="C12" s="185"/>
      <c r="D12" s="8">
        <v>1.5</v>
      </c>
      <c r="E12" s="2" t="s">
        <v>20</v>
      </c>
      <c r="F12" s="187">
        <f>'管理シート（本体）'!BO17</f>
        <v>0</v>
      </c>
      <c r="G12" s="182">
        <f>'R8.11'!I12</f>
        <v>508050</v>
      </c>
      <c r="H12" s="182">
        <f>'管理シート（本体）'!BR17</f>
        <v>0</v>
      </c>
      <c r="I12" s="182">
        <f t="shared" si="0"/>
        <v>508050</v>
      </c>
      <c r="J12" s="183"/>
    </row>
    <row r="13" spans="1:10">
      <c r="A13" s="2">
        <v>3</v>
      </c>
      <c r="B13" s="2"/>
      <c r="C13" s="147"/>
      <c r="D13" s="8">
        <v>1.5</v>
      </c>
      <c r="E13" s="2" t="s">
        <v>73</v>
      </c>
      <c r="F13" s="187">
        <f>'管理シート（本体）'!BO18</f>
        <v>0</v>
      </c>
      <c r="G13" s="182">
        <f>'R8.11'!I13</f>
        <v>344800</v>
      </c>
      <c r="H13" s="182">
        <f>'管理シート（本体）'!BR18</f>
        <v>0</v>
      </c>
      <c r="I13" s="182">
        <f t="shared" si="0"/>
        <v>344800</v>
      </c>
      <c r="J13" s="183"/>
    </row>
    <row r="14" spans="1:10">
      <c r="A14" s="3">
        <v>4</v>
      </c>
      <c r="B14" s="3"/>
      <c r="C14" s="146"/>
      <c r="D14" s="8">
        <v>1.5</v>
      </c>
      <c r="E14" s="2" t="s">
        <v>73</v>
      </c>
      <c r="F14" s="187">
        <f>'管理シート（本体）'!BO19</f>
        <v>0</v>
      </c>
      <c r="G14" s="182">
        <f>'R8.11'!I14</f>
        <v>686600</v>
      </c>
      <c r="H14" s="182">
        <f>'管理シート（本体）'!BR19</f>
        <v>0</v>
      </c>
      <c r="I14" s="182">
        <f t="shared" si="0"/>
        <v>686600</v>
      </c>
      <c r="J14" s="183"/>
    </row>
    <row r="15" spans="1:10">
      <c r="A15" s="152"/>
      <c r="B15" s="152"/>
      <c r="C15" s="185"/>
      <c r="D15" s="8">
        <v>1.5</v>
      </c>
      <c r="E15" s="2" t="s">
        <v>74</v>
      </c>
      <c r="F15" s="187">
        <f>'管理シート（本体）'!BO20</f>
        <v>0</v>
      </c>
      <c r="G15" s="182">
        <f>'R8.11'!I15</f>
        <v>264300</v>
      </c>
      <c r="H15" s="182">
        <f>'管理シート（本体）'!BR20</f>
        <v>0</v>
      </c>
      <c r="I15" s="182">
        <f t="shared" si="0"/>
        <v>264300</v>
      </c>
      <c r="J15" s="183"/>
    </row>
    <row r="16" spans="1:10">
      <c r="A16" s="2">
        <v>5</v>
      </c>
      <c r="B16" s="2"/>
      <c r="C16" s="147"/>
      <c r="D16" s="8">
        <v>1.5</v>
      </c>
      <c r="E16" s="2" t="s">
        <v>74</v>
      </c>
      <c r="F16" s="187">
        <f>'管理シート（本体）'!BO21</f>
        <v>0</v>
      </c>
      <c r="G16" s="182">
        <f>'R8.11'!I16</f>
        <v>193950</v>
      </c>
      <c r="H16" s="182">
        <f>'管理シート（本体）'!BR21</f>
        <v>0</v>
      </c>
      <c r="I16" s="182">
        <f t="shared" si="0"/>
        <v>193950</v>
      </c>
      <c r="J16" s="183"/>
    </row>
    <row r="17" spans="1:10">
      <c r="A17" s="2">
        <v>6</v>
      </c>
      <c r="B17" s="2"/>
      <c r="C17" s="147"/>
      <c r="D17" s="8">
        <v>1.5</v>
      </c>
      <c r="E17" s="2" t="s">
        <v>73</v>
      </c>
      <c r="F17" s="187">
        <f>'管理シート（本体）'!BO22</f>
        <v>0</v>
      </c>
      <c r="G17" s="182">
        <f>'R8.11'!I17</f>
        <v>583934</v>
      </c>
      <c r="H17" s="182">
        <f>'管理シート（本体）'!BR22</f>
        <v>0</v>
      </c>
      <c r="I17" s="182">
        <f t="shared" si="0"/>
        <v>583934</v>
      </c>
      <c r="J17" s="183"/>
    </row>
    <row r="18" spans="1:10">
      <c r="A18" s="3">
        <v>7</v>
      </c>
      <c r="B18" s="3"/>
      <c r="C18" s="146"/>
      <c r="D18" s="8">
        <v>1.5</v>
      </c>
      <c r="E18" s="2" t="s">
        <v>73</v>
      </c>
      <c r="F18" s="187">
        <f>'管理シート（本体）'!BO23</f>
        <v>0</v>
      </c>
      <c r="G18" s="182">
        <f>'R8.11'!I18</f>
        <v>185778</v>
      </c>
      <c r="H18" s="182">
        <f>'管理シート（本体）'!BR23</f>
        <v>0</v>
      </c>
      <c r="I18" s="182">
        <f t="shared" si="0"/>
        <v>185778</v>
      </c>
      <c r="J18" s="183"/>
    </row>
    <row r="19" spans="1:10">
      <c r="A19" s="152"/>
      <c r="B19" s="152"/>
      <c r="C19" s="185"/>
      <c r="D19" s="8">
        <v>1.5</v>
      </c>
      <c r="E19" s="2" t="s">
        <v>74</v>
      </c>
      <c r="F19" s="187">
        <f>'管理シート（本体）'!BO24</f>
        <v>0</v>
      </c>
      <c r="G19" s="182">
        <f>'R8.11'!I19</f>
        <v>187868</v>
      </c>
      <c r="H19" s="182">
        <f>'管理シート（本体）'!BR24</f>
        <v>0</v>
      </c>
      <c r="I19" s="182">
        <f t="shared" si="0"/>
        <v>187868</v>
      </c>
      <c r="J19" s="183"/>
    </row>
    <row r="20" spans="1:10">
      <c r="A20" s="2">
        <v>8</v>
      </c>
      <c r="B20" s="2"/>
      <c r="C20" s="147"/>
      <c r="D20" s="8">
        <v>1.5</v>
      </c>
      <c r="E20" s="2" t="s">
        <v>73</v>
      </c>
      <c r="F20" s="187">
        <f>'管理シート（本体）'!BO25</f>
        <v>0</v>
      </c>
      <c r="G20" s="182">
        <f>'R8.11'!I20</f>
        <v>687856</v>
      </c>
      <c r="H20" s="182">
        <f>'管理シート（本体）'!BR25</f>
        <v>0</v>
      </c>
      <c r="I20" s="182">
        <f t="shared" si="0"/>
        <v>687856</v>
      </c>
      <c r="J20" s="183"/>
    </row>
    <row r="21" spans="1:10">
      <c r="A21" s="2">
        <v>9</v>
      </c>
      <c r="B21" s="2"/>
      <c r="C21" s="147"/>
      <c r="D21" s="8">
        <v>1.5</v>
      </c>
      <c r="E21" s="2" t="s">
        <v>73</v>
      </c>
      <c r="F21" s="187">
        <f>'管理シート（本体）'!BO26</f>
        <v>0</v>
      </c>
      <c r="G21" s="182">
        <f>'R8.11'!I21</f>
        <v>117845</v>
      </c>
      <c r="H21" s="182">
        <f>'管理シート（本体）'!BR26</f>
        <v>0</v>
      </c>
      <c r="I21" s="182">
        <f t="shared" si="0"/>
        <v>117845</v>
      </c>
      <c r="J21" s="183"/>
    </row>
    <row r="22" spans="1:10">
      <c r="A22" s="2">
        <v>10</v>
      </c>
      <c r="B22" s="2"/>
      <c r="C22" s="147"/>
      <c r="D22" s="8">
        <v>1.5</v>
      </c>
      <c r="E22" s="2" t="s">
        <v>73</v>
      </c>
      <c r="F22" s="187">
        <f>'管理シート（本体）'!BO27</f>
        <v>0</v>
      </c>
      <c r="G22" s="182">
        <f>'R8.11'!I22</f>
        <v>309401</v>
      </c>
      <c r="H22" s="182">
        <f>'管理シート（本体）'!BR27</f>
        <v>0</v>
      </c>
      <c r="I22" s="182">
        <f t="shared" si="0"/>
        <v>309401</v>
      </c>
      <c r="J22" s="183"/>
    </row>
    <row r="23" spans="1:10">
      <c r="A23" s="3">
        <v>11</v>
      </c>
      <c r="B23" s="3"/>
      <c r="C23" s="146"/>
      <c r="D23" s="8">
        <v>1.5</v>
      </c>
      <c r="E23" s="2" t="s">
        <v>73</v>
      </c>
      <c r="F23" s="187">
        <f>'管理シート（本体）'!BO28</f>
        <v>0</v>
      </c>
      <c r="G23" s="182">
        <f>'R8.11'!I23</f>
        <v>136423</v>
      </c>
      <c r="H23" s="182">
        <f>'管理シート（本体）'!BR28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149</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'管理シート（本体）'!BU13</f>
        <v>0</v>
      </c>
      <c r="G8" s="182">
        <f>'R8.12'!I8</f>
        <v>43800</v>
      </c>
      <c r="H8" s="182">
        <f>'管理シート（本体）'!BX13</f>
        <v>0</v>
      </c>
      <c r="I8" s="182">
        <f>G8-H8</f>
        <v>43800</v>
      </c>
      <c r="J8" s="183"/>
    </row>
    <row r="9" spans="1:10">
      <c r="A9" s="152"/>
      <c r="B9" s="152"/>
      <c r="C9" s="185"/>
      <c r="D9" s="8">
        <v>1.5</v>
      </c>
      <c r="E9" s="2" t="s">
        <v>74</v>
      </c>
      <c r="F9" s="187">
        <f>'管理シート（本体）'!BU14</f>
        <v>0</v>
      </c>
      <c r="G9" s="182">
        <f>'R8.12'!I9</f>
        <v>148700</v>
      </c>
      <c r="H9" s="182">
        <f>'管理シート（本体）'!BX14</f>
        <v>0</v>
      </c>
      <c r="I9" s="182">
        <f>G9-H9</f>
        <v>148700</v>
      </c>
      <c r="J9" s="183"/>
    </row>
    <row r="10" spans="1:10">
      <c r="A10" s="3">
        <v>2</v>
      </c>
      <c r="B10" s="3"/>
      <c r="C10" s="146"/>
      <c r="D10" s="8">
        <v>1.5</v>
      </c>
      <c r="E10" s="2" t="s">
        <v>73</v>
      </c>
      <c r="F10" s="187">
        <f>'管理シート（本体）'!BU15</f>
        <v>0</v>
      </c>
      <c r="G10" s="182">
        <f>'R8.12'!I10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'R8.12'!I11</f>
        <v>169900</v>
      </c>
      <c r="H11" s="182">
        <f>'管理シート（本体）'!BX16</f>
        <v>0</v>
      </c>
      <c r="I11" s="182">
        <f t="shared" si="0"/>
        <v>169900</v>
      </c>
      <c r="J11" s="183"/>
    </row>
    <row r="12" spans="1:10">
      <c r="A12" s="152"/>
      <c r="B12" s="152"/>
      <c r="C12" s="185"/>
      <c r="D12" s="8">
        <v>1.5</v>
      </c>
      <c r="E12" s="2" t="s">
        <v>20</v>
      </c>
      <c r="F12" s="187">
        <f>'管理シート（本体）'!BU17</f>
        <v>0</v>
      </c>
      <c r="G12" s="182">
        <f>'R8.12'!I12</f>
        <v>508050</v>
      </c>
      <c r="H12" s="182">
        <f>'管理シート（本体）'!BX17</f>
        <v>0</v>
      </c>
      <c r="I12" s="182">
        <f t="shared" si="0"/>
        <v>508050</v>
      </c>
      <c r="J12" s="183"/>
    </row>
    <row r="13" spans="1:10">
      <c r="A13" s="2">
        <v>3</v>
      </c>
      <c r="B13" s="2"/>
      <c r="C13" s="147"/>
      <c r="D13" s="8">
        <v>1.5</v>
      </c>
      <c r="E13" s="2" t="s">
        <v>73</v>
      </c>
      <c r="F13" s="187">
        <f>'管理シート（本体）'!BU18</f>
        <v>0</v>
      </c>
      <c r="G13" s="182">
        <f>'R8.12'!I13</f>
        <v>344800</v>
      </c>
      <c r="H13" s="182">
        <f>'管理シート（本体）'!BX18</f>
        <v>0</v>
      </c>
      <c r="I13" s="182">
        <f t="shared" si="0"/>
        <v>344800</v>
      </c>
      <c r="J13" s="183"/>
    </row>
    <row r="14" spans="1:10">
      <c r="A14" s="3">
        <v>4</v>
      </c>
      <c r="B14" s="3"/>
      <c r="C14" s="146"/>
      <c r="D14" s="8">
        <v>1.5</v>
      </c>
      <c r="E14" s="2" t="s">
        <v>73</v>
      </c>
      <c r="F14" s="187">
        <f>'管理シート（本体）'!BU19</f>
        <v>0</v>
      </c>
      <c r="G14" s="182">
        <f>'R8.12'!I14</f>
        <v>686600</v>
      </c>
      <c r="H14" s="182">
        <f>'管理シート（本体）'!BX19</f>
        <v>0</v>
      </c>
      <c r="I14" s="182">
        <f t="shared" si="0"/>
        <v>686600</v>
      </c>
      <c r="J14" s="183"/>
    </row>
    <row r="15" spans="1:10">
      <c r="A15" s="152"/>
      <c r="B15" s="152"/>
      <c r="C15" s="185"/>
      <c r="D15" s="8">
        <v>1.5</v>
      </c>
      <c r="E15" s="2" t="s">
        <v>74</v>
      </c>
      <c r="F15" s="187">
        <f>'管理シート（本体）'!BU20</f>
        <v>0</v>
      </c>
      <c r="G15" s="182">
        <f>'R8.12'!I15</f>
        <v>264300</v>
      </c>
      <c r="H15" s="182">
        <f>'管理シート（本体）'!BX20</f>
        <v>0</v>
      </c>
      <c r="I15" s="182">
        <f t="shared" si="0"/>
        <v>264300</v>
      </c>
      <c r="J15" s="183"/>
    </row>
    <row r="16" spans="1:10">
      <c r="A16" s="2">
        <v>5</v>
      </c>
      <c r="B16" s="2"/>
      <c r="C16" s="147"/>
      <c r="D16" s="8">
        <v>1.5</v>
      </c>
      <c r="E16" s="2" t="s">
        <v>74</v>
      </c>
      <c r="F16" s="187">
        <f>'管理シート（本体）'!BU21</f>
        <v>0</v>
      </c>
      <c r="G16" s="182">
        <f>'R8.12'!I16</f>
        <v>193950</v>
      </c>
      <c r="H16" s="182">
        <f>'管理シート（本体）'!BX21</f>
        <v>0</v>
      </c>
      <c r="I16" s="182">
        <f t="shared" si="0"/>
        <v>193950</v>
      </c>
      <c r="J16" s="183"/>
    </row>
    <row r="17" spans="1:10">
      <c r="A17" s="2">
        <v>6</v>
      </c>
      <c r="B17" s="2"/>
      <c r="C17" s="147"/>
      <c r="D17" s="8">
        <v>1.5</v>
      </c>
      <c r="E17" s="2" t="s">
        <v>73</v>
      </c>
      <c r="F17" s="187">
        <f>'管理シート（本体）'!BU22</f>
        <v>0</v>
      </c>
      <c r="G17" s="182">
        <f>'R8.12'!I17</f>
        <v>583934</v>
      </c>
      <c r="H17" s="182">
        <f>'管理シート（本体）'!BX22</f>
        <v>0</v>
      </c>
      <c r="I17" s="182">
        <f t="shared" si="0"/>
        <v>583934</v>
      </c>
      <c r="J17" s="183"/>
    </row>
    <row r="18" spans="1:10">
      <c r="A18" s="3">
        <v>7</v>
      </c>
      <c r="B18" s="3"/>
      <c r="C18" s="146"/>
      <c r="D18" s="8">
        <v>1.5</v>
      </c>
      <c r="E18" s="2" t="s">
        <v>73</v>
      </c>
      <c r="F18" s="187">
        <f>'管理シート（本体）'!BU23</f>
        <v>0</v>
      </c>
      <c r="G18" s="182">
        <f>'R8.12'!I18</f>
        <v>185778</v>
      </c>
      <c r="H18" s="182">
        <f>'管理シート（本体）'!BX23</f>
        <v>0</v>
      </c>
      <c r="I18" s="182">
        <f t="shared" si="0"/>
        <v>185778</v>
      </c>
      <c r="J18" s="183"/>
    </row>
    <row r="19" spans="1:10">
      <c r="A19" s="152"/>
      <c r="B19" s="152"/>
      <c r="C19" s="185"/>
      <c r="D19" s="8">
        <v>1.5</v>
      </c>
      <c r="E19" s="2" t="s">
        <v>74</v>
      </c>
      <c r="F19" s="187">
        <f>'管理シート（本体）'!BU24</f>
        <v>0</v>
      </c>
      <c r="G19" s="182">
        <f>'R8.12'!I19</f>
        <v>187868</v>
      </c>
      <c r="H19" s="182">
        <f>'管理シート（本体）'!BX24</f>
        <v>0</v>
      </c>
      <c r="I19" s="182">
        <f t="shared" si="0"/>
        <v>187868</v>
      </c>
      <c r="J19" s="183"/>
    </row>
    <row r="20" spans="1:10">
      <c r="A20" s="2">
        <v>8</v>
      </c>
      <c r="B20" s="2"/>
      <c r="C20" s="147"/>
      <c r="D20" s="8">
        <v>1.5</v>
      </c>
      <c r="E20" s="2" t="s">
        <v>73</v>
      </c>
      <c r="F20" s="187">
        <f>'管理シート（本体）'!BU25</f>
        <v>0</v>
      </c>
      <c r="G20" s="182">
        <f>'R8.12'!I20</f>
        <v>687856</v>
      </c>
      <c r="H20" s="182">
        <f>'管理シート（本体）'!BX25</f>
        <v>0</v>
      </c>
      <c r="I20" s="182">
        <f t="shared" si="0"/>
        <v>687856</v>
      </c>
      <c r="J20" s="183"/>
    </row>
    <row r="21" spans="1:10">
      <c r="A21" s="2">
        <v>9</v>
      </c>
      <c r="B21" s="2"/>
      <c r="C21" s="147"/>
      <c r="D21" s="8">
        <v>1.5</v>
      </c>
      <c r="E21" s="2" t="s">
        <v>73</v>
      </c>
      <c r="F21" s="187">
        <f>'管理シート（本体）'!BU26</f>
        <v>0</v>
      </c>
      <c r="G21" s="182">
        <f>'R8.12'!I21</f>
        <v>117845</v>
      </c>
      <c r="H21" s="182">
        <f>'管理シート（本体）'!BX26</f>
        <v>0</v>
      </c>
      <c r="I21" s="182">
        <f t="shared" si="0"/>
        <v>117845</v>
      </c>
      <c r="J21" s="183"/>
    </row>
    <row r="22" spans="1:10">
      <c r="A22" s="2">
        <v>10</v>
      </c>
      <c r="B22" s="2"/>
      <c r="C22" s="147"/>
      <c r="D22" s="8">
        <v>1.5</v>
      </c>
      <c r="E22" s="2" t="s">
        <v>73</v>
      </c>
      <c r="F22" s="187">
        <f>'管理シート（本体）'!BU27</f>
        <v>0</v>
      </c>
      <c r="G22" s="182">
        <f>'R8.12'!I22</f>
        <v>309401</v>
      </c>
      <c r="H22" s="182">
        <f>'管理シート（本体）'!BX27</f>
        <v>0</v>
      </c>
      <c r="I22" s="182">
        <f t="shared" si="0"/>
        <v>309401</v>
      </c>
      <c r="J22" s="183"/>
    </row>
    <row r="23" spans="1:10">
      <c r="A23" s="3">
        <v>11</v>
      </c>
      <c r="B23" s="3"/>
      <c r="C23" s="146"/>
      <c r="D23" s="8">
        <v>1.5</v>
      </c>
      <c r="E23" s="2" t="s">
        <v>73</v>
      </c>
      <c r="F23" s="187">
        <f>'管理シート（本体）'!BU28</f>
        <v>0</v>
      </c>
      <c r="G23" s="182">
        <f>'R8.12'!I23</f>
        <v>136423</v>
      </c>
      <c r="H23" s="182">
        <f>'管理シート（本体）'!BX28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150</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'管理シート（本体）'!CA13</f>
        <v>0</v>
      </c>
      <c r="G8" s="182">
        <f>'R9.01'!I8</f>
        <v>43800</v>
      </c>
      <c r="H8" s="182">
        <f>'管理シート（本体）'!CD13</f>
        <v>0</v>
      </c>
      <c r="I8" s="182">
        <f>G8-H8</f>
        <v>43800</v>
      </c>
      <c r="J8" s="183"/>
    </row>
    <row r="9" spans="1:10">
      <c r="A9" s="152"/>
      <c r="B9" s="152"/>
      <c r="C9" s="185"/>
      <c r="D9" s="8">
        <v>1.5</v>
      </c>
      <c r="E9" s="2" t="s">
        <v>74</v>
      </c>
      <c r="F9" s="187">
        <f>'管理シート（本体）'!CA14</f>
        <v>0</v>
      </c>
      <c r="G9" s="182">
        <f>'R9.01'!I9</f>
        <v>148700</v>
      </c>
      <c r="H9" s="182">
        <f>'管理シート（本体）'!CD14</f>
        <v>0</v>
      </c>
      <c r="I9" s="182">
        <f>G9-H9</f>
        <v>148700</v>
      </c>
      <c r="J9" s="183"/>
    </row>
    <row r="10" spans="1:10">
      <c r="A10" s="3">
        <v>2</v>
      </c>
      <c r="B10" s="3"/>
      <c r="C10" s="146"/>
      <c r="D10" s="8">
        <v>1.5</v>
      </c>
      <c r="E10" s="2" t="s">
        <v>73</v>
      </c>
      <c r="F10" s="187">
        <f>'管理シート（本体）'!CA15</f>
        <v>0</v>
      </c>
      <c r="G10" s="182">
        <f>'R9.01'!I10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'R9.01'!I11</f>
        <v>169900</v>
      </c>
      <c r="H11" s="182">
        <f>'管理シート（本体）'!CD16</f>
        <v>0</v>
      </c>
      <c r="I11" s="182">
        <f t="shared" si="0"/>
        <v>169900</v>
      </c>
      <c r="J11" s="183"/>
    </row>
    <row r="12" spans="1:10">
      <c r="A12" s="152"/>
      <c r="B12" s="152"/>
      <c r="C12" s="185"/>
      <c r="D12" s="8">
        <v>1.5</v>
      </c>
      <c r="E12" s="2" t="s">
        <v>20</v>
      </c>
      <c r="F12" s="187">
        <f>'管理シート（本体）'!CA17</f>
        <v>0</v>
      </c>
      <c r="G12" s="182">
        <f>'R9.01'!I12</f>
        <v>508050</v>
      </c>
      <c r="H12" s="182">
        <f>'管理シート（本体）'!CD17</f>
        <v>0</v>
      </c>
      <c r="I12" s="182">
        <f t="shared" si="0"/>
        <v>508050</v>
      </c>
      <c r="J12" s="183"/>
    </row>
    <row r="13" spans="1:10">
      <c r="A13" s="2">
        <v>3</v>
      </c>
      <c r="B13" s="2"/>
      <c r="C13" s="147"/>
      <c r="D13" s="8">
        <v>1.5</v>
      </c>
      <c r="E13" s="2" t="s">
        <v>73</v>
      </c>
      <c r="F13" s="187">
        <f>'管理シート（本体）'!CA18</f>
        <v>0</v>
      </c>
      <c r="G13" s="182">
        <f>'R9.01'!I13</f>
        <v>344800</v>
      </c>
      <c r="H13" s="182">
        <f>'管理シート（本体）'!CD18</f>
        <v>0</v>
      </c>
      <c r="I13" s="182">
        <f t="shared" si="0"/>
        <v>344800</v>
      </c>
      <c r="J13" s="183"/>
    </row>
    <row r="14" spans="1:10">
      <c r="A14" s="3">
        <v>4</v>
      </c>
      <c r="B14" s="3"/>
      <c r="C14" s="146"/>
      <c r="D14" s="8">
        <v>1.5</v>
      </c>
      <c r="E14" s="2" t="s">
        <v>73</v>
      </c>
      <c r="F14" s="187">
        <f>'管理シート（本体）'!CA19</f>
        <v>0</v>
      </c>
      <c r="G14" s="182">
        <f>'R9.01'!I14</f>
        <v>686600</v>
      </c>
      <c r="H14" s="182">
        <f>'管理シート（本体）'!CD19</f>
        <v>0</v>
      </c>
      <c r="I14" s="182">
        <f t="shared" si="0"/>
        <v>686600</v>
      </c>
      <c r="J14" s="183"/>
    </row>
    <row r="15" spans="1:10">
      <c r="A15" s="152"/>
      <c r="B15" s="152"/>
      <c r="C15" s="185"/>
      <c r="D15" s="8">
        <v>1.5</v>
      </c>
      <c r="E15" s="2" t="s">
        <v>74</v>
      </c>
      <c r="F15" s="187">
        <f>'管理シート（本体）'!CA20</f>
        <v>0</v>
      </c>
      <c r="G15" s="182">
        <f>'R9.01'!I15</f>
        <v>264300</v>
      </c>
      <c r="H15" s="182">
        <f>'管理シート（本体）'!CD20</f>
        <v>0</v>
      </c>
      <c r="I15" s="182">
        <f t="shared" si="0"/>
        <v>264300</v>
      </c>
      <c r="J15" s="183"/>
    </row>
    <row r="16" spans="1:10">
      <c r="A16" s="2">
        <v>5</v>
      </c>
      <c r="B16" s="2"/>
      <c r="C16" s="147"/>
      <c r="D16" s="8">
        <v>1.5</v>
      </c>
      <c r="E16" s="2" t="s">
        <v>74</v>
      </c>
      <c r="F16" s="187">
        <f>'管理シート（本体）'!CA21</f>
        <v>0</v>
      </c>
      <c r="G16" s="182">
        <f>'R9.01'!I16</f>
        <v>193950</v>
      </c>
      <c r="H16" s="182">
        <f>'管理シート（本体）'!CD21</f>
        <v>0</v>
      </c>
      <c r="I16" s="182">
        <f t="shared" si="0"/>
        <v>193950</v>
      </c>
      <c r="J16" s="183"/>
    </row>
    <row r="17" spans="1:10">
      <c r="A17" s="2">
        <v>6</v>
      </c>
      <c r="B17" s="2"/>
      <c r="C17" s="147"/>
      <c r="D17" s="8">
        <v>1.5</v>
      </c>
      <c r="E17" s="2" t="s">
        <v>73</v>
      </c>
      <c r="F17" s="187">
        <f>'管理シート（本体）'!CA22</f>
        <v>0</v>
      </c>
      <c r="G17" s="182">
        <f>'R9.01'!I17</f>
        <v>583934</v>
      </c>
      <c r="H17" s="182">
        <f>'管理シート（本体）'!CD22</f>
        <v>0</v>
      </c>
      <c r="I17" s="182">
        <f t="shared" si="0"/>
        <v>583934</v>
      </c>
      <c r="J17" s="183"/>
    </row>
    <row r="18" spans="1:10">
      <c r="A18" s="3">
        <v>7</v>
      </c>
      <c r="B18" s="3"/>
      <c r="C18" s="146"/>
      <c r="D18" s="8">
        <v>1.5</v>
      </c>
      <c r="E18" s="2" t="s">
        <v>73</v>
      </c>
      <c r="F18" s="187">
        <f>'管理シート（本体）'!CA23</f>
        <v>0</v>
      </c>
      <c r="G18" s="182">
        <f>'R9.01'!I18</f>
        <v>185778</v>
      </c>
      <c r="H18" s="182">
        <f>'管理シート（本体）'!CD23</f>
        <v>0</v>
      </c>
      <c r="I18" s="182">
        <f t="shared" si="0"/>
        <v>185778</v>
      </c>
      <c r="J18" s="183"/>
    </row>
    <row r="19" spans="1:10">
      <c r="A19" s="152"/>
      <c r="B19" s="152"/>
      <c r="C19" s="185"/>
      <c r="D19" s="8">
        <v>1.5</v>
      </c>
      <c r="E19" s="2" t="s">
        <v>74</v>
      </c>
      <c r="F19" s="187">
        <f>'管理シート（本体）'!CA24</f>
        <v>0</v>
      </c>
      <c r="G19" s="182">
        <f>'R9.01'!I19</f>
        <v>187868</v>
      </c>
      <c r="H19" s="182">
        <f>'管理シート（本体）'!CD24</f>
        <v>0</v>
      </c>
      <c r="I19" s="182">
        <f t="shared" si="0"/>
        <v>187868</v>
      </c>
      <c r="J19" s="183"/>
    </row>
    <row r="20" spans="1:10">
      <c r="A20" s="2">
        <v>8</v>
      </c>
      <c r="B20" s="2"/>
      <c r="C20" s="147"/>
      <c r="D20" s="8">
        <v>1.5</v>
      </c>
      <c r="E20" s="2" t="s">
        <v>73</v>
      </c>
      <c r="F20" s="187">
        <f>'管理シート（本体）'!CA25</f>
        <v>0</v>
      </c>
      <c r="G20" s="182">
        <f>'R9.01'!I20</f>
        <v>687856</v>
      </c>
      <c r="H20" s="182">
        <f>'管理シート（本体）'!CD25</f>
        <v>0</v>
      </c>
      <c r="I20" s="182">
        <f t="shared" si="0"/>
        <v>687856</v>
      </c>
      <c r="J20" s="183"/>
    </row>
    <row r="21" spans="1:10">
      <c r="A21" s="2">
        <v>9</v>
      </c>
      <c r="B21" s="2"/>
      <c r="C21" s="147"/>
      <c r="D21" s="8">
        <v>1.5</v>
      </c>
      <c r="E21" s="2" t="s">
        <v>73</v>
      </c>
      <c r="F21" s="187">
        <f>'管理シート（本体）'!CA26</f>
        <v>0</v>
      </c>
      <c r="G21" s="182">
        <f>'R9.01'!I21</f>
        <v>117845</v>
      </c>
      <c r="H21" s="182">
        <f>'管理シート（本体）'!CD26</f>
        <v>0</v>
      </c>
      <c r="I21" s="182">
        <f t="shared" si="0"/>
        <v>117845</v>
      </c>
      <c r="J21" s="183"/>
    </row>
    <row r="22" spans="1:10">
      <c r="A22" s="2">
        <v>10</v>
      </c>
      <c r="B22" s="2"/>
      <c r="C22" s="147"/>
      <c r="D22" s="8">
        <v>1.5</v>
      </c>
      <c r="E22" s="2" t="s">
        <v>73</v>
      </c>
      <c r="F22" s="187">
        <f>'管理シート（本体）'!CA27</f>
        <v>0</v>
      </c>
      <c r="G22" s="182">
        <f>'R9.01'!I22</f>
        <v>309401</v>
      </c>
      <c r="H22" s="182">
        <f>'管理シート（本体）'!CD27</f>
        <v>0</v>
      </c>
      <c r="I22" s="182">
        <f t="shared" si="0"/>
        <v>309401</v>
      </c>
      <c r="J22" s="183"/>
    </row>
    <row r="23" spans="1:10">
      <c r="A23" s="3">
        <v>11</v>
      </c>
      <c r="B23" s="3"/>
      <c r="C23" s="146"/>
      <c r="D23" s="8">
        <v>1.5</v>
      </c>
      <c r="E23" s="2" t="s">
        <v>73</v>
      </c>
      <c r="F23" s="187">
        <f>'管理シート（本体）'!CA28</f>
        <v>0</v>
      </c>
      <c r="G23" s="182">
        <f>'R9.01'!I23</f>
        <v>136423</v>
      </c>
      <c r="H23" s="182">
        <f>'管理シート（本体）'!CD28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151</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'管理シート（本体）'!CG13</f>
        <v>0</v>
      </c>
      <c r="G8" s="182">
        <f>'R9.02'!I8</f>
        <v>43800</v>
      </c>
      <c r="H8" s="182">
        <f>'管理シート（本体）'!CJ13</f>
        <v>0</v>
      </c>
      <c r="I8" s="182">
        <f>G8-H8</f>
        <v>43800</v>
      </c>
      <c r="J8" s="183"/>
    </row>
    <row r="9" spans="1:10">
      <c r="A9" s="152"/>
      <c r="B9" s="152"/>
      <c r="C9" s="185"/>
      <c r="D9" s="8">
        <v>1.5</v>
      </c>
      <c r="E9" s="2" t="s">
        <v>74</v>
      </c>
      <c r="F9" s="187">
        <f>'管理シート（本体）'!CG14</f>
        <v>0</v>
      </c>
      <c r="G9" s="182">
        <f>'R9.02'!I9</f>
        <v>148700</v>
      </c>
      <c r="H9" s="182">
        <f>'管理シート（本体）'!CJ14</f>
        <v>0</v>
      </c>
      <c r="I9" s="182">
        <f>G9-H9</f>
        <v>148700</v>
      </c>
      <c r="J9" s="183"/>
    </row>
    <row r="10" spans="1:10">
      <c r="A10" s="3">
        <v>2</v>
      </c>
      <c r="B10" s="3"/>
      <c r="C10" s="146"/>
      <c r="D10" s="8">
        <v>1.5</v>
      </c>
      <c r="E10" s="2" t="s">
        <v>73</v>
      </c>
      <c r="F10" s="187">
        <f>'管理シート（本体）'!CG15</f>
        <v>0</v>
      </c>
      <c r="G10" s="182">
        <f>'R9.02'!I10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'R9.02'!I11</f>
        <v>169900</v>
      </c>
      <c r="H11" s="182">
        <f>'管理シート（本体）'!CJ16</f>
        <v>0</v>
      </c>
      <c r="I11" s="182">
        <f t="shared" si="0"/>
        <v>169900</v>
      </c>
      <c r="J11" s="183"/>
    </row>
    <row r="12" spans="1:10">
      <c r="A12" s="152"/>
      <c r="B12" s="152"/>
      <c r="C12" s="185"/>
      <c r="D12" s="8">
        <v>1.5</v>
      </c>
      <c r="E12" s="2" t="s">
        <v>20</v>
      </c>
      <c r="F12" s="187">
        <f>'管理シート（本体）'!CG17</f>
        <v>0</v>
      </c>
      <c r="G12" s="182">
        <f>'R9.02'!I12</f>
        <v>508050</v>
      </c>
      <c r="H12" s="182">
        <f>'管理シート（本体）'!CJ17</f>
        <v>0</v>
      </c>
      <c r="I12" s="182">
        <f t="shared" si="0"/>
        <v>508050</v>
      </c>
      <c r="J12" s="183"/>
    </row>
    <row r="13" spans="1:10">
      <c r="A13" s="2">
        <v>3</v>
      </c>
      <c r="B13" s="2"/>
      <c r="C13" s="147"/>
      <c r="D13" s="8">
        <v>1.5</v>
      </c>
      <c r="E13" s="2" t="s">
        <v>73</v>
      </c>
      <c r="F13" s="187">
        <f>'管理シート（本体）'!CG18</f>
        <v>0</v>
      </c>
      <c r="G13" s="182">
        <f>'R9.02'!I13</f>
        <v>344800</v>
      </c>
      <c r="H13" s="182">
        <f>'管理シート（本体）'!CJ18</f>
        <v>0</v>
      </c>
      <c r="I13" s="182">
        <f t="shared" si="0"/>
        <v>344800</v>
      </c>
      <c r="J13" s="183"/>
    </row>
    <row r="14" spans="1:10">
      <c r="A14" s="3">
        <v>4</v>
      </c>
      <c r="B14" s="3"/>
      <c r="C14" s="146"/>
      <c r="D14" s="8">
        <v>1.5</v>
      </c>
      <c r="E14" s="2" t="s">
        <v>73</v>
      </c>
      <c r="F14" s="187">
        <f>'管理シート（本体）'!CG19</f>
        <v>0</v>
      </c>
      <c r="G14" s="182">
        <f>'R9.02'!I14</f>
        <v>686600</v>
      </c>
      <c r="H14" s="182">
        <f>'管理シート（本体）'!CJ19</f>
        <v>0</v>
      </c>
      <c r="I14" s="182">
        <f t="shared" si="0"/>
        <v>686600</v>
      </c>
      <c r="J14" s="183"/>
    </row>
    <row r="15" spans="1:10">
      <c r="A15" s="152"/>
      <c r="B15" s="152"/>
      <c r="C15" s="185"/>
      <c r="D15" s="8">
        <v>1.5</v>
      </c>
      <c r="E15" s="2" t="s">
        <v>74</v>
      </c>
      <c r="F15" s="187">
        <f>'管理シート（本体）'!CG20</f>
        <v>0</v>
      </c>
      <c r="G15" s="182">
        <f>'R9.02'!I15</f>
        <v>264300</v>
      </c>
      <c r="H15" s="182">
        <f>'管理シート（本体）'!CJ20</f>
        <v>0</v>
      </c>
      <c r="I15" s="182">
        <f t="shared" si="0"/>
        <v>264300</v>
      </c>
      <c r="J15" s="183"/>
    </row>
    <row r="16" spans="1:10">
      <c r="A16" s="2">
        <v>5</v>
      </c>
      <c r="B16" s="2"/>
      <c r="C16" s="147"/>
      <c r="D16" s="8">
        <v>1.5</v>
      </c>
      <c r="E16" s="2" t="s">
        <v>74</v>
      </c>
      <c r="F16" s="187">
        <f>'管理シート（本体）'!CG21</f>
        <v>0</v>
      </c>
      <c r="G16" s="182">
        <f>'R9.02'!I16</f>
        <v>193950</v>
      </c>
      <c r="H16" s="182">
        <f>'管理シート（本体）'!CJ21</f>
        <v>0</v>
      </c>
      <c r="I16" s="182">
        <f t="shared" si="0"/>
        <v>193950</v>
      </c>
      <c r="J16" s="183"/>
    </row>
    <row r="17" spans="1:10">
      <c r="A17" s="2">
        <v>6</v>
      </c>
      <c r="B17" s="2"/>
      <c r="C17" s="147"/>
      <c r="D17" s="8">
        <v>1.5</v>
      </c>
      <c r="E17" s="2" t="s">
        <v>73</v>
      </c>
      <c r="F17" s="187">
        <f>'管理シート（本体）'!CG22</f>
        <v>0</v>
      </c>
      <c r="G17" s="182">
        <f>'R9.02'!I17</f>
        <v>583934</v>
      </c>
      <c r="H17" s="182">
        <f>'管理シート（本体）'!CJ22</f>
        <v>0</v>
      </c>
      <c r="I17" s="182">
        <f t="shared" si="0"/>
        <v>583934</v>
      </c>
      <c r="J17" s="183"/>
    </row>
    <row r="18" spans="1:10">
      <c r="A18" s="3">
        <v>7</v>
      </c>
      <c r="B18" s="3"/>
      <c r="C18" s="146"/>
      <c r="D18" s="8">
        <v>1.5</v>
      </c>
      <c r="E18" s="2" t="s">
        <v>73</v>
      </c>
      <c r="F18" s="187">
        <f>'管理シート（本体）'!CG23</f>
        <v>0</v>
      </c>
      <c r="G18" s="182">
        <f>'R9.02'!I18</f>
        <v>185778</v>
      </c>
      <c r="H18" s="182">
        <f>'管理シート（本体）'!CJ23</f>
        <v>0</v>
      </c>
      <c r="I18" s="182">
        <f t="shared" si="0"/>
        <v>185778</v>
      </c>
      <c r="J18" s="183"/>
    </row>
    <row r="19" spans="1:10">
      <c r="A19" s="152"/>
      <c r="B19" s="152"/>
      <c r="C19" s="185"/>
      <c r="D19" s="8">
        <v>1.5</v>
      </c>
      <c r="E19" s="2" t="s">
        <v>74</v>
      </c>
      <c r="F19" s="187">
        <f>'管理シート（本体）'!CG24</f>
        <v>0</v>
      </c>
      <c r="G19" s="182">
        <f>'R9.02'!I19</f>
        <v>187868</v>
      </c>
      <c r="H19" s="182">
        <f>'管理シート（本体）'!CJ24</f>
        <v>0</v>
      </c>
      <c r="I19" s="182">
        <f t="shared" si="0"/>
        <v>187868</v>
      </c>
      <c r="J19" s="183"/>
    </row>
    <row r="20" spans="1:10">
      <c r="A20" s="2">
        <v>8</v>
      </c>
      <c r="B20" s="2"/>
      <c r="C20" s="147"/>
      <c r="D20" s="8">
        <v>1.5</v>
      </c>
      <c r="E20" s="2" t="s">
        <v>73</v>
      </c>
      <c r="F20" s="187">
        <f>'管理シート（本体）'!CG25</f>
        <v>0</v>
      </c>
      <c r="G20" s="182">
        <f>'R9.02'!I20</f>
        <v>687856</v>
      </c>
      <c r="H20" s="182">
        <f>'管理シート（本体）'!CJ25</f>
        <v>0</v>
      </c>
      <c r="I20" s="182">
        <f t="shared" si="0"/>
        <v>687856</v>
      </c>
      <c r="J20" s="183"/>
    </row>
    <row r="21" spans="1:10">
      <c r="A21" s="2">
        <v>9</v>
      </c>
      <c r="B21" s="2"/>
      <c r="C21" s="147"/>
      <c r="D21" s="8">
        <v>1.5</v>
      </c>
      <c r="E21" s="2" t="s">
        <v>73</v>
      </c>
      <c r="F21" s="187">
        <f>'管理シート（本体）'!CG26</f>
        <v>0</v>
      </c>
      <c r="G21" s="182">
        <f>'R9.02'!I21</f>
        <v>117845</v>
      </c>
      <c r="H21" s="182">
        <f>'管理シート（本体）'!CJ26</f>
        <v>0</v>
      </c>
      <c r="I21" s="182">
        <f t="shared" si="0"/>
        <v>117845</v>
      </c>
      <c r="J21" s="183"/>
    </row>
    <row r="22" spans="1:10">
      <c r="A22" s="2">
        <v>10</v>
      </c>
      <c r="B22" s="2"/>
      <c r="C22" s="147"/>
      <c r="D22" s="8">
        <v>1.5</v>
      </c>
      <c r="E22" s="2" t="s">
        <v>73</v>
      </c>
      <c r="F22" s="187">
        <f>'管理シート（本体）'!CG27</f>
        <v>0</v>
      </c>
      <c r="G22" s="182">
        <f>'R9.02'!I22</f>
        <v>309401</v>
      </c>
      <c r="H22" s="182">
        <f>'管理シート（本体）'!CJ27</f>
        <v>0</v>
      </c>
      <c r="I22" s="182">
        <f t="shared" si="0"/>
        <v>309401</v>
      </c>
      <c r="J22" s="183"/>
    </row>
    <row r="23" spans="1:10">
      <c r="A23" s="3">
        <v>11</v>
      </c>
      <c r="B23" s="3"/>
      <c r="C23" s="146"/>
      <c r="D23" s="8">
        <v>1.5</v>
      </c>
      <c r="E23" s="2" t="s">
        <v>73</v>
      </c>
      <c r="F23" s="187">
        <f>'管理シート（本体）'!CG28</f>
        <v>0</v>
      </c>
      <c r="G23" s="182">
        <f>'R9.02'!I23</f>
        <v>136423</v>
      </c>
      <c r="H23" s="182">
        <f>'管理シート（本体）'!CJ28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152</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'管理シート（本体）'!CM13</f>
        <v>0</v>
      </c>
      <c r="G8" s="182">
        <f>'R9.03'!I8</f>
        <v>43800</v>
      </c>
      <c r="H8" s="182">
        <f>'管理シート（本体）'!CP13</f>
        <v>0</v>
      </c>
      <c r="I8" s="182">
        <f>G8-H8</f>
        <v>43800</v>
      </c>
      <c r="J8" s="183"/>
    </row>
    <row r="9" spans="1:10">
      <c r="A9" s="152"/>
      <c r="B9" s="152"/>
      <c r="C9" s="185"/>
      <c r="D9" s="8">
        <v>1.5</v>
      </c>
      <c r="E9" s="2" t="s">
        <v>74</v>
      </c>
      <c r="F9" s="187">
        <f>'管理シート（本体）'!CM14</f>
        <v>0</v>
      </c>
      <c r="G9" s="182">
        <f>'R9.03'!I9</f>
        <v>148700</v>
      </c>
      <c r="H9" s="182">
        <f>'管理シート（本体）'!CP14</f>
        <v>0</v>
      </c>
      <c r="I9" s="182">
        <f>G9-H9</f>
        <v>148700</v>
      </c>
      <c r="J9" s="183"/>
    </row>
    <row r="10" spans="1:10">
      <c r="A10" s="3">
        <v>2</v>
      </c>
      <c r="B10" s="3"/>
      <c r="C10" s="146"/>
      <c r="D10" s="8">
        <v>1.5</v>
      </c>
      <c r="E10" s="2" t="s">
        <v>73</v>
      </c>
      <c r="F10" s="187">
        <f>'管理シート（本体）'!CM15</f>
        <v>0</v>
      </c>
      <c r="G10" s="182">
        <f>'R9.03'!I10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'R9.03'!I11</f>
        <v>169900</v>
      </c>
      <c r="H11" s="182">
        <f>'管理シート（本体）'!CP16</f>
        <v>0</v>
      </c>
      <c r="I11" s="182">
        <f t="shared" si="0"/>
        <v>169900</v>
      </c>
      <c r="J11" s="183"/>
    </row>
    <row r="12" spans="1:10">
      <c r="A12" s="152"/>
      <c r="B12" s="152"/>
      <c r="C12" s="185"/>
      <c r="D12" s="8">
        <v>1.5</v>
      </c>
      <c r="E12" s="2" t="s">
        <v>20</v>
      </c>
      <c r="F12" s="187">
        <f>'管理シート（本体）'!CM17</f>
        <v>0</v>
      </c>
      <c r="G12" s="182">
        <f>'R9.03'!I12</f>
        <v>508050</v>
      </c>
      <c r="H12" s="182">
        <f>'管理シート（本体）'!CP17</f>
        <v>0</v>
      </c>
      <c r="I12" s="182">
        <f t="shared" si="0"/>
        <v>508050</v>
      </c>
      <c r="J12" s="183"/>
    </row>
    <row r="13" spans="1:10">
      <c r="A13" s="2">
        <v>3</v>
      </c>
      <c r="B13" s="2"/>
      <c r="C13" s="147"/>
      <c r="D13" s="8">
        <v>1.5</v>
      </c>
      <c r="E13" s="2" t="s">
        <v>73</v>
      </c>
      <c r="F13" s="187">
        <f>'管理シート（本体）'!CM18</f>
        <v>0</v>
      </c>
      <c r="G13" s="182">
        <f>'R9.03'!I13</f>
        <v>344800</v>
      </c>
      <c r="H13" s="182">
        <f>'管理シート（本体）'!CP18</f>
        <v>0</v>
      </c>
      <c r="I13" s="182">
        <f t="shared" si="0"/>
        <v>344800</v>
      </c>
      <c r="J13" s="183"/>
    </row>
    <row r="14" spans="1:10">
      <c r="A14" s="3">
        <v>4</v>
      </c>
      <c r="B14" s="3"/>
      <c r="C14" s="146"/>
      <c r="D14" s="8">
        <v>1.5</v>
      </c>
      <c r="E14" s="2" t="s">
        <v>73</v>
      </c>
      <c r="F14" s="187">
        <f>'管理シート（本体）'!CM19</f>
        <v>0</v>
      </c>
      <c r="G14" s="182">
        <f>'R9.03'!I14</f>
        <v>686600</v>
      </c>
      <c r="H14" s="182">
        <f>'管理シート（本体）'!CP19</f>
        <v>0</v>
      </c>
      <c r="I14" s="182">
        <f t="shared" si="0"/>
        <v>686600</v>
      </c>
      <c r="J14" s="183"/>
    </row>
    <row r="15" spans="1:10">
      <c r="A15" s="152"/>
      <c r="B15" s="152"/>
      <c r="C15" s="185"/>
      <c r="D15" s="8">
        <v>1.5</v>
      </c>
      <c r="E15" s="2" t="s">
        <v>74</v>
      </c>
      <c r="F15" s="187">
        <f>'管理シート（本体）'!CM20</f>
        <v>0</v>
      </c>
      <c r="G15" s="182">
        <f>'R9.03'!I15</f>
        <v>264300</v>
      </c>
      <c r="H15" s="182">
        <f>'管理シート（本体）'!CP20</f>
        <v>0</v>
      </c>
      <c r="I15" s="182">
        <f t="shared" si="0"/>
        <v>264300</v>
      </c>
      <c r="J15" s="183"/>
    </row>
    <row r="16" spans="1:10">
      <c r="A16" s="2">
        <v>5</v>
      </c>
      <c r="B16" s="2"/>
      <c r="C16" s="147"/>
      <c r="D16" s="8">
        <v>1.5</v>
      </c>
      <c r="E16" s="2" t="s">
        <v>74</v>
      </c>
      <c r="F16" s="187">
        <f>'管理シート（本体）'!CM21</f>
        <v>0</v>
      </c>
      <c r="G16" s="182">
        <f>'R9.03'!I16</f>
        <v>193950</v>
      </c>
      <c r="H16" s="182">
        <f>'管理シート（本体）'!CP21</f>
        <v>0</v>
      </c>
      <c r="I16" s="182">
        <f t="shared" si="0"/>
        <v>193950</v>
      </c>
      <c r="J16" s="183"/>
    </row>
    <row r="17" spans="1:10">
      <c r="A17" s="2">
        <v>6</v>
      </c>
      <c r="B17" s="2"/>
      <c r="C17" s="147"/>
      <c r="D17" s="8">
        <v>1.5</v>
      </c>
      <c r="E17" s="2" t="s">
        <v>73</v>
      </c>
      <c r="F17" s="187">
        <f>'管理シート（本体）'!CM22</f>
        <v>0</v>
      </c>
      <c r="G17" s="182">
        <f>'R9.03'!I17</f>
        <v>583934</v>
      </c>
      <c r="H17" s="182">
        <f>'管理シート（本体）'!CP22</f>
        <v>0</v>
      </c>
      <c r="I17" s="182">
        <f t="shared" si="0"/>
        <v>583934</v>
      </c>
      <c r="J17" s="183"/>
    </row>
    <row r="18" spans="1:10">
      <c r="A18" s="3">
        <v>7</v>
      </c>
      <c r="B18" s="3"/>
      <c r="C18" s="146"/>
      <c r="D18" s="8">
        <v>1.5</v>
      </c>
      <c r="E18" s="2" t="s">
        <v>73</v>
      </c>
      <c r="F18" s="187">
        <f>'管理シート（本体）'!CM23</f>
        <v>0</v>
      </c>
      <c r="G18" s="182">
        <f>'R9.03'!I18</f>
        <v>185778</v>
      </c>
      <c r="H18" s="182">
        <f>'管理シート（本体）'!CP23</f>
        <v>0</v>
      </c>
      <c r="I18" s="182">
        <f t="shared" si="0"/>
        <v>185778</v>
      </c>
      <c r="J18" s="183"/>
    </row>
    <row r="19" spans="1:10">
      <c r="A19" s="152"/>
      <c r="B19" s="152"/>
      <c r="C19" s="185"/>
      <c r="D19" s="8">
        <v>1.5</v>
      </c>
      <c r="E19" s="2" t="s">
        <v>74</v>
      </c>
      <c r="F19" s="187">
        <f>'管理シート（本体）'!CM24</f>
        <v>0</v>
      </c>
      <c r="G19" s="182">
        <f>'R9.03'!I19</f>
        <v>187868</v>
      </c>
      <c r="H19" s="182">
        <f>'管理シート（本体）'!CP24</f>
        <v>0</v>
      </c>
      <c r="I19" s="182">
        <f t="shared" si="0"/>
        <v>187868</v>
      </c>
      <c r="J19" s="183"/>
    </row>
    <row r="20" spans="1:10">
      <c r="A20" s="2">
        <v>8</v>
      </c>
      <c r="B20" s="2"/>
      <c r="C20" s="147"/>
      <c r="D20" s="8">
        <v>1.5</v>
      </c>
      <c r="E20" s="2" t="s">
        <v>73</v>
      </c>
      <c r="F20" s="187">
        <f>'管理シート（本体）'!CM25</f>
        <v>0</v>
      </c>
      <c r="G20" s="182">
        <f>'R9.03'!I20</f>
        <v>687856</v>
      </c>
      <c r="H20" s="182">
        <f>'管理シート（本体）'!CP25</f>
        <v>0</v>
      </c>
      <c r="I20" s="182">
        <f t="shared" si="0"/>
        <v>687856</v>
      </c>
      <c r="J20" s="183"/>
    </row>
    <row r="21" spans="1:10">
      <c r="A21" s="2">
        <v>9</v>
      </c>
      <c r="B21" s="2"/>
      <c r="C21" s="147"/>
      <c r="D21" s="8">
        <v>1.5</v>
      </c>
      <c r="E21" s="2" t="s">
        <v>73</v>
      </c>
      <c r="F21" s="187">
        <f>'管理シート（本体）'!CM26</f>
        <v>0</v>
      </c>
      <c r="G21" s="182">
        <f>'R9.03'!I21</f>
        <v>117845</v>
      </c>
      <c r="H21" s="182">
        <f>'管理シート（本体）'!CP26</f>
        <v>0</v>
      </c>
      <c r="I21" s="182">
        <f t="shared" si="0"/>
        <v>117845</v>
      </c>
      <c r="J21" s="183"/>
    </row>
    <row r="22" spans="1:10">
      <c r="A22" s="2">
        <v>10</v>
      </c>
      <c r="B22" s="2"/>
      <c r="C22" s="147"/>
      <c r="D22" s="8">
        <v>1.5</v>
      </c>
      <c r="E22" s="2" t="s">
        <v>73</v>
      </c>
      <c r="F22" s="187">
        <f>'管理シート（本体）'!CM27</f>
        <v>0</v>
      </c>
      <c r="G22" s="182">
        <f>'R9.03'!I22</f>
        <v>309401</v>
      </c>
      <c r="H22" s="182">
        <f>'管理シート（本体）'!CP27</f>
        <v>0</v>
      </c>
      <c r="I22" s="182">
        <f t="shared" si="0"/>
        <v>309401</v>
      </c>
      <c r="J22" s="183"/>
    </row>
    <row r="23" spans="1:10">
      <c r="A23" s="3">
        <v>11</v>
      </c>
      <c r="B23" s="3"/>
      <c r="C23" s="146"/>
      <c r="D23" s="8">
        <v>1.5</v>
      </c>
      <c r="E23" s="2" t="s">
        <v>73</v>
      </c>
      <c r="F23" s="187">
        <f>'管理シート（本体）'!CM28</f>
        <v>0</v>
      </c>
      <c r="G23" s="182">
        <f>'R9.03'!I23</f>
        <v>136423</v>
      </c>
      <c r="H23" s="182">
        <f>'管理シート（本体）'!CP28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A4" sqref="A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153</v>
      </c>
    </row>
    <row r="4" spans="1:10">
      <c r="A4" s="175" t="s">
        <v>110</v>
      </c>
    </row>
    <row r="5" spans="1:10">
      <c r="A5" s="175" t="s">
        <v>105</v>
      </c>
    </row>
    <row r="6" spans="1:10">
      <c r="A6" s="175" t="s">
        <v>93</v>
      </c>
    </row>
    <row r="7" spans="1:10" ht="93.75">
      <c r="A7" s="178" t="s">
        <v>94</v>
      </c>
      <c r="B7" s="178" t="s">
        <v>95</v>
      </c>
      <c r="C7" s="178" t="s">
        <v>96</v>
      </c>
      <c r="D7" s="179" t="s">
        <v>97</v>
      </c>
      <c r="E7" s="179" t="s">
        <v>107</v>
      </c>
      <c r="F7" s="180" t="s">
        <v>108</v>
      </c>
      <c r="G7" s="180" t="s">
        <v>98</v>
      </c>
      <c r="H7" s="180" t="s">
        <v>109</v>
      </c>
      <c r="I7" s="180" t="s">
        <v>99</v>
      </c>
      <c r="J7" s="181" t="s">
        <v>100</v>
      </c>
    </row>
    <row r="8" spans="1:10">
      <c r="A8" s="3">
        <v>1</v>
      </c>
      <c r="B8" s="3"/>
      <c r="C8" s="146"/>
      <c r="D8" s="8">
        <v>1.5</v>
      </c>
      <c r="E8" s="2" t="s">
        <v>73</v>
      </c>
      <c r="F8" s="187">
        <f>'管理シート（本体）'!CS13</f>
        <v>0</v>
      </c>
      <c r="G8" s="182">
        <f>'R9.04'!I8</f>
        <v>43800</v>
      </c>
      <c r="H8" s="182">
        <f>'管理シート（本体）'!CV13</f>
        <v>0</v>
      </c>
      <c r="I8" s="182">
        <f>G8-H8</f>
        <v>43800</v>
      </c>
      <c r="J8" s="183"/>
    </row>
    <row r="9" spans="1:10">
      <c r="A9" s="152"/>
      <c r="B9" s="152"/>
      <c r="C9" s="185"/>
      <c r="D9" s="8">
        <v>1.5</v>
      </c>
      <c r="E9" s="2" t="s">
        <v>74</v>
      </c>
      <c r="F9" s="187">
        <f>'管理シート（本体）'!CS14</f>
        <v>0</v>
      </c>
      <c r="G9" s="182">
        <f>'R9.04'!I9</f>
        <v>148700</v>
      </c>
      <c r="H9" s="182">
        <f>'管理シート（本体）'!CV14</f>
        <v>0</v>
      </c>
      <c r="I9" s="182">
        <f>G9-H9</f>
        <v>148700</v>
      </c>
      <c r="J9" s="183"/>
    </row>
    <row r="10" spans="1:10">
      <c r="A10" s="3">
        <v>2</v>
      </c>
      <c r="B10" s="3"/>
      <c r="C10" s="146"/>
      <c r="D10" s="8">
        <v>1.5</v>
      </c>
      <c r="E10" s="2" t="s">
        <v>73</v>
      </c>
      <c r="F10" s="187">
        <f>'管理シート（本体）'!CS15</f>
        <v>0</v>
      </c>
      <c r="G10" s="182">
        <f>'R9.04'!I10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'R9.04'!I11</f>
        <v>169900</v>
      </c>
      <c r="H11" s="182">
        <f>'管理シート（本体）'!CV16</f>
        <v>0</v>
      </c>
      <c r="I11" s="182">
        <f t="shared" si="0"/>
        <v>169900</v>
      </c>
      <c r="J11" s="183"/>
    </row>
    <row r="12" spans="1:10">
      <c r="A12" s="152"/>
      <c r="B12" s="152"/>
      <c r="C12" s="185"/>
      <c r="D12" s="8">
        <v>1.5</v>
      </c>
      <c r="E12" s="2" t="s">
        <v>20</v>
      </c>
      <c r="F12" s="187">
        <f>'管理シート（本体）'!CS17</f>
        <v>0</v>
      </c>
      <c r="G12" s="182">
        <f>'R9.04'!I12</f>
        <v>508050</v>
      </c>
      <c r="H12" s="182">
        <f>'管理シート（本体）'!CV17</f>
        <v>0</v>
      </c>
      <c r="I12" s="182">
        <f t="shared" si="0"/>
        <v>508050</v>
      </c>
      <c r="J12" s="183"/>
    </row>
    <row r="13" spans="1:10">
      <c r="A13" s="2">
        <v>3</v>
      </c>
      <c r="B13" s="2"/>
      <c r="C13" s="147"/>
      <c r="D13" s="8">
        <v>1.5</v>
      </c>
      <c r="E13" s="2" t="s">
        <v>73</v>
      </c>
      <c r="F13" s="187">
        <f>'管理シート（本体）'!CS18</f>
        <v>0</v>
      </c>
      <c r="G13" s="182">
        <f>'R9.04'!I13</f>
        <v>344800</v>
      </c>
      <c r="H13" s="182">
        <f>'管理シート（本体）'!CV18</f>
        <v>0</v>
      </c>
      <c r="I13" s="182">
        <f t="shared" si="0"/>
        <v>344800</v>
      </c>
      <c r="J13" s="183"/>
    </row>
    <row r="14" spans="1:10">
      <c r="A14" s="3">
        <v>4</v>
      </c>
      <c r="B14" s="3"/>
      <c r="C14" s="146"/>
      <c r="D14" s="8">
        <v>1.5</v>
      </c>
      <c r="E14" s="2" t="s">
        <v>73</v>
      </c>
      <c r="F14" s="187">
        <f>'管理シート（本体）'!CS19</f>
        <v>0</v>
      </c>
      <c r="G14" s="182">
        <f>'R9.04'!I14</f>
        <v>686600</v>
      </c>
      <c r="H14" s="182">
        <f>'管理シート（本体）'!CV19</f>
        <v>0</v>
      </c>
      <c r="I14" s="182">
        <f t="shared" si="0"/>
        <v>686600</v>
      </c>
      <c r="J14" s="183"/>
    </row>
    <row r="15" spans="1:10">
      <c r="A15" s="152"/>
      <c r="B15" s="152"/>
      <c r="C15" s="185"/>
      <c r="D15" s="8">
        <v>1.5</v>
      </c>
      <c r="E15" s="2" t="s">
        <v>74</v>
      </c>
      <c r="F15" s="187">
        <f>'管理シート（本体）'!CS20</f>
        <v>0</v>
      </c>
      <c r="G15" s="182">
        <f>'R9.04'!I15</f>
        <v>264300</v>
      </c>
      <c r="H15" s="182">
        <f>'管理シート（本体）'!CV20</f>
        <v>0</v>
      </c>
      <c r="I15" s="182">
        <f t="shared" si="0"/>
        <v>264300</v>
      </c>
      <c r="J15" s="183"/>
    </row>
    <row r="16" spans="1:10">
      <c r="A16" s="2">
        <v>5</v>
      </c>
      <c r="B16" s="2"/>
      <c r="C16" s="147"/>
      <c r="D16" s="8">
        <v>1.5</v>
      </c>
      <c r="E16" s="2" t="s">
        <v>74</v>
      </c>
      <c r="F16" s="187">
        <f>'管理シート（本体）'!CS21</f>
        <v>0</v>
      </c>
      <c r="G16" s="182">
        <f>'R9.04'!I16</f>
        <v>193950</v>
      </c>
      <c r="H16" s="182">
        <f>'管理シート（本体）'!CV21</f>
        <v>0</v>
      </c>
      <c r="I16" s="182">
        <f t="shared" si="0"/>
        <v>193950</v>
      </c>
      <c r="J16" s="183"/>
    </row>
    <row r="17" spans="1:10">
      <c r="A17" s="2">
        <v>6</v>
      </c>
      <c r="B17" s="2"/>
      <c r="C17" s="147"/>
      <c r="D17" s="8">
        <v>1.5</v>
      </c>
      <c r="E17" s="2" t="s">
        <v>73</v>
      </c>
      <c r="F17" s="187">
        <f>'管理シート（本体）'!CS22</f>
        <v>0</v>
      </c>
      <c r="G17" s="182">
        <f>'R9.04'!I17</f>
        <v>583934</v>
      </c>
      <c r="H17" s="182">
        <f>'管理シート（本体）'!CV22</f>
        <v>0</v>
      </c>
      <c r="I17" s="182">
        <f t="shared" si="0"/>
        <v>583934</v>
      </c>
      <c r="J17" s="183"/>
    </row>
    <row r="18" spans="1:10">
      <c r="A18" s="3">
        <v>7</v>
      </c>
      <c r="B18" s="3"/>
      <c r="C18" s="146"/>
      <c r="D18" s="8">
        <v>1.5</v>
      </c>
      <c r="E18" s="2" t="s">
        <v>73</v>
      </c>
      <c r="F18" s="187">
        <f>'管理シート（本体）'!CS23</f>
        <v>0</v>
      </c>
      <c r="G18" s="182">
        <f>'R9.04'!I18</f>
        <v>185778</v>
      </c>
      <c r="H18" s="182">
        <f>'管理シート（本体）'!CV23</f>
        <v>0</v>
      </c>
      <c r="I18" s="182">
        <f t="shared" si="0"/>
        <v>185778</v>
      </c>
      <c r="J18" s="183"/>
    </row>
    <row r="19" spans="1:10">
      <c r="A19" s="152"/>
      <c r="B19" s="152"/>
      <c r="C19" s="185"/>
      <c r="D19" s="8">
        <v>1.5</v>
      </c>
      <c r="E19" s="2" t="s">
        <v>74</v>
      </c>
      <c r="F19" s="187">
        <f>'管理シート（本体）'!CS24</f>
        <v>0</v>
      </c>
      <c r="G19" s="182">
        <f>'R9.04'!I19</f>
        <v>187868</v>
      </c>
      <c r="H19" s="182">
        <f>'管理シート（本体）'!CV24</f>
        <v>0</v>
      </c>
      <c r="I19" s="182">
        <f t="shared" si="0"/>
        <v>187868</v>
      </c>
      <c r="J19" s="183"/>
    </row>
    <row r="20" spans="1:10">
      <c r="A20" s="2">
        <v>8</v>
      </c>
      <c r="B20" s="2"/>
      <c r="C20" s="147"/>
      <c r="D20" s="8">
        <v>1.5</v>
      </c>
      <c r="E20" s="2" t="s">
        <v>73</v>
      </c>
      <c r="F20" s="187">
        <f>'管理シート（本体）'!CS25</f>
        <v>0</v>
      </c>
      <c r="G20" s="182">
        <f>'R9.04'!I20</f>
        <v>687856</v>
      </c>
      <c r="H20" s="182">
        <f>'管理シート（本体）'!CV25</f>
        <v>0</v>
      </c>
      <c r="I20" s="182">
        <f t="shared" si="0"/>
        <v>687856</v>
      </c>
      <c r="J20" s="183"/>
    </row>
    <row r="21" spans="1:10">
      <c r="A21" s="2">
        <v>9</v>
      </c>
      <c r="B21" s="2"/>
      <c r="C21" s="147"/>
      <c r="D21" s="8">
        <v>1.5</v>
      </c>
      <c r="E21" s="2" t="s">
        <v>73</v>
      </c>
      <c r="F21" s="187">
        <f>'管理シート（本体）'!CS26</f>
        <v>0</v>
      </c>
      <c r="G21" s="182">
        <f>'R9.04'!I21</f>
        <v>117845</v>
      </c>
      <c r="H21" s="182">
        <f>'管理シート（本体）'!CV26</f>
        <v>0</v>
      </c>
      <c r="I21" s="182">
        <f t="shared" si="0"/>
        <v>117845</v>
      </c>
      <c r="J21" s="183"/>
    </row>
    <row r="22" spans="1:10">
      <c r="A22" s="2">
        <v>10</v>
      </c>
      <c r="B22" s="2"/>
      <c r="C22" s="147"/>
      <c r="D22" s="8">
        <v>1.5</v>
      </c>
      <c r="E22" s="2" t="s">
        <v>73</v>
      </c>
      <c r="F22" s="187">
        <f>'管理シート（本体）'!CS27</f>
        <v>0</v>
      </c>
      <c r="G22" s="182">
        <f>'R9.04'!I22</f>
        <v>309401</v>
      </c>
      <c r="H22" s="182">
        <f>'管理シート（本体）'!CV27</f>
        <v>0</v>
      </c>
      <c r="I22" s="182">
        <f t="shared" si="0"/>
        <v>309401</v>
      </c>
      <c r="J22" s="183"/>
    </row>
    <row r="23" spans="1:10">
      <c r="A23" s="3">
        <v>11</v>
      </c>
      <c r="B23" s="3"/>
      <c r="C23" s="146"/>
      <c r="D23" s="8">
        <v>1.5</v>
      </c>
      <c r="E23" s="2" t="s">
        <v>73</v>
      </c>
      <c r="F23" s="187">
        <f>'管理シート（本体）'!CS28</f>
        <v>0</v>
      </c>
      <c r="G23" s="182">
        <f>'R9.04'!I23</f>
        <v>136423</v>
      </c>
      <c r="H23" s="182">
        <f>'管理シート（本体）'!CV28</f>
        <v>0</v>
      </c>
      <c r="I23" s="182">
        <f t="shared" si="0"/>
        <v>136423</v>
      </c>
      <c r="J23" s="183"/>
    </row>
    <row r="24" spans="1:10">
      <c r="A24" s="322" t="s">
        <v>101</v>
      </c>
      <c r="B24" s="322"/>
      <c r="C24" s="322"/>
      <c r="D24" s="323">
        <v>1.1499999999999999</v>
      </c>
      <c r="E24" s="178" t="s">
        <v>102</v>
      </c>
      <c r="F24" s="188">
        <f>SUMIFS($F$8:$F$23,$D$8:$D$23,$D$24,$E$8:$E$23,E24)</f>
        <v>0</v>
      </c>
      <c r="G24" s="182">
        <f>SUMIFS($G$8:$G$23,$D$8:$D$23,$D$24,$E$8:$E$23,E24)</f>
        <v>0</v>
      </c>
      <c r="H24" s="182">
        <f>SUMIFS($H$8:$H$23,$D$8:$D$23,$D$24,$E$8:$E$23,E24)</f>
        <v>0</v>
      </c>
      <c r="I24" s="182">
        <f>SUMIFS($I$8:$I$23,$D$8:$D$23,$D$24,$E$8:$E$23,E24)</f>
        <v>0</v>
      </c>
      <c r="J24" s="182"/>
    </row>
    <row r="25" spans="1:10">
      <c r="A25" s="322"/>
      <c r="B25" s="322"/>
      <c r="C25" s="322"/>
      <c r="D25" s="324"/>
      <c r="E25" s="178" t="s">
        <v>103</v>
      </c>
      <c r="F25" s="188">
        <f>SUMIFS($F$8:$F$23,$D$8:$D$23,$D$24,$E$8:$E$23,E25)</f>
        <v>0</v>
      </c>
      <c r="G25" s="182">
        <f>SUMIFS($G$8:$G$23,$D$8:$D$23,$D$24,$E$8:$E$23,E25)</f>
        <v>0</v>
      </c>
      <c r="H25" s="182">
        <f>SUMIFS($H$8:$H$23,$D$8:$D$23,$D$24,$E$8:$E$23,E25)</f>
        <v>0</v>
      </c>
      <c r="I25" s="182">
        <f>SUMIFS($I$8:$I$23,$D$8:$D$23,$D$24,$E$8:$E$23,E25)</f>
        <v>0</v>
      </c>
      <c r="J25" s="182"/>
    </row>
    <row r="26" spans="1:10">
      <c r="A26" s="322"/>
      <c r="B26" s="322"/>
      <c r="C26" s="322"/>
      <c r="D26" s="325"/>
      <c r="E26" s="184" t="s">
        <v>106</v>
      </c>
      <c r="F26" s="188">
        <f>SUMIFS($F$8:$F$23,$D$8:$D$23,$D$24,$E$8:$E$23,E26)</f>
        <v>0</v>
      </c>
      <c r="G26" s="182">
        <f>SUMIFS($G$8:$G$23,$D$8:$D$23,$D$24,$E$8:$E$23,E26)</f>
        <v>0</v>
      </c>
      <c r="H26" s="182">
        <f>SUMIFS($H$8:$H$23,$D$8:$D$23,$D$24,$E$8:$E$23,E26)</f>
        <v>0</v>
      </c>
      <c r="I26" s="182">
        <f>SUMIFS($I$8:$I$23,$D$8:$D$23,$D$24,$E$8:$E$23,E26)</f>
        <v>0</v>
      </c>
      <c r="J26" s="182"/>
    </row>
    <row r="27" spans="1:10">
      <c r="A27" s="322"/>
      <c r="B27" s="322"/>
      <c r="C27" s="322"/>
      <c r="D27" s="326">
        <v>1.3</v>
      </c>
      <c r="E27" s="178" t="s">
        <v>102</v>
      </c>
      <c r="F27" s="188">
        <f>SUMIFS($F$8:$F$23,$D$8:$D$23,$D$27,$E$8:$E$23,E27)</f>
        <v>0</v>
      </c>
      <c r="G27" s="182">
        <f>SUMIFS($G$8:$G$23,$D$8:$D$23,$D$27,$E$8:$E$23,E27)</f>
        <v>0</v>
      </c>
      <c r="H27" s="182">
        <f>SUMIFS($H$8:$H$23,$D$8:$D$23,$D$27,$E$8:$E$23,E27)</f>
        <v>0</v>
      </c>
      <c r="I27" s="182">
        <f>SUMIFS($I$8:$I$23,$D$8:$D$23,$D$27,$E$8:$E$23,E27)</f>
        <v>0</v>
      </c>
      <c r="J27" s="182"/>
    </row>
    <row r="28" spans="1:10">
      <c r="A28" s="322"/>
      <c r="B28" s="322"/>
      <c r="C28" s="322"/>
      <c r="D28" s="326"/>
      <c r="E28" s="178" t="s">
        <v>103</v>
      </c>
      <c r="F28" s="188">
        <f>SUMIFS($F$8:$F$23,$D$8:$D$23,$D$27,$E$8:$E$23,E28)</f>
        <v>0</v>
      </c>
      <c r="G28" s="182">
        <f>SUMIFS($G$8:$G$23,$D$8:$D$23,$D$27,$E$8:$E$23,E28)</f>
        <v>0</v>
      </c>
      <c r="H28" s="182">
        <f>SUMIFS($H$8:$H$23,$D$8:$D$23,$D$27,$E$8:$E$23,E28)</f>
        <v>0</v>
      </c>
      <c r="I28" s="182">
        <f>SUMIFS($I$8:$I$23,$D$8:$D$23,$D$27,$E$8:$E$23,E28)</f>
        <v>0</v>
      </c>
      <c r="J28" s="182"/>
    </row>
    <row r="29" spans="1:10">
      <c r="A29" s="322"/>
      <c r="B29" s="322"/>
      <c r="C29" s="322"/>
      <c r="D29" s="326"/>
      <c r="E29" s="184" t="s">
        <v>106</v>
      </c>
      <c r="F29" s="188">
        <f>SUMIFS($F$8:$F$23,$D$8:$D$23,$D$27,$E$8:$E$23,E29)</f>
        <v>0</v>
      </c>
      <c r="G29" s="182">
        <f>SUMIFS($G$8:$G$23,$D$8:$D$23,$D$27,$E$8:$E$23,E29)</f>
        <v>0</v>
      </c>
      <c r="H29" s="182">
        <f>SUMIFS($H$8:$H$23,$D$8:$D$23,$D$27,$E$8:$E$23,E29)</f>
        <v>0</v>
      </c>
      <c r="I29" s="182">
        <f>SUMIFS($I$8:$I$23,$D$8:$D$23,$D$27,$E$8:$E$23,E29)</f>
        <v>0</v>
      </c>
      <c r="J29" s="182"/>
    </row>
    <row r="30" spans="1:10">
      <c r="A30" s="322"/>
      <c r="B30" s="322"/>
      <c r="C30" s="322"/>
      <c r="D30" s="326">
        <v>1.5</v>
      </c>
      <c r="E30" s="178" t="s">
        <v>102</v>
      </c>
      <c r="F30" s="188">
        <f>SUMIFS($F$8:$F$23,$D$8:$D$23,$D$30,$E$8:$E$23,E30)</f>
        <v>0</v>
      </c>
      <c r="G30" s="182">
        <f>SUMIFS($G$8:$G$23,$D$8:$D$23,$D$30,$E$8:$E$23,E30)</f>
        <v>3521837</v>
      </c>
      <c r="H30" s="182">
        <f>SUMIFS($H$8:$H$23,$D$8:$D$23,$D$30,$E$8:$E$23,E30)</f>
        <v>0</v>
      </c>
      <c r="I30" s="182">
        <f>SUMIFS($I$8:$I$23,$D$8:$D$23,$D$30,$E$8:$E$23,E30)</f>
        <v>3521837</v>
      </c>
      <c r="J30" s="182"/>
    </row>
    <row r="31" spans="1:10">
      <c r="A31" s="322"/>
      <c r="B31" s="322"/>
      <c r="C31" s="322"/>
      <c r="D31" s="326"/>
      <c r="E31" s="178" t="s">
        <v>103</v>
      </c>
      <c r="F31" s="188">
        <f>SUMIFS($F$8:$F$23,$D$8:$D$23,$D$30,$E$8:$E$23,E31)</f>
        <v>0</v>
      </c>
      <c r="G31" s="182">
        <f>SUMIFS($G$8:$G$23,$D$8:$D$23,$D$30,$E$8:$E$23,E31)</f>
        <v>964718</v>
      </c>
      <c r="H31" s="182">
        <f>SUMIFS($H$8:$H$23,$D$8:$D$23,$D$30,$E$8:$E$23,E31)</f>
        <v>0</v>
      </c>
      <c r="I31" s="182">
        <f>SUMIFS($I$8:$I$23,$D$8:$D$23,$D$30,$E$8:$E$23,E31)</f>
        <v>964718</v>
      </c>
      <c r="J31" s="182"/>
    </row>
    <row r="32" spans="1:10">
      <c r="A32" s="322"/>
      <c r="B32" s="322"/>
      <c r="C32" s="322"/>
      <c r="D32" s="326"/>
      <c r="E32" s="184" t="s">
        <v>106</v>
      </c>
      <c r="F32" s="188">
        <f>SUMIFS($F$8:$F$23,$D$8:$D$23,$D$30,$E$8:$E$23,E32)</f>
        <v>0</v>
      </c>
      <c r="G32" s="182">
        <f>SUMIFS($G$8:$G$23,$D$8:$D$23,$D$30,$E$8:$E$23,E32)</f>
        <v>508050</v>
      </c>
      <c r="H32" s="182">
        <f>SUMIFS($H$8:$H$23,$D$8:$D$23,$D$30,$E$8:$E$23,E32)</f>
        <v>0</v>
      </c>
      <c r="I32" s="182">
        <f>SUMIFS($I$8:$I$23,$D$8:$D$23,$D$30,$E$8:$E$23,E32)</f>
        <v>508050</v>
      </c>
      <c r="J32" s="182"/>
    </row>
    <row r="33" spans="1:10">
      <c r="A33" s="322"/>
      <c r="B33" s="322"/>
      <c r="C33" s="322"/>
      <c r="D33" s="326">
        <v>1.7</v>
      </c>
      <c r="E33" s="178" t="s">
        <v>102</v>
      </c>
      <c r="F33" s="188">
        <f>SUMIFS($F$8:$F$23,$D$8:$D$23,$D$33,$E$8:$E$23,E33)</f>
        <v>0</v>
      </c>
      <c r="G33" s="182">
        <f>SUMIFS($G$8:$G$23,$D$8:$D$23,$D$33,$E$8:$E$23,E33)</f>
        <v>0</v>
      </c>
      <c r="H33" s="182">
        <f>SUMIFS($H$8:$H$23,$D$8:$D$23,$D$33,$E$8:$E$23,E33)</f>
        <v>0</v>
      </c>
      <c r="I33" s="182">
        <f>SUMIFS($I$8:$I$23,$D$8:$D$23,$D$33,$E$8:$E$23,E33)</f>
        <v>0</v>
      </c>
      <c r="J33" s="182"/>
    </row>
    <row r="34" spans="1:10">
      <c r="A34" s="322"/>
      <c r="B34" s="322"/>
      <c r="C34" s="322"/>
      <c r="D34" s="326"/>
      <c r="E34" s="178" t="s">
        <v>103</v>
      </c>
      <c r="F34" s="188">
        <f>SUMIFS($F$8:$F$23,$D$8:$D$23,$D$33,$E$8:$E$23,E34)</f>
        <v>0</v>
      </c>
      <c r="G34" s="182">
        <f>SUMIFS($G$8:$G$23,$D$8:$D$23,$D$33,$E$8:$E$23,E34)</f>
        <v>0</v>
      </c>
      <c r="H34" s="182">
        <f>SUMIFS($H$8:$H$23,$D$8:$D$23,$D$33,$E$8:$E$23,E34)</f>
        <v>0</v>
      </c>
      <c r="I34" s="182">
        <f>SUMIFS($I$8:$I$23,$D$8:$D$23,$D$33,$E$8:$E$23,E34)</f>
        <v>0</v>
      </c>
      <c r="J34" s="182"/>
    </row>
    <row r="35" spans="1:10">
      <c r="A35" s="322"/>
      <c r="B35" s="322"/>
      <c r="C35" s="322"/>
      <c r="D35" s="326"/>
      <c r="E35" s="184" t="s">
        <v>106</v>
      </c>
      <c r="F35" s="188">
        <f>SUMIFS($F$8:$F$23,$D$8:$D$23,$D$33,$E$8:$E$23,E35)</f>
        <v>0</v>
      </c>
      <c r="G35" s="182">
        <f>SUMIFS($G$8:$G$23,$D$8:$D$23,$D$33,$E$8:$E$23,E35)</f>
        <v>0</v>
      </c>
      <c r="H35" s="182">
        <f>SUMIFS($H$8:$H$23,$D$8:$D$23,$D$33,$E$8:$E$23,E35)</f>
        <v>0</v>
      </c>
      <c r="I35" s="182">
        <f>SUMIFS($I$8:$I$23,$D$8:$D$23,$D$33,$E$8:$E$23,E35)</f>
        <v>0</v>
      </c>
      <c r="J35" s="182"/>
    </row>
    <row r="36" spans="1:10">
      <c r="A36" s="322"/>
      <c r="B36" s="322"/>
      <c r="C36" s="322"/>
      <c r="D36" s="322" t="s">
        <v>104</v>
      </c>
      <c r="E36" s="322"/>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R8.10</vt:lpstr>
      <vt:lpstr>R8.11</vt:lpstr>
      <vt:lpstr>R8.12</vt:lpstr>
      <vt:lpstr>R9.01</vt:lpstr>
      <vt:lpstr>R9.02</vt:lpstr>
      <vt:lpstr>R9.03</vt:lpstr>
      <vt:lpstr>R9.04</vt:lpstr>
      <vt:lpstr>R9.05</vt:lpstr>
      <vt:lpstr>R8.06</vt:lpstr>
      <vt:lpstr>R8.06!Print_Titles</vt:lpstr>
      <vt:lpstr>R8.10!Print_Titles</vt:lpstr>
      <vt:lpstr>R8.11!Print_Titles</vt:lpstr>
      <vt:lpstr>R8.12!Print_Titles</vt:lpstr>
      <vt:lpstr>R9.01!Print_Titles</vt:lpstr>
      <vt:lpstr>R9.02!Print_Titles</vt:lpstr>
      <vt:lpstr>R9.03!Print_Titles</vt:lpstr>
      <vt:lpstr>R9.04!Print_Titles</vt:lpstr>
      <vt:lpstr>R9.05!Print_Titles</vt:lpstr>
      <vt:lpstr>'管理シート（本体）'!Print_Titles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2026-04-15T06:19:38Z</dcterms:modified>
</cp:coreProperties>
</file>