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文書管理システムに応じたファイル\09 地域医療\0906_補助金\診療所補助金\★交付要領制定\様式\様式\HP掲載用\"/>
    </mc:Choice>
  </mc:AlternateContent>
  <xr:revisionPtr revIDLastSave="0" documentId="8_{01F6278F-B236-4A93-A9A9-EC7614BB6DB2}" xr6:coauthVersionLast="47" xr6:coauthVersionMax="47" xr10:uidLastSave="{00000000-0000-0000-0000-000000000000}"/>
  <bookViews>
    <workbookView xWindow="-90" yWindow="0" windowWidth="13870" windowHeight="11370" firstSheet="2" activeTab="2" xr2:uid="{8C567103-7DB7-430B-A987-7A9086FE0456}"/>
  </bookViews>
  <sheets>
    <sheet name="Sheet4" sheetId="24" state="hidden" r:id="rId1"/>
    <sheet name="旧別紙１－２" sheetId="15" state="hidden" r:id="rId2"/>
    <sheet name="別紙6" sheetId="18" r:id="rId3"/>
    <sheet name="別紙7" sheetId="29" r:id="rId4"/>
    <sheet name="別紙8" sheetId="31" r:id="rId5"/>
    <sheet name="別紙9" sheetId="34" r:id="rId6"/>
    <sheet name="別紙10-1" sheetId="27" r:id="rId7"/>
    <sheet name="別紙10-2" sheetId="35" r:id="rId8"/>
    <sheet name="旧別紙１－２（２）" sheetId="17" state="hidden" r:id="rId9"/>
  </sheets>
  <externalReferences>
    <externalReference r:id="rId10"/>
    <externalReference r:id="rId11"/>
    <externalReference r:id="rId12"/>
    <externalReference r:id="rId13"/>
  </externalReferences>
  <definedNames>
    <definedName name="_１_">Sheet4!$O$31</definedName>
    <definedName name="_２_">Sheet4!$O$32</definedName>
    <definedName name="_Key1" localSheetId="1" hidden="1">#REF!</definedName>
    <definedName name="_Key1" localSheetId="8" hidden="1">#REF!</definedName>
    <definedName name="_Key1" localSheetId="6" hidden="1">#REF!</definedName>
    <definedName name="_Key1" localSheetId="7" hidden="1">#REF!</definedName>
    <definedName name="_Key1" localSheetId="3" hidden="1">#REF!</definedName>
    <definedName name="_Key1" hidden="1">#REF!</definedName>
    <definedName name="_Key2" localSheetId="1" hidden="1">#REF!</definedName>
    <definedName name="_Key2" localSheetId="8" hidden="1">#REF!</definedName>
    <definedName name="_Key2" localSheetId="6" hidden="1">#REF!</definedName>
    <definedName name="_Key2" localSheetId="7" hidden="1">#REF!</definedName>
    <definedName name="_Key2" localSheetId="3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8" hidden="1">#REF!</definedName>
    <definedName name="_Sort" localSheetId="6" hidden="1">#REF!</definedName>
    <definedName name="_Sort" localSheetId="7" hidden="1">#REF!</definedName>
    <definedName name="_Sort" localSheetId="3" hidden="1">#REF!</definedName>
    <definedName name="_Sort" hidden="1">#REF!</definedName>
    <definedName name="aaa" hidden="1">#REF!</definedName>
    <definedName name="aaaa">#REF!</definedName>
    <definedName name="aaaaaaaaaaaaaaaaaa" localSheetId="1" hidden="1">#REF!</definedName>
    <definedName name="aaaaaaaaaaaaaaaaaa" localSheetId="8" hidden="1">#REF!</definedName>
    <definedName name="aaaaaaaaaaaaaaaaaa" localSheetId="6" hidden="1">#REF!</definedName>
    <definedName name="aaaaaaaaaaaaaaaaaa" localSheetId="7" hidden="1">#REF!</definedName>
    <definedName name="aaaaaaaaaaaaaaaaaa" localSheetId="3" hidden="1">#REF!</definedName>
    <definedName name="aaaaaaaaaaaaaaaaaa" hidden="1">#REF!</definedName>
    <definedName name="bbbb">#REF!</definedName>
    <definedName name="cccc">#REF!</definedName>
    <definedName name="E" localSheetId="1" hidden="1">#REF!</definedName>
    <definedName name="E" localSheetId="8" hidden="1">#REF!</definedName>
    <definedName name="E" localSheetId="7" hidden="1">#REF!</definedName>
    <definedName name="E" localSheetId="3" hidden="1">#REF!</definedName>
    <definedName name="E" hidden="1">#REF!</definedName>
    <definedName name="ff" hidden="1">#REF!</definedName>
    <definedName name="ｌ" localSheetId="6" hidden="1">#REF!</definedName>
    <definedName name="ｌ" hidden="1">#REF!</definedName>
    <definedName name="_xlnm.Print_Area" localSheetId="1">'旧別紙１－２'!$A$1:$M$19</definedName>
    <definedName name="_xlnm.Print_Area" localSheetId="8">'旧別紙１－２（２）'!$A$1:$M$18</definedName>
    <definedName name="_xlnm.Print_Area" localSheetId="6">'別紙10-1'!$A$1:$E$36</definedName>
    <definedName name="_xlnm.Print_Area" localSheetId="7">'別紙10-2'!$A$1:$S$10</definedName>
    <definedName name="_xlnm.Print_Area" localSheetId="2">別紙6!$A$1:$Y$8</definedName>
    <definedName name="_xlnm.Print_Area" localSheetId="3">別紙7!$A$1:$P$17</definedName>
    <definedName name="_xlnm.Print_Area" localSheetId="4">別紙8!$A$1:$I$55</definedName>
    <definedName name="_xlnm.Print_Area" localSheetId="5">別紙9!$A$1:$J$30</definedName>
    <definedName name="_xlnm.Print_Titles" localSheetId="2">別紙6!$B:$B,別紙6!$2:$2</definedName>
    <definedName name="ｗ" localSheetId="7" hidden="1">#REF!</definedName>
    <definedName name="ｗ" localSheetId="3" hidden="1">#REF!</definedName>
    <definedName name="ｗ" hidden="1">#REF!</definedName>
    <definedName name="あ" localSheetId="1" hidden="1">#REF!</definedName>
    <definedName name="あ" localSheetId="8" hidden="1">#REF!</definedName>
    <definedName name="あ" localSheetId="6" hidden="1">#REF!</definedName>
    <definedName name="あ" localSheetId="7" hidden="1">#REF!</definedName>
    <definedName name="あ" localSheetId="3" hidden="1">#REF!</definedName>
    <definedName name="あ" hidden="1">#REF!</definedName>
    <definedName name="ああ" hidden="1">#REF!</definedName>
    <definedName name="い" localSheetId="1" hidden="1">#REF!</definedName>
    <definedName name="い" localSheetId="8" hidden="1">#REF!</definedName>
    <definedName name="い" localSheetId="7" hidden="1">#REF!</definedName>
    <definedName name="い" localSheetId="3" hidden="1">#REF!</definedName>
    <definedName name="い" hidden="1">#REF!</definedName>
    <definedName name="き" hidden="1">#REF!</definedName>
    <definedName name="こ" localSheetId="1" hidden="1">#REF!</definedName>
    <definedName name="こ" localSheetId="8" hidden="1">#REF!</definedName>
    <definedName name="こ" localSheetId="7" hidden="1">#REF!</definedName>
    <definedName name="こ" localSheetId="3" hidden="1">#REF!</definedName>
    <definedName name="こ" hidden="1">#REF!</definedName>
    <definedName name="こ」" hidden="1">#REF!</definedName>
    <definedName name="さいとう" hidden="1">#REF!</definedName>
    <definedName name="交付の対象">#REF!</definedName>
    <definedName name="事業分類" localSheetId="5">[1]事業分類・区分!$B$2:$H$2</definedName>
    <definedName name="事業分類">[2]事業分類・区分!$B$2:$H$2</definedName>
    <definedName name="重点医師偏在対策支援区域における診療所の承継・開業支援事業">'[3]管理用（このシートは削除しないでください）'!$U$4:$U$6</definedName>
    <definedName name="組織" localSheetId="7" hidden="1">#REF!</definedName>
    <definedName name="組織" localSheetId="3" hidden="1">#REF!</definedName>
    <definedName name="組織" hidden="1">#REF!</definedName>
    <definedName name="都道府県が行う重点医師偏在対策支援区域における診療所の承継・開業支援事業_地域への定着支援事業">Sheet4!$O$31</definedName>
    <definedName name="特定" localSheetId="7" hidden="1">#REF!</definedName>
    <definedName name="特定" hidden="1">#REF!</definedName>
    <definedName name="表" localSheetId="6" hidden="1">#REF!</definedName>
    <definedName name="表" hidden="1">#REF!</definedName>
    <definedName name="別紙１７" localSheetId="1" hidden="1">#REF!</definedName>
    <definedName name="別紙１７" localSheetId="8" hidden="1">#REF!</definedName>
    <definedName name="別紙１７" localSheetId="6" hidden="1">#REF!</definedName>
    <definedName name="別紙１７" localSheetId="7" hidden="1">#REF!</definedName>
    <definedName name="別紙１７" localSheetId="3" hidden="1">#REF!</definedName>
    <definedName name="別紙１７" hidden="1">#REF!</definedName>
    <definedName name="別紙３１" localSheetId="1" hidden="1">#REF!</definedName>
    <definedName name="別紙３１" localSheetId="8" hidden="1">#REF!</definedName>
    <definedName name="別紙３１" localSheetId="7" hidden="1">#REF!</definedName>
    <definedName name="別紙３１" localSheetId="3" hidden="1">#REF!</definedName>
    <definedName name="別紙３１" hidden="1">#REF!</definedName>
    <definedName name="保育所別民改費担当者一覧">#REF!</definedName>
    <definedName name="補助事業名">'[3]管理用（このシートは削除しないでください）'!$H$3:$U$3</definedName>
    <definedName name="有床診療所等スプリンクラー等施設整備事業">'[3]管理用（このシートは削除しないでください）'!#REF!</definedName>
    <definedName name="令和７年">Sheet4!$B$12:$K$12</definedName>
    <definedName name="令和８年">Sheet4!$B$13:$D$13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35" l="1"/>
  <c r="L7" i="35"/>
  <c r="G13" i="29" s="1"/>
  <c r="I7" i="35"/>
  <c r="G7" i="35"/>
  <c r="F7" i="35"/>
  <c r="E7" i="35"/>
  <c r="D7" i="35"/>
  <c r="C7" i="35"/>
  <c r="B7" i="35"/>
  <c r="F13" i="29"/>
  <c r="F12" i="29"/>
  <c r="G19" i="34"/>
  <c r="C33" i="27"/>
  <c r="C24" i="27"/>
  <c r="L14" i="29"/>
  <c r="B3" i="35" l="1"/>
  <c r="B3" i="27"/>
  <c r="B3" i="34"/>
  <c r="A2" i="31"/>
  <c r="B3" i="29"/>
  <c r="D13" i="29" l="1"/>
  <c r="H11" i="29"/>
  <c r="I11" i="29" s="1"/>
  <c r="K11" i="29" s="1"/>
  <c r="D11" i="29"/>
  <c r="F11" i="29"/>
  <c r="C11" i="29"/>
  <c r="E11" i="29" s="1"/>
  <c r="H13" i="29" l="1"/>
  <c r="H7" i="35" l="1"/>
  <c r="D5" i="27"/>
  <c r="N14" i="29"/>
  <c r="M14" i="29"/>
  <c r="C6" i="34"/>
  <c r="C5" i="34"/>
  <c r="G12" i="34"/>
  <c r="G13" i="34"/>
  <c r="G14" i="34"/>
  <c r="G15" i="34"/>
  <c r="G16" i="34"/>
  <c r="G29" i="34" s="1"/>
  <c r="C12" i="29" s="1"/>
  <c r="G17" i="34"/>
  <c r="G18" i="34"/>
  <c r="G22" i="34"/>
  <c r="G23" i="34"/>
  <c r="G24" i="34"/>
  <c r="G25" i="34"/>
  <c r="G26" i="34"/>
  <c r="G27" i="34"/>
  <c r="H6" i="31"/>
  <c r="D6" i="31"/>
  <c r="A6" i="31"/>
  <c r="E46" i="31"/>
  <c r="H36" i="31"/>
  <c r="H37" i="31" s="1"/>
  <c r="E36" i="31"/>
  <c r="E37" i="31" s="1"/>
  <c r="G35" i="31"/>
  <c r="G34" i="31"/>
  <c r="G33" i="31"/>
  <c r="G32" i="31"/>
  <c r="G31" i="31"/>
  <c r="G30" i="31"/>
  <c r="G29" i="31"/>
  <c r="G28" i="31"/>
  <c r="G27" i="31"/>
  <c r="H25" i="31"/>
  <c r="G25" i="31" s="1"/>
  <c r="E25" i="31"/>
  <c r="G24" i="31"/>
  <c r="G23" i="31"/>
  <c r="G22" i="31"/>
  <c r="G21" i="31"/>
  <c r="G20" i="31"/>
  <c r="G19" i="31"/>
  <c r="G18" i="31"/>
  <c r="G17" i="31"/>
  <c r="G16" i="31"/>
  <c r="G12" i="29" l="1"/>
  <c r="E12" i="29"/>
  <c r="M7" i="35"/>
  <c r="H46" i="31"/>
  <c r="G36" i="31"/>
  <c r="G37" i="31"/>
  <c r="N7" i="35" l="1"/>
  <c r="G14" i="29"/>
  <c r="H12" i="29"/>
  <c r="L5" i="29"/>
  <c r="F14" i="29"/>
  <c r="D14" i="29"/>
  <c r="I12" i="29" l="1"/>
  <c r="K12" i="29" s="1"/>
  <c r="H14" i="29"/>
  <c r="H19" i="29" s="1"/>
  <c r="O12" i="29" l="1"/>
  <c r="S9" i="18"/>
  <c r="O11" i="29"/>
  <c r="P9" i="18"/>
  <c r="M9" i="18"/>
  <c r="C27" i="27" l="1"/>
  <c r="C13" i="29" s="1"/>
  <c r="E13" i="29" s="1"/>
  <c r="C14" i="29" l="1"/>
  <c r="L15" i="17"/>
  <c r="L13" i="17"/>
  <c r="L11" i="17"/>
  <c r="L9" i="17"/>
  <c r="L15" i="15"/>
  <c r="L9" i="15"/>
  <c r="L11" i="15"/>
  <c r="L13" i="15"/>
  <c r="I13" i="29" l="1"/>
  <c r="E14" i="29"/>
  <c r="E19" i="29" s="1"/>
  <c r="L6" i="17"/>
  <c r="L6" i="15"/>
  <c r="K13" i="29" l="1"/>
  <c r="I14" i="29"/>
  <c r="I19" i="29" s="1"/>
  <c r="B2" i="24"/>
  <c r="B1" i="24"/>
  <c r="O13" i="29" l="1"/>
  <c r="O14" i="29" s="1"/>
  <c r="V9" i="18"/>
  <c r="K14" i="29"/>
  <c r="O19" i="2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0273945</author>
  </authors>
  <commentList>
    <comment ref="E2" authorId="0" shapeId="0" xr:uid="{195E06E2-AFB0-4F2F-AB33-059002A3D13C}">
      <text>
        <r>
          <rPr>
            <sz val="11"/>
            <color indexed="81"/>
            <rFont val="MS P ゴシック"/>
            <family val="3"/>
            <charset val="128"/>
          </rPr>
          <t>例：令和○年度</t>
        </r>
      </text>
    </comment>
    <comment ref="M7" authorId="0" shapeId="0" xr:uid="{AF486893-1B57-43F4-A06E-BB20508C4AFA}">
      <text>
        <r>
          <rPr>
            <sz val="11"/>
            <color indexed="81"/>
            <rFont val="MS P ゴシック"/>
            <family val="3"/>
            <charset val="128"/>
          </rPr>
          <t>交付決定額のうち、診療部門分を千円単位で記載</t>
        </r>
      </text>
    </comment>
    <comment ref="P7" authorId="0" shapeId="0" xr:uid="{1DE024D7-400D-4CA0-A109-F4D6FB6554C1}">
      <text>
        <r>
          <rPr>
            <sz val="11"/>
            <color indexed="81"/>
            <rFont val="MS P ゴシック"/>
            <family val="3"/>
            <charset val="128"/>
          </rPr>
          <t>交付決定額のうち、医師・看護師住宅分を千円単位で記載</t>
        </r>
      </text>
    </comment>
    <comment ref="S7" authorId="0" shapeId="0" xr:uid="{021B38EA-6EA3-45FC-8EA8-1FB6D967396A}">
      <text>
        <r>
          <rPr>
            <sz val="11"/>
            <color indexed="81"/>
            <rFont val="MS P ゴシック"/>
            <family val="3"/>
            <charset val="128"/>
          </rPr>
          <t>交付決定額を千円単位で記載</t>
        </r>
      </text>
    </comment>
    <comment ref="V7" authorId="0" shapeId="0" xr:uid="{185991FC-CB1B-4646-A26B-B161442F9BC3}">
      <text>
        <r>
          <rPr>
            <sz val="11"/>
            <color indexed="81"/>
            <rFont val="MS P ゴシック"/>
            <family val="3"/>
            <charset val="128"/>
          </rPr>
          <t>交付決定額を千円単位で記載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0273945</author>
  </authors>
  <commentList>
    <comment ref="G11" authorId="0" shapeId="0" xr:uid="{8936A7AD-C043-4D67-86D5-DD189AF1A611}">
      <text>
        <r>
          <rPr>
            <sz val="11"/>
            <color indexed="81"/>
            <rFont val="MS P ゴシック"/>
            <family val="3"/>
            <charset val="128"/>
          </rPr>
          <t>基準額 ＝ 基準面積 × １㎡当たり単価
【基準面積】
　(1) 診療部門
　　①無床の場合     　　160㎡
　　②有床の場合
　　　ア　５床以下　　　 240㎡
　　　イ　６床以上　　　 760㎡
　(2) 医師住宅　　　　　　80㎡
　(3) 看護師住宅　　　　　80㎡
【１㎡当たり単価】
　鉄筋コンクリート：484,000円
　ブロック　　　　：214,000円
　木造　　　　　　：355,000円　</t>
        </r>
      </text>
    </comment>
  </commentList>
</comments>
</file>

<file path=xl/sharedStrings.xml><?xml version="1.0" encoding="utf-8"?>
<sst xmlns="http://schemas.openxmlformats.org/spreadsheetml/2006/main" count="817" uniqueCount="309">
  <si>
    <t>円</t>
    <rPh sb="0" eb="1">
      <t>エン</t>
    </rPh>
    <phoneticPr fontId="10"/>
  </si>
  <si>
    <t>円</t>
    <rPh sb="0" eb="1">
      <t>エン</t>
    </rPh>
    <phoneticPr fontId="11"/>
  </si>
  <si>
    <t>診療所名</t>
    <rPh sb="0" eb="3">
      <t>シンリョウジョ</t>
    </rPh>
    <rPh sb="3" eb="4">
      <t>メイ</t>
    </rPh>
    <phoneticPr fontId="8"/>
  </si>
  <si>
    <t>標榜診療科</t>
    <rPh sb="0" eb="2">
      <t>ヒョウボウ</t>
    </rPh>
    <rPh sb="2" eb="5">
      <t>シンリョウカ</t>
    </rPh>
    <phoneticPr fontId="8"/>
  </si>
  <si>
    <t>年間診療
日数</t>
    <rPh sb="0" eb="2">
      <t>ネンカン</t>
    </rPh>
    <rPh sb="2" eb="4">
      <t>シンリョウ</t>
    </rPh>
    <rPh sb="5" eb="7">
      <t>ニッスウ</t>
    </rPh>
    <phoneticPr fontId="8"/>
  </si>
  <si>
    <t>具体的な内容</t>
    <rPh sb="0" eb="3">
      <t>グタイテキ</t>
    </rPh>
    <rPh sb="4" eb="6">
      <t>ナイヨウ</t>
    </rPh>
    <phoneticPr fontId="8"/>
  </si>
  <si>
    <t>承継</t>
    <rPh sb="0" eb="2">
      <t>ショウケイ</t>
    </rPh>
    <phoneticPr fontId="8"/>
  </si>
  <si>
    <t>有</t>
    <rPh sb="0" eb="1">
      <t>ユウ</t>
    </rPh>
    <phoneticPr fontId="8"/>
  </si>
  <si>
    <t>開業</t>
    <rPh sb="0" eb="2">
      <t>カイギョウ</t>
    </rPh>
    <phoneticPr fontId="8"/>
  </si>
  <si>
    <t>無</t>
    <rPh sb="0" eb="1">
      <t>ム</t>
    </rPh>
    <phoneticPr fontId="8"/>
  </si>
  <si>
    <t>＝</t>
    <phoneticPr fontId="11"/>
  </si>
  <si>
    <t>×</t>
    <phoneticPr fontId="11"/>
  </si>
  <si>
    <t>１か所当たり次により算出された額</t>
    <phoneticPr fontId="11"/>
  </si>
  <si>
    <t>　　　25,000円×訪問看護日数</t>
    <phoneticPr fontId="11"/>
  </si>
  <si>
    <t>(２）訪問看護による加算額</t>
  </si>
  <si>
    <t>訪問看護日数</t>
    <phoneticPr fontId="11"/>
  </si>
  <si>
    <t>　　　6,200,000円＋(87,000円×実診療日数)</t>
    <phoneticPr fontId="11"/>
  </si>
  <si>
    <t>）</t>
    <phoneticPr fontId="11"/>
  </si>
  <si>
    <t>＋（</t>
    <phoneticPr fontId="11"/>
  </si>
  <si>
    <t>ウ．診療日数260日以上</t>
  </si>
  <si>
    <t>　　　6,200,000円＋(77,000円×実診療日数)</t>
    <phoneticPr fontId="11"/>
  </si>
  <si>
    <t>イ．診療日数130～259日</t>
  </si>
  <si>
    <t>　　　6,200,000円＋(71,000円×実診療日数)</t>
    <phoneticPr fontId="11"/>
  </si>
  <si>
    <t>ア．診療日数１～129日</t>
    <phoneticPr fontId="11"/>
  </si>
  <si>
    <t>実診療日数</t>
    <rPh sb="0" eb="1">
      <t>ジツ</t>
    </rPh>
    <rPh sb="1" eb="3">
      <t>シンリョウ</t>
    </rPh>
    <rPh sb="3" eb="5">
      <t>ニッスウ</t>
    </rPh>
    <phoneticPr fontId="11"/>
  </si>
  <si>
    <t>（１）</t>
    <phoneticPr fontId="11"/>
  </si>
  <si>
    <t>基準額算出調書</t>
    <rPh sb="0" eb="3">
      <t>キジュンガク</t>
    </rPh>
    <rPh sb="3" eb="5">
      <t>サンシュツ</t>
    </rPh>
    <rPh sb="5" eb="7">
      <t>チョウショ</t>
    </rPh>
    <phoneticPr fontId="11"/>
  </si>
  <si>
    <t>別紙１－２</t>
    <rPh sb="0" eb="2">
      <t>ベッシ</t>
    </rPh>
    <phoneticPr fontId="11"/>
  </si>
  <si>
    <t>基準額</t>
    <rPh sb="0" eb="3">
      <t>キジュンガク</t>
    </rPh>
    <phoneticPr fontId="11"/>
  </si>
  <si>
    <t>別紙１－２（２）</t>
    <rPh sb="0" eb="2">
      <t>ベッシ</t>
    </rPh>
    <phoneticPr fontId="11"/>
  </si>
  <si>
    <t>別紙１－１ 国庫補助所要額</t>
    <rPh sb="0" eb="2">
      <t>ベッシ</t>
    </rPh>
    <rPh sb="6" eb="8">
      <t>コッコ</t>
    </rPh>
    <rPh sb="8" eb="10">
      <t>ホジョ</t>
    </rPh>
    <rPh sb="10" eb="13">
      <t>ショヨウガク</t>
    </rPh>
    <phoneticPr fontId="11"/>
  </si>
  <si>
    <t>別紙１－１（２） 国庫補助所要額</t>
    <rPh sb="0" eb="2">
      <t>ベッシ</t>
    </rPh>
    <rPh sb="9" eb="11">
      <t>コッコ</t>
    </rPh>
    <rPh sb="11" eb="13">
      <t>ホジョ</t>
    </rPh>
    <rPh sb="13" eb="16">
      <t>ショヨウガク</t>
    </rPh>
    <phoneticPr fontId="11"/>
  </si>
  <si>
    <t>基準額</t>
    <phoneticPr fontId="11"/>
  </si>
  <si>
    <t>令和７年</t>
    <rPh sb="0" eb="2">
      <t>レイワ</t>
    </rPh>
    <rPh sb="3" eb="4">
      <t>ネン</t>
    </rPh>
    <phoneticPr fontId="11"/>
  </si>
  <si>
    <t>令和８年</t>
    <rPh sb="0" eb="2">
      <t>レイワ</t>
    </rPh>
    <rPh sb="3" eb="4">
      <t>ネン</t>
    </rPh>
    <phoneticPr fontId="11"/>
  </si>
  <si>
    <t>３月</t>
  </si>
  <si>
    <t>３月</t>
    <rPh sb="1" eb="2">
      <t>ガツ</t>
    </rPh>
    <phoneticPr fontId="11"/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</si>
  <si>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</si>
  <si>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</si>
  <si>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</si>
  <si>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</si>
  <si>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</si>
  <si>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</si>
  <si>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</si>
  <si>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</si>
  <si>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</si>
  <si>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  <rPh sb="1" eb="2">
      <t>ガツ</t>
    </rPh>
    <phoneticPr fontId="11"/>
  </si>
  <si>
    <t>２月</t>
    <rPh sb="1" eb="2">
      <t>ガツ</t>
    </rPh>
    <phoneticPr fontId="11"/>
  </si>
  <si>
    <t>１日</t>
    <rPh sb="1" eb="2">
      <t>ニチ</t>
    </rPh>
    <phoneticPr fontId="11"/>
  </si>
  <si>
    <t>２日</t>
    <rPh sb="1" eb="2">
      <t>ニチ</t>
    </rPh>
    <phoneticPr fontId="11"/>
  </si>
  <si>
    <t>３日</t>
    <rPh sb="1" eb="2">
      <t>ニチ</t>
    </rPh>
    <phoneticPr fontId="11"/>
  </si>
  <si>
    <t>４日</t>
    <rPh sb="1" eb="2">
      <t>ニチ</t>
    </rPh>
    <phoneticPr fontId="11"/>
  </si>
  <si>
    <t>５日</t>
    <rPh sb="1" eb="2">
      <t>ニチ</t>
    </rPh>
    <phoneticPr fontId="11"/>
  </si>
  <si>
    <t>６日</t>
    <rPh sb="1" eb="2">
      <t>ニチ</t>
    </rPh>
    <phoneticPr fontId="11"/>
  </si>
  <si>
    <t>７日</t>
    <rPh sb="1" eb="2">
      <t>ニチ</t>
    </rPh>
    <phoneticPr fontId="11"/>
  </si>
  <si>
    <t>８日</t>
    <rPh sb="1" eb="2">
      <t>ニチ</t>
    </rPh>
    <phoneticPr fontId="11"/>
  </si>
  <si>
    <t>９日</t>
    <rPh sb="1" eb="2">
      <t>ニチ</t>
    </rPh>
    <phoneticPr fontId="11"/>
  </si>
  <si>
    <t>１０日</t>
    <rPh sb="2" eb="3">
      <t>ニチ</t>
    </rPh>
    <phoneticPr fontId="11"/>
  </si>
  <si>
    <t>１１日</t>
    <rPh sb="2" eb="3">
      <t>ニチ</t>
    </rPh>
    <phoneticPr fontId="11"/>
  </si>
  <si>
    <t>１２日</t>
    <rPh sb="2" eb="3">
      <t>ニチ</t>
    </rPh>
    <phoneticPr fontId="11"/>
  </si>
  <si>
    <t>１３日</t>
    <rPh sb="2" eb="3">
      <t>ニチ</t>
    </rPh>
    <phoneticPr fontId="11"/>
  </si>
  <si>
    <t>１４日</t>
    <rPh sb="2" eb="3">
      <t>ニチ</t>
    </rPh>
    <phoneticPr fontId="11"/>
  </si>
  <si>
    <t>１５日</t>
    <rPh sb="2" eb="3">
      <t>ニチ</t>
    </rPh>
    <phoneticPr fontId="11"/>
  </si>
  <si>
    <t>１６日</t>
    <rPh sb="2" eb="3">
      <t>ニチ</t>
    </rPh>
    <phoneticPr fontId="11"/>
  </si>
  <si>
    <t>１７日</t>
    <rPh sb="2" eb="3">
      <t>ニチ</t>
    </rPh>
    <phoneticPr fontId="11"/>
  </si>
  <si>
    <t>１８日</t>
    <rPh sb="2" eb="3">
      <t>ニチ</t>
    </rPh>
    <phoneticPr fontId="11"/>
  </si>
  <si>
    <t>１９日</t>
    <rPh sb="2" eb="3">
      <t>ニチ</t>
    </rPh>
    <phoneticPr fontId="11"/>
  </si>
  <si>
    <t>２０日</t>
    <rPh sb="2" eb="3">
      <t>ニチ</t>
    </rPh>
    <phoneticPr fontId="11"/>
  </si>
  <si>
    <t>２１日</t>
    <rPh sb="2" eb="3">
      <t>ニチ</t>
    </rPh>
    <phoneticPr fontId="11"/>
  </si>
  <si>
    <t>２２日</t>
    <rPh sb="2" eb="3">
      <t>ニチ</t>
    </rPh>
    <phoneticPr fontId="11"/>
  </si>
  <si>
    <t>２３日</t>
    <rPh sb="2" eb="3">
      <t>ニチ</t>
    </rPh>
    <phoneticPr fontId="11"/>
  </si>
  <si>
    <t>２４日</t>
    <rPh sb="2" eb="3">
      <t>ニチ</t>
    </rPh>
    <phoneticPr fontId="11"/>
  </si>
  <si>
    <t>２５日</t>
    <rPh sb="2" eb="3">
      <t>ニチ</t>
    </rPh>
    <phoneticPr fontId="11"/>
  </si>
  <si>
    <t>２６日</t>
    <rPh sb="2" eb="3">
      <t>ニチ</t>
    </rPh>
    <phoneticPr fontId="11"/>
  </si>
  <si>
    <t>２７日</t>
    <rPh sb="2" eb="3">
      <t>ニチ</t>
    </rPh>
    <phoneticPr fontId="11"/>
  </si>
  <si>
    <t>２８日</t>
    <rPh sb="2" eb="3">
      <t>ニチ</t>
    </rPh>
    <phoneticPr fontId="11"/>
  </si>
  <si>
    <t>２９日</t>
    <rPh sb="2" eb="3">
      <t>ニチ</t>
    </rPh>
    <phoneticPr fontId="11"/>
  </si>
  <si>
    <t>３０日</t>
    <rPh sb="2" eb="3">
      <t>ニチ</t>
    </rPh>
    <phoneticPr fontId="11"/>
  </si>
  <si>
    <t>３１日</t>
    <rPh sb="2" eb="3">
      <t>ニチ</t>
    </rPh>
    <phoneticPr fontId="11"/>
  </si>
  <si>
    <t>（１）支出</t>
    <rPh sb="3" eb="5">
      <t>シシュツ</t>
    </rPh>
    <phoneticPr fontId="11"/>
  </si>
  <si>
    <t>区分</t>
    <rPh sb="0" eb="2">
      <t>クブン</t>
    </rPh>
    <phoneticPr fontId="10"/>
  </si>
  <si>
    <t>算出内訳</t>
    <rPh sb="0" eb="2">
      <t>サンシュツ</t>
    </rPh>
    <rPh sb="2" eb="4">
      <t>ウチワケ</t>
    </rPh>
    <phoneticPr fontId="11"/>
  </si>
  <si>
    <t>職員基本給</t>
  </si>
  <si>
    <t>職員諸手当</t>
  </si>
  <si>
    <t>非常勤職員手当</t>
  </si>
  <si>
    <t>報償費</t>
  </si>
  <si>
    <t>旅費</t>
  </si>
  <si>
    <t>備品費（単価50万円未満に限る。）</t>
  </si>
  <si>
    <t>消耗品費</t>
  </si>
  <si>
    <t>材料費</t>
  </si>
  <si>
    <t>印刷製本費</t>
  </si>
  <si>
    <t>通信運搬費</t>
  </si>
  <si>
    <t>光熱水料</t>
  </si>
  <si>
    <t>借料及び損料</t>
  </si>
  <si>
    <t>社会保険料</t>
  </si>
  <si>
    <t>雑役務費</t>
  </si>
  <si>
    <t>委託費</t>
  </si>
  <si>
    <t>合　　計</t>
    <rPh sb="0" eb="1">
      <t>ゴウ</t>
    </rPh>
    <rPh sb="3" eb="4">
      <t>ケイ</t>
    </rPh>
    <phoneticPr fontId="10"/>
  </si>
  <si>
    <t>（その他）</t>
    <rPh sb="3" eb="4">
      <t>タ</t>
    </rPh>
    <phoneticPr fontId="11"/>
  </si>
  <si>
    <t>総事業費</t>
    <rPh sb="0" eb="1">
      <t>ソウ</t>
    </rPh>
    <rPh sb="1" eb="4">
      <t>ジギョウヒ</t>
    </rPh>
    <phoneticPr fontId="11"/>
  </si>
  <si>
    <t>総事業費</t>
    <rPh sb="0" eb="1">
      <t>ソウ</t>
    </rPh>
    <rPh sb="1" eb="4">
      <t>ジギョウヒ</t>
    </rPh>
    <phoneticPr fontId="10"/>
  </si>
  <si>
    <t>（２）収入</t>
    <rPh sb="3" eb="5">
      <t>シュウニュウ</t>
    </rPh>
    <phoneticPr fontId="10"/>
  </si>
  <si>
    <t>寄付金その他の収入</t>
    <rPh sb="0" eb="3">
      <t>キフキン</t>
    </rPh>
    <rPh sb="5" eb="6">
      <t>タ</t>
    </rPh>
    <rPh sb="7" eb="9">
      <t>シュウニュウ</t>
    </rPh>
    <phoneticPr fontId="10"/>
  </si>
  <si>
    <t>（記入上の注意事項）</t>
    <rPh sb="1" eb="3">
      <t>キニュウ</t>
    </rPh>
    <rPh sb="3" eb="4">
      <t>ジョウ</t>
    </rPh>
    <rPh sb="5" eb="7">
      <t>チュウイ</t>
    </rPh>
    <rPh sb="7" eb="9">
      <t>ジコウ</t>
    </rPh>
    <phoneticPr fontId="10"/>
  </si>
  <si>
    <t>収入額</t>
    <phoneticPr fontId="10"/>
  </si>
  <si>
    <t>支出額</t>
    <rPh sb="0" eb="2">
      <t>シシュツ</t>
    </rPh>
    <phoneticPr fontId="10"/>
  </si>
  <si>
    <t>差引事業費</t>
    <rPh sb="0" eb="2">
      <t>サシヒキ</t>
    </rPh>
    <rPh sb="2" eb="5">
      <t>ジギョウヒ</t>
    </rPh>
    <phoneticPr fontId="11"/>
  </si>
  <si>
    <t>選定額</t>
    <rPh sb="0" eb="2">
      <t>センテイ</t>
    </rPh>
    <rPh sb="2" eb="3">
      <t>ガク</t>
    </rPh>
    <phoneticPr fontId="11"/>
  </si>
  <si>
    <t>対象経費の
支出予定額</t>
    <rPh sb="0" eb="2">
      <t>タイショウ</t>
    </rPh>
    <rPh sb="2" eb="4">
      <t>ケイヒ</t>
    </rPh>
    <rPh sb="6" eb="8">
      <t>シシュツ</t>
    </rPh>
    <rPh sb="8" eb="11">
      <t>ヨテイガク</t>
    </rPh>
    <phoneticPr fontId="11"/>
  </si>
  <si>
    <t>北海道</t>
    <rPh sb="0" eb="3">
      <t>ホッカイドウ</t>
    </rPh>
    <phoneticPr fontId="1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</si>
  <si>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</si>
  <si>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</si>
  <si>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</si>
  <si>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</si>
  <si>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</si>
  <si>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</si>
  <si>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</si>
  <si>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</si>
  <si>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</si>
  <si>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</si>
  <si>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</si>
  <si>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</si>
  <si>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</si>
  <si>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</si>
  <si>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</si>
  <si>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</si>
  <si>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</si>
  <si>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</si>
  <si>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</si>
  <si>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</si>
  <si>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</si>
  <si>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</si>
  <si>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</si>
  <si>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</si>
  <si>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</si>
  <si>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</si>
  <si>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</si>
  <si>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</si>
  <si>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</si>
  <si>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</si>
  <si>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</si>
  <si>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</si>
  <si>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</si>
  <si>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</si>
  <si>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</si>
  <si>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</si>
  <si>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</si>
  <si>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</si>
  <si>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</si>
  <si>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</si>
  <si>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</si>
  <si>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</si>
  <si>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</si>
  <si>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</si>
  <si>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</si>
  <si>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</si>
  <si>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_2_</t>
    <phoneticPr fontId="11"/>
  </si>
  <si>
    <t>_1_</t>
    <phoneticPr fontId="11"/>
  </si>
  <si>
    <t>都道府県</t>
    <rPh sb="0" eb="4">
      <t>トドウフケン</t>
    </rPh>
    <phoneticPr fontId="11"/>
  </si>
  <si>
    <t>診療所の開設者</t>
    <rPh sb="0" eb="3">
      <t>シンリョウジョ</t>
    </rPh>
    <rPh sb="4" eb="7">
      <t>カイセツシャ</t>
    </rPh>
    <phoneticPr fontId="11"/>
  </si>
  <si>
    <t>寄付金
その他収入</t>
    <rPh sb="0" eb="3">
      <t>キフキン</t>
    </rPh>
    <rPh sb="6" eb="7">
      <t>タ</t>
    </rPh>
    <rPh sb="7" eb="9">
      <t>シュウニュウ</t>
    </rPh>
    <phoneticPr fontId="11"/>
  </si>
  <si>
    <t>仕入れに係る
消費税等相当額</t>
    <rPh sb="0" eb="2">
      <t>シイ</t>
    </rPh>
    <rPh sb="4" eb="5">
      <t>カカ</t>
    </rPh>
    <rPh sb="7" eb="10">
      <t>ショウヒゼイ</t>
    </rPh>
    <rPh sb="10" eb="11">
      <t>トウ</t>
    </rPh>
    <rPh sb="11" eb="14">
      <t>ソウトウガク</t>
    </rPh>
    <phoneticPr fontId="11"/>
  </si>
  <si>
    <t>開設者</t>
    <rPh sb="0" eb="3">
      <t>カイセツシャ</t>
    </rPh>
    <phoneticPr fontId="11"/>
  </si>
  <si>
    <t>管理者
（承継前）</t>
    <rPh sb="0" eb="3">
      <t>カンリシャ</t>
    </rPh>
    <rPh sb="5" eb="7">
      <t>ショウケイ</t>
    </rPh>
    <rPh sb="7" eb="8">
      <t>マエ</t>
    </rPh>
    <phoneticPr fontId="11"/>
  </si>
  <si>
    <t>現管理者
（承継後）</t>
    <rPh sb="0" eb="1">
      <t>ゲン</t>
    </rPh>
    <rPh sb="1" eb="4">
      <t>カンリシャ</t>
    </rPh>
    <rPh sb="6" eb="8">
      <t>ショウケイ</t>
    </rPh>
    <rPh sb="8" eb="9">
      <t>ゴ</t>
    </rPh>
    <phoneticPr fontId="11"/>
  </si>
  <si>
    <t>市町村の
追加支援等</t>
    <rPh sb="0" eb="3">
      <t>シチョウソン</t>
    </rPh>
    <rPh sb="5" eb="7">
      <t>ツイカ</t>
    </rPh>
    <rPh sb="7" eb="9">
      <t>シエン</t>
    </rPh>
    <rPh sb="9" eb="10">
      <t>トウ</t>
    </rPh>
    <phoneticPr fontId="8"/>
  </si>
  <si>
    <t>（I)</t>
    <phoneticPr fontId="11"/>
  </si>
  <si>
    <t>（G)</t>
    <phoneticPr fontId="11"/>
  </si>
  <si>
    <t>（F)</t>
    <phoneticPr fontId="11"/>
  </si>
  <si>
    <t>（E)</t>
    <phoneticPr fontId="11"/>
  </si>
  <si>
    <t>（D)</t>
    <phoneticPr fontId="11"/>
  </si>
  <si>
    <t>（C)</t>
    <phoneticPr fontId="11"/>
  </si>
  <si>
    <t>（B)</t>
    <phoneticPr fontId="11"/>
  </si>
  <si>
    <t>（A)</t>
    <phoneticPr fontId="11"/>
  </si>
  <si>
    <t>（A-B)</t>
    <phoneticPr fontId="11"/>
  </si>
  <si>
    <t>県補助所要額</t>
    <rPh sb="0" eb="1">
      <t>ケン</t>
    </rPh>
    <rPh sb="1" eb="3">
      <t>ホジョ</t>
    </rPh>
    <rPh sb="3" eb="5">
      <t>ショヨウ</t>
    </rPh>
    <rPh sb="5" eb="6">
      <t>ガク</t>
    </rPh>
    <phoneticPr fontId="11"/>
  </si>
  <si>
    <t>１．区分欄は、該当の名称がない場合は、内容を検討し、補助対象と類似しているときは、具体的に〇〇費として計上し、対象とする経費以外のときは、「その他」の経費に計上し、内訳は算出内訳欄に記入すること。
２．「支出額」は、当該年度分の支出額を計上し、その算出基礎を具体的に明らかにすること。
３．「寄付金その他の収入」には診療報酬による収入を含めること</t>
    <rPh sb="85" eb="87">
      <t>サンシュツ</t>
    </rPh>
    <rPh sb="87" eb="89">
      <t>ウチワケ</t>
    </rPh>
    <phoneticPr fontId="10"/>
  </si>
  <si>
    <t>診療所名</t>
    <rPh sb="0" eb="3">
      <t>シンリョウジョ</t>
    </rPh>
    <rPh sb="3" eb="4">
      <t>メイ</t>
    </rPh>
    <phoneticPr fontId="11"/>
  </si>
  <si>
    <t>支援対象医療機関</t>
    <rPh sb="0" eb="2">
      <t>シエン</t>
    </rPh>
    <rPh sb="2" eb="4">
      <t>タイショウ</t>
    </rPh>
    <rPh sb="4" eb="6">
      <t>イリョウ</t>
    </rPh>
    <rPh sb="6" eb="8">
      <t>キカン</t>
    </rPh>
    <phoneticPr fontId="8"/>
  </si>
  <si>
    <t>施設整備</t>
    <rPh sb="0" eb="2">
      <t>シセツ</t>
    </rPh>
    <rPh sb="2" eb="4">
      <t>セイビ</t>
    </rPh>
    <phoneticPr fontId="15"/>
  </si>
  <si>
    <t>病床数
（床）</t>
    <rPh sb="0" eb="3">
      <t>ビョウショウスウ</t>
    </rPh>
    <rPh sb="5" eb="6">
      <t>ユカ</t>
    </rPh>
    <phoneticPr fontId="15"/>
  </si>
  <si>
    <t>整備面積
（㎡）</t>
    <rPh sb="0" eb="2">
      <t>セイビ</t>
    </rPh>
    <rPh sb="2" eb="4">
      <t>メンセキ</t>
    </rPh>
    <phoneticPr fontId="15"/>
  </si>
  <si>
    <t>県補助所要額
（千円）</t>
    <rPh sb="0" eb="1">
      <t>ケン</t>
    </rPh>
    <rPh sb="1" eb="3">
      <t>ホジョ</t>
    </rPh>
    <rPh sb="3" eb="5">
      <t>ショヨウ</t>
    </rPh>
    <rPh sb="5" eb="6">
      <t>ガク</t>
    </rPh>
    <rPh sb="8" eb="10">
      <t>センエン</t>
    </rPh>
    <phoneticPr fontId="15"/>
  </si>
  <si>
    <t>医師・看護師
住宅</t>
    <rPh sb="0" eb="2">
      <t>イシ</t>
    </rPh>
    <rPh sb="3" eb="6">
      <t>カンゴシ</t>
    </rPh>
    <rPh sb="7" eb="9">
      <t>ジュウタク</t>
    </rPh>
    <phoneticPr fontId="15"/>
  </si>
  <si>
    <t>整備する</t>
    <rPh sb="0" eb="2">
      <t>セイビ</t>
    </rPh>
    <phoneticPr fontId="11"/>
  </si>
  <si>
    <t>整備しない</t>
    <rPh sb="0" eb="2">
      <t>セイビ</t>
    </rPh>
    <phoneticPr fontId="11"/>
  </si>
  <si>
    <t>支援の内容</t>
    <rPh sb="0" eb="2">
      <t>シエン</t>
    </rPh>
    <rPh sb="3" eb="5">
      <t>ナイヨウ</t>
    </rPh>
    <phoneticPr fontId="8"/>
  </si>
  <si>
    <t>設備整備</t>
    <rPh sb="0" eb="2">
      <t>セツビ</t>
    </rPh>
    <rPh sb="2" eb="4">
      <t>セイビ</t>
    </rPh>
    <phoneticPr fontId="15"/>
  </si>
  <si>
    <t>地域への
定着支援</t>
    <rPh sb="0" eb="2">
      <t>チイキ</t>
    </rPh>
    <rPh sb="5" eb="7">
      <t>テイチャク</t>
    </rPh>
    <rPh sb="7" eb="9">
      <t>シエン</t>
    </rPh>
    <phoneticPr fontId="15"/>
  </si>
  <si>
    <t>導入機器・台数</t>
    <rPh sb="0" eb="2">
      <t>ドウニュウ</t>
    </rPh>
    <rPh sb="2" eb="4">
      <t>キキ</t>
    </rPh>
    <rPh sb="5" eb="7">
      <t>ダイスウ</t>
    </rPh>
    <phoneticPr fontId="8"/>
  </si>
  <si>
    <t>区分</t>
    <rPh sb="0" eb="2">
      <t>クブン</t>
    </rPh>
    <phoneticPr fontId="11"/>
  </si>
  <si>
    <t>県補助基本額</t>
    <rPh sb="0" eb="2">
      <t>ホジョ</t>
    </rPh>
    <rPh sb="2" eb="4">
      <t>キホン</t>
    </rPh>
    <rPh sb="4" eb="5">
      <t>ガク</t>
    </rPh>
    <phoneticPr fontId="11"/>
  </si>
  <si>
    <t>県補助率</t>
    <rPh sb="0" eb="1">
      <t>ケン</t>
    </rPh>
    <rPh sb="1" eb="3">
      <t>ホジョ</t>
    </rPh>
    <rPh sb="3" eb="4">
      <t>リツ</t>
    </rPh>
    <phoneticPr fontId="11"/>
  </si>
  <si>
    <t>DとEの少ない方の額</t>
    <phoneticPr fontId="11"/>
  </si>
  <si>
    <t>CとFの少ない方の額</t>
    <phoneticPr fontId="11"/>
  </si>
  <si>
    <t>（H)</t>
    <phoneticPr fontId="11"/>
  </si>
  <si>
    <t>（J)</t>
    <phoneticPr fontId="11"/>
  </si>
  <si>
    <t>施設整備</t>
    <rPh sb="0" eb="4">
      <t>シセツセイビ</t>
    </rPh>
    <phoneticPr fontId="11"/>
  </si>
  <si>
    <t>設備整備</t>
    <rPh sb="0" eb="4">
      <t>セツビセイビ</t>
    </rPh>
    <phoneticPr fontId="11"/>
  </si>
  <si>
    <t>地域への定着支援</t>
    <rPh sb="0" eb="2">
      <t>チイキ</t>
    </rPh>
    <rPh sb="4" eb="8">
      <t>テイチャクシエン</t>
    </rPh>
    <phoneticPr fontId="11"/>
  </si>
  <si>
    <t>合計</t>
    <rPh sb="0" eb="2">
      <t>ゴウケイ</t>
    </rPh>
    <phoneticPr fontId="11"/>
  </si>
  <si>
    <t>別紙６</t>
    <rPh sb="0" eb="2">
      <t>ベッシ</t>
    </rPh>
    <phoneticPr fontId="11"/>
  </si>
  <si>
    <t>別紙７</t>
    <rPh sb="0" eb="2">
      <t>ベッシ</t>
    </rPh>
    <phoneticPr fontId="11"/>
  </si>
  <si>
    <t>事業区分</t>
    <rPh sb="2" eb="4">
      <t>クブン</t>
    </rPh>
    <phoneticPr fontId="10"/>
  </si>
  <si>
    <t>施設名</t>
  </si>
  <si>
    <t>所在地</t>
    <rPh sb="0" eb="3">
      <t>ショザイチ</t>
    </rPh>
    <phoneticPr fontId="10"/>
  </si>
  <si>
    <t>施工内容</t>
    <rPh sb="0" eb="2">
      <t>セコウ</t>
    </rPh>
    <rPh sb="2" eb="4">
      <t>ナイヨウ</t>
    </rPh>
    <phoneticPr fontId="10"/>
  </si>
  <si>
    <t>建物の構造及び面積</t>
    <phoneticPr fontId="10"/>
  </si>
  <si>
    <t>　　　　　　　　　　　　　　　　　　　　　　　　　　　　　　</t>
  </si>
  <si>
    <t>構造：</t>
    <rPh sb="0" eb="2">
      <t>コウゾウ</t>
    </rPh>
    <phoneticPr fontId="10"/>
  </si>
  <si>
    <t>○階建</t>
    <rPh sb="1" eb="2">
      <t>カイ</t>
    </rPh>
    <rPh sb="2" eb="3">
      <t>ダ</t>
    </rPh>
    <phoneticPr fontId="10"/>
  </si>
  <si>
    <t>←構造はプルダウンから選択</t>
    <rPh sb="1" eb="3">
      <t>コウゾウ</t>
    </rPh>
    <rPh sb="11" eb="13">
      <t>センタク</t>
    </rPh>
    <phoneticPr fontId="10"/>
  </si>
  <si>
    <t>建築面積 　</t>
    <rPh sb="0" eb="2">
      <t>ケンチク</t>
    </rPh>
    <phoneticPr fontId="10"/>
  </si>
  <si>
    <t>延べ面積</t>
    <phoneticPr fontId="10"/>
  </si>
  <si>
    <t>施工期間</t>
  </si>
  <si>
    <t>着工</t>
    <phoneticPr fontId="10"/>
  </si>
  <si>
    <t>　　 年   月　 日</t>
    <phoneticPr fontId="10"/>
  </si>
  <si>
    <t>～</t>
    <phoneticPr fontId="10"/>
  </si>
  <si>
    <t>　竣工</t>
    <phoneticPr fontId="10"/>
  </si>
  <si>
    <t xml:space="preserve"> 　 年   月　 日</t>
    <phoneticPr fontId="10"/>
  </si>
  <si>
    <t>整備費内訳　　　　　　　　　　　　　　　　　　　　　　　　</t>
    <phoneticPr fontId="10"/>
  </si>
  <si>
    <t>区　分</t>
    <phoneticPr fontId="10"/>
  </si>
  <si>
    <t>費　　目</t>
    <phoneticPr fontId="10"/>
  </si>
  <si>
    <t>面　積　</t>
    <phoneticPr fontId="10"/>
  </si>
  <si>
    <t>単　価　</t>
    <phoneticPr fontId="10"/>
  </si>
  <si>
    <t>金　　額　</t>
    <phoneticPr fontId="10"/>
  </si>
  <si>
    <t>備　　考　</t>
    <phoneticPr fontId="10"/>
  </si>
  <si>
    <t>　　　</t>
  </si>
  <si>
    <t>　　　　　</t>
  </si>
  <si>
    <t xml:space="preserve">        ㎡</t>
  </si>
  <si>
    <t xml:space="preserve">  　　  円</t>
  </si>
  <si>
    <t xml:space="preserve">            円</t>
  </si>
  <si>
    <t>　　　　　　</t>
  </si>
  <si>
    <t>補助対象事業分</t>
    <rPh sb="0" eb="2">
      <t>ホジョ</t>
    </rPh>
    <rPh sb="2" eb="4">
      <t>タイショウ</t>
    </rPh>
    <rPh sb="4" eb="7">
      <t>ジギョウブン</t>
    </rPh>
    <phoneticPr fontId="10"/>
  </si>
  <si>
    <t>小  計</t>
  </si>
  <si>
    <t>　　　　単価、小計、合計は自動計算</t>
    <rPh sb="4" eb="6">
      <t>タンカ</t>
    </rPh>
    <rPh sb="7" eb="9">
      <t>ショウケイ</t>
    </rPh>
    <rPh sb="10" eb="12">
      <t>ゴウケイ</t>
    </rPh>
    <rPh sb="13" eb="15">
      <t>ジドウ</t>
    </rPh>
    <rPh sb="15" eb="17">
      <t>ケイサン</t>
    </rPh>
    <phoneticPr fontId="10"/>
  </si>
  <si>
    <t>補助対象外事業分</t>
    <rPh sb="0" eb="2">
      <t>ホジョ</t>
    </rPh>
    <rPh sb="2" eb="4">
      <t>タイショウ</t>
    </rPh>
    <rPh sb="4" eb="5">
      <t>ソト</t>
    </rPh>
    <rPh sb="5" eb="8">
      <t>ジギョウブン</t>
    </rPh>
    <phoneticPr fontId="10"/>
  </si>
  <si>
    <t>合　計</t>
    <rPh sb="0" eb="1">
      <t>ゴウ</t>
    </rPh>
    <rPh sb="2" eb="3">
      <t>ケイ</t>
    </rPh>
    <phoneticPr fontId="10"/>
  </si>
  <si>
    <t>財源内訳</t>
    <phoneticPr fontId="10"/>
  </si>
  <si>
    <t>金額</t>
    <rPh sb="0" eb="2">
      <t>キンガク</t>
    </rPh>
    <phoneticPr fontId="10"/>
  </si>
  <si>
    <t>備考</t>
    <rPh sb="0" eb="2">
      <t>ビコウ</t>
    </rPh>
    <phoneticPr fontId="10"/>
  </si>
  <si>
    <t>（内　訳）</t>
    <rPh sb="1" eb="2">
      <t>ウチ</t>
    </rPh>
    <rPh sb="3" eb="4">
      <t>ヤク</t>
    </rPh>
    <phoneticPr fontId="10"/>
  </si>
  <si>
    <t>(1)  補助金</t>
    <phoneticPr fontId="10"/>
  </si>
  <si>
    <t>(2)  地方債</t>
    <phoneticPr fontId="10"/>
  </si>
  <si>
    <t>(3)  寄附金</t>
    <rPh sb="5" eb="7">
      <t>キフ</t>
    </rPh>
    <phoneticPr fontId="10"/>
  </si>
  <si>
    <t>(4)  その他（診療収入等）</t>
    <rPh sb="9" eb="11">
      <t>シンリョウ</t>
    </rPh>
    <rPh sb="11" eb="13">
      <t>シュウニュウ</t>
    </rPh>
    <rPh sb="13" eb="14">
      <t>トウ</t>
    </rPh>
    <phoneticPr fontId="10"/>
  </si>
  <si>
    <t>計</t>
    <rPh sb="0" eb="1">
      <t>ケイ</t>
    </rPh>
    <phoneticPr fontId="10"/>
  </si>
  <si>
    <t>←自動計算</t>
    <rPh sb="1" eb="3">
      <t>ジドウ</t>
    </rPh>
    <rPh sb="3" eb="5">
      <t>ケイサン</t>
    </rPh>
    <phoneticPr fontId="10"/>
  </si>
  <si>
    <t>補助財産を取得する際に、当該補助財産を取得するための抵当権設定の有無</t>
    <phoneticPr fontId="10"/>
  </si>
  <si>
    <t>←プルダウンで選択</t>
    <rPh sb="7" eb="9">
      <t>センタク</t>
    </rPh>
    <phoneticPr fontId="10"/>
  </si>
  <si>
    <t>その他　参考事項　</t>
    <phoneticPr fontId="10"/>
  </si>
  <si>
    <t>補助事業者名</t>
    <rPh sb="0" eb="2">
      <t>ホジョ</t>
    </rPh>
    <rPh sb="2" eb="6">
      <t>ジギョウシャメイ</t>
    </rPh>
    <phoneticPr fontId="10"/>
  </si>
  <si>
    <t>所在地</t>
    <rPh sb="0" eb="3">
      <t>ショザイチ</t>
    </rPh>
    <phoneticPr fontId="8"/>
  </si>
  <si>
    <t>鉄骨鉄筋コンクリート造</t>
    <phoneticPr fontId="11"/>
  </si>
  <si>
    <t>鉄筋コンクリート造</t>
    <phoneticPr fontId="11"/>
  </si>
  <si>
    <t>鉄骨造（鉄筋コンクリート造と同等の強度）</t>
    <phoneticPr fontId="11"/>
  </si>
  <si>
    <t>鉄骨造（ブロック造と同等の強度）</t>
    <phoneticPr fontId="11"/>
  </si>
  <si>
    <t>ブロック造</t>
    <rPh sb="4" eb="5">
      <t>ゾウ</t>
    </rPh>
    <phoneticPr fontId="11"/>
  </si>
  <si>
    <t>木造</t>
    <rPh sb="0" eb="2">
      <t>モクゾウ</t>
    </rPh>
    <phoneticPr fontId="11"/>
  </si>
  <si>
    <t>プレハブ造</t>
    <rPh sb="4" eb="5">
      <t>ゾウ</t>
    </rPh>
    <phoneticPr fontId="11"/>
  </si>
  <si>
    <t>その他</t>
    <rPh sb="2" eb="3">
      <t>タ</t>
    </rPh>
    <phoneticPr fontId="11"/>
  </si>
  <si>
    <t>←プルダウンから選択</t>
    <rPh sb="8" eb="10">
      <t>センタク</t>
    </rPh>
    <phoneticPr fontId="10"/>
  </si>
  <si>
    <t>別紙８</t>
    <rPh sb="0" eb="2">
      <t>ベッシ</t>
    </rPh>
    <phoneticPr fontId="10"/>
  </si>
  <si>
    <t>－</t>
    <phoneticPr fontId="10"/>
  </si>
  <si>
    <t>合計</t>
    <rPh sb="0" eb="2">
      <t>ゴウケイ</t>
    </rPh>
    <phoneticPr fontId="10"/>
  </si>
  <si>
    <t>小計</t>
    <rPh sb="0" eb="2">
      <t>ショウケイ</t>
    </rPh>
    <phoneticPr fontId="10"/>
  </si>
  <si>
    <t>円</t>
  </si>
  <si>
    <t>円</t>
    <phoneticPr fontId="10"/>
  </si>
  <si>
    <t>２．補助対象外事業分</t>
    <rPh sb="2" eb="4">
      <t>ホジョ</t>
    </rPh>
    <rPh sb="4" eb="6">
      <t>タイショウ</t>
    </rPh>
    <rPh sb="6" eb="7">
      <t>ガイ</t>
    </rPh>
    <rPh sb="7" eb="9">
      <t>ジギョウ</t>
    </rPh>
    <rPh sb="9" eb="10">
      <t>ブン</t>
    </rPh>
    <phoneticPr fontId="10"/>
  </si>
  <si>
    <t>１．補助対象事業分</t>
    <rPh sb="2" eb="4">
      <t>ホジョ</t>
    </rPh>
    <rPh sb="4" eb="6">
      <t>タイショウ</t>
    </rPh>
    <rPh sb="6" eb="8">
      <t>ジギョウ</t>
    </rPh>
    <rPh sb="8" eb="9">
      <t>ブン</t>
    </rPh>
    <phoneticPr fontId="10"/>
  </si>
  <si>
    <t>設置場所</t>
    <rPh sb="0" eb="2">
      <t>セッチ</t>
    </rPh>
    <rPh sb="2" eb="4">
      <t>バショ</t>
    </rPh>
    <phoneticPr fontId="10"/>
  </si>
  <si>
    <t>単価</t>
    <rPh sb="0" eb="2">
      <t>タンカ</t>
    </rPh>
    <phoneticPr fontId="10"/>
  </si>
  <si>
    <t>員数</t>
    <rPh sb="0" eb="2">
      <t>インスウ</t>
    </rPh>
    <phoneticPr fontId="10"/>
  </si>
  <si>
    <t>規格</t>
    <rPh sb="0" eb="2">
      <t>キカク</t>
    </rPh>
    <phoneticPr fontId="10"/>
  </si>
  <si>
    <t>銘柄</t>
    <rPh sb="0" eb="2">
      <t>メイガラ</t>
    </rPh>
    <phoneticPr fontId="10"/>
  </si>
  <si>
    <t>品名</t>
    <rPh sb="0" eb="2">
      <t>ヒンメイ</t>
    </rPh>
    <phoneticPr fontId="10"/>
  </si>
  <si>
    <t>４．設備整備の内容</t>
    <rPh sb="2" eb="4">
      <t>セツビ</t>
    </rPh>
    <rPh sb="4" eb="6">
      <t>セイビ</t>
    </rPh>
    <rPh sb="7" eb="9">
      <t>ナイヨウ</t>
    </rPh>
    <phoneticPr fontId="10"/>
  </si>
  <si>
    <t>２．施設の所在地</t>
    <rPh sb="2" eb="4">
      <t>シセツ</t>
    </rPh>
    <rPh sb="5" eb="8">
      <t>ショザイチ</t>
    </rPh>
    <phoneticPr fontId="10"/>
  </si>
  <si>
    <t>１．施設の名称</t>
    <rPh sb="2" eb="4">
      <t>シセツ</t>
    </rPh>
    <rPh sb="5" eb="7">
      <t>メイショウ</t>
    </rPh>
    <phoneticPr fontId="10"/>
  </si>
  <si>
    <t>別紙９</t>
    <rPh sb="0" eb="2">
      <t>ベッシ</t>
    </rPh>
    <phoneticPr fontId="11"/>
  </si>
  <si>
    <t>（22）重点医師偏在対策支援区域における診療所の承継・開業支援事業</t>
    <rPh sb="4" eb="6">
      <t>ジュウテン</t>
    </rPh>
    <rPh sb="6" eb="8">
      <t>イシ</t>
    </rPh>
    <rPh sb="8" eb="10">
      <t>ヘンザイ</t>
    </rPh>
    <rPh sb="10" eb="12">
      <t>タイサク</t>
    </rPh>
    <rPh sb="12" eb="14">
      <t>シエン</t>
    </rPh>
    <rPh sb="14" eb="16">
      <t>クイキ</t>
    </rPh>
    <rPh sb="20" eb="22">
      <t>シンリョウ</t>
    </rPh>
    <rPh sb="22" eb="23">
      <t>ジョ</t>
    </rPh>
    <rPh sb="24" eb="26">
      <t>ショウケイ</t>
    </rPh>
    <rPh sb="27" eb="29">
      <t>カイギョウ</t>
    </rPh>
    <rPh sb="29" eb="31">
      <t>シエン</t>
    </rPh>
    <rPh sb="31" eb="33">
      <t>ジギョウ</t>
    </rPh>
    <phoneticPr fontId="2"/>
  </si>
  <si>
    <t>３．事業の種類</t>
    <rPh sb="2" eb="4">
      <t>ジギョウ</t>
    </rPh>
    <rPh sb="5" eb="7">
      <t>シュルイ</t>
    </rPh>
    <phoneticPr fontId="10"/>
  </si>
  <si>
    <t>別紙10－１</t>
    <rPh sb="0" eb="2">
      <t>ベッシ</t>
    </rPh>
    <phoneticPr fontId="11"/>
  </si>
  <si>
    <t>交付決定額</t>
    <rPh sb="0" eb="2">
      <t>コウフ</t>
    </rPh>
    <rPh sb="2" eb="5">
      <t>ケッテイガク</t>
    </rPh>
    <phoneticPr fontId="11"/>
  </si>
  <si>
    <t>補助金受入済額</t>
    <rPh sb="0" eb="3">
      <t>ホジョキン</t>
    </rPh>
    <rPh sb="3" eb="5">
      <t>ウケイレ</t>
    </rPh>
    <rPh sb="5" eb="6">
      <t>ズ</t>
    </rPh>
    <rPh sb="6" eb="7">
      <t>ガク</t>
    </rPh>
    <phoneticPr fontId="11"/>
  </si>
  <si>
    <t>差引過不足額</t>
    <rPh sb="0" eb="2">
      <t>サシヒキ</t>
    </rPh>
    <rPh sb="2" eb="6">
      <t>カブソクガク</t>
    </rPh>
    <phoneticPr fontId="11"/>
  </si>
  <si>
    <t>(K)</t>
    <phoneticPr fontId="11"/>
  </si>
  <si>
    <t>(L)</t>
    <phoneticPr fontId="11"/>
  </si>
  <si>
    <t>(M)</t>
    <phoneticPr fontId="11"/>
  </si>
  <si>
    <t>(L-I)</t>
    <phoneticPr fontId="11"/>
  </si>
  <si>
    <t>１．補助所要額に端数が生じた場合には、千円未満を切り捨てること。</t>
    <rPh sb="2" eb="4">
      <t>ホジョ</t>
    </rPh>
    <rPh sb="4" eb="6">
      <t>ショヨウ</t>
    </rPh>
    <rPh sb="6" eb="7">
      <t>ガク</t>
    </rPh>
    <rPh sb="8" eb="10">
      <t>ハスウ</t>
    </rPh>
    <rPh sb="11" eb="12">
      <t>ショウ</t>
    </rPh>
    <rPh sb="14" eb="16">
      <t>バアイ</t>
    </rPh>
    <rPh sb="19" eb="21">
      <t>センエン</t>
    </rPh>
    <rPh sb="21" eb="23">
      <t>ミマン</t>
    </rPh>
    <rPh sb="24" eb="25">
      <t>キ</t>
    </rPh>
    <rPh sb="26" eb="27">
      <t>ス</t>
    </rPh>
    <phoneticPr fontId="1"/>
  </si>
  <si>
    <t>(G×H)</t>
    <phoneticPr fontId="11"/>
  </si>
  <si>
    <t>施設名</t>
    <phoneticPr fontId="11"/>
  </si>
  <si>
    <t>県補助額</t>
    <rPh sb="0" eb="1">
      <t>ケン</t>
    </rPh>
    <rPh sb="1" eb="4">
      <t>ホジョガク</t>
    </rPh>
    <phoneticPr fontId="11"/>
  </si>
  <si>
    <t>日</t>
    <rPh sb="0" eb="1">
      <t>ニチ</t>
    </rPh>
    <phoneticPr fontId="11"/>
  </si>
  <si>
    <t>（記入上の注意事項）</t>
    <rPh sb="1" eb="4">
      <t>キニュウジョウ</t>
    </rPh>
    <rPh sb="5" eb="9">
      <t>チュウイジコウ</t>
    </rPh>
    <phoneticPr fontId="11"/>
  </si>
  <si>
    <t>別紙10－２</t>
    <rPh sb="0" eb="2">
      <t>ベッシ</t>
    </rPh>
    <phoneticPr fontId="11"/>
  </si>
  <si>
    <t>交付決定額</t>
    <rPh sb="0" eb="2">
      <t>コウフ</t>
    </rPh>
    <rPh sb="2" eb="5">
      <t>ケッテイガク</t>
    </rPh>
    <phoneticPr fontId="11"/>
  </si>
  <si>
    <t>補助金受入済額</t>
    <rPh sb="0" eb="2">
      <t>ホジョ</t>
    </rPh>
    <rPh sb="2" eb="3">
      <t>カネ</t>
    </rPh>
    <rPh sb="3" eb="5">
      <t>ウケイレ</t>
    </rPh>
    <rPh sb="5" eb="6">
      <t>ズ</t>
    </rPh>
    <rPh sb="6" eb="7">
      <t>ガク</t>
    </rPh>
    <phoneticPr fontId="11"/>
  </si>
  <si>
    <t>差引過不足額</t>
    <rPh sb="0" eb="2">
      <t>サシヒキ</t>
    </rPh>
    <rPh sb="2" eb="6">
      <t>カブソクガク</t>
    </rPh>
    <phoneticPr fontId="11"/>
  </si>
  <si>
    <t>訪問看護日数</t>
    <rPh sb="0" eb="2">
      <t>ホウモン</t>
    </rPh>
    <rPh sb="2" eb="4">
      <t>カンゴ</t>
    </rPh>
    <rPh sb="4" eb="6">
      <t>ニッスウ</t>
    </rPh>
    <phoneticPr fontId="11"/>
  </si>
  <si>
    <t>(17)重点医師偏在対策支援区域における診療所の承継・開業支援事業</t>
  </si>
  <si>
    <r>
      <rPr>
        <u/>
        <sz val="9"/>
        <rFont val="ＭＳ Ｐゴシック"/>
        <family val="3"/>
        <charset val="128"/>
      </rPr>
      <t xml:space="preserve">           ㎡</t>
    </r>
    <r>
      <rPr>
        <sz val="9"/>
        <rFont val="ＭＳ Ｐゴシック"/>
        <family val="3"/>
        <charset val="128"/>
      </rPr>
      <t xml:space="preserve"> </t>
    </r>
    <phoneticPr fontId="10"/>
  </si>
  <si>
    <t>１．「実診療日数」欄は、当該年度の診療延日数（0.5日単位）を記入すること。</t>
    <phoneticPr fontId="11"/>
  </si>
  <si>
    <t>１．整備費内訳の「費目」欄は、交付要領第７条（交付額の算定方法）の対象経費に定める各部門に区分して記入すること。</t>
    <rPh sb="2" eb="5">
      <t>セイビヒ</t>
    </rPh>
    <rPh sb="17" eb="19">
      <t>ヨウリョウ</t>
    </rPh>
    <rPh sb="19" eb="20">
      <t>ダイ</t>
    </rPh>
    <rPh sb="21" eb="22">
      <t>ジョウ</t>
    </rPh>
    <phoneticPr fontId="10"/>
  </si>
  <si>
    <r>
      <t xml:space="preserve">事業区分
</t>
    </r>
    <r>
      <rPr>
        <sz val="8"/>
        <rFont val="ＭＳ Ｐゴシック"/>
        <family val="3"/>
        <charset val="128"/>
      </rPr>
      <t>（承継・開業）</t>
    </r>
    <rPh sb="0" eb="2">
      <t>ジギョウ</t>
    </rPh>
    <rPh sb="2" eb="4">
      <t>クブン</t>
    </rPh>
    <rPh sb="6" eb="8">
      <t>ショウケイ</t>
    </rPh>
    <rPh sb="9" eb="11">
      <t>カイギョウ</t>
    </rPh>
    <phoneticPr fontId="8"/>
  </si>
  <si>
    <t>承継・開業
（予定）年月日</t>
    <rPh sb="0" eb="2">
      <t>ショウケイ</t>
    </rPh>
    <rPh sb="3" eb="5">
      <t>カイギョウ</t>
    </rPh>
    <rPh sb="7" eb="9">
      <t>ヨテイ</t>
    </rPh>
    <rPh sb="10" eb="13">
      <t>ネンガッピ</t>
    </rPh>
    <phoneticPr fontId="8"/>
  </si>
  <si>
    <t>栃木県重点医師偏在対策支援区域診療所承継・開業支援事業実績報告書</t>
    <rPh sb="0" eb="3">
      <t>トチギケン</t>
    </rPh>
    <rPh sb="3" eb="5">
      <t>ジュウテン</t>
    </rPh>
    <rPh sb="5" eb="7">
      <t>イシ</t>
    </rPh>
    <rPh sb="7" eb="9">
      <t>ヘンザイ</t>
    </rPh>
    <rPh sb="9" eb="11">
      <t>タイサク</t>
    </rPh>
    <rPh sb="11" eb="13">
      <t>シエン</t>
    </rPh>
    <rPh sb="13" eb="15">
      <t>クイキ</t>
    </rPh>
    <rPh sb="15" eb="18">
      <t>シンリョウジョ</t>
    </rPh>
    <rPh sb="18" eb="20">
      <t>ショウケイ</t>
    </rPh>
    <rPh sb="21" eb="23">
      <t>カイギョウ</t>
    </rPh>
    <rPh sb="23" eb="25">
      <t>シエン</t>
    </rPh>
    <rPh sb="25" eb="27">
      <t>ジギョウ</t>
    </rPh>
    <rPh sb="27" eb="29">
      <t>ジッセキ</t>
    </rPh>
    <rPh sb="29" eb="31">
      <t>ホウコク</t>
    </rPh>
    <rPh sb="31" eb="32">
      <t>ショ</t>
    </rPh>
    <phoneticPr fontId="8"/>
  </si>
  <si>
    <t>年度</t>
    <rPh sb="0" eb="2">
      <t>ネンド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</si>
</sst>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0&quot;日&quot;;&quot;△ &quot;0&quot;日&quot;"/>
    <numFmt numFmtId="178" formatCode="#,##0&quot;円&quot;;&quot;△ &quot;#,##0&quot;&quot;&quot;円&quot;"/>
    <numFmt numFmtId="179" formatCode="#,##0_);[Red]\(#,##0\)"/>
    <numFmt numFmtId="180" formatCode="#,##0.00;&quot;△ &quot;#,##0.00"/>
    <numFmt numFmtId="181" formatCode="#,##0.00_);[Red]\(#,##0.00\)"/>
    <numFmt numFmtId="182" formatCode="#,##0_ "/>
    <numFmt numFmtId="183" formatCode="#,###"/>
  </numFmts>
  <fonts count="25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7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u/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2">
    <xf numFmtId="0" fontId="0" fillId="0" borderId="0">
      <alignment vertical="center"/>
    </xf>
    <xf numFmtId="0" fontId="7" fillId="0" borderId="0"/>
    <xf numFmtId="0" fontId="9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2" fillId="0" borderId="0"/>
    <xf numFmtId="0" fontId="4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7" fillId="0" borderId="0" applyFont="0" applyFill="0" applyBorder="0" applyAlignment="0" applyProtection="0"/>
    <xf numFmtId="38" fontId="12" fillId="0" borderId="0" applyFont="0" applyFill="0" applyBorder="0" applyAlignment="0" applyProtection="0"/>
  </cellStyleXfs>
  <cellXfs count="336">
    <xf numFmtId="0" fontId="0" fillId="0" borderId="0" xfId="0">
      <alignment vertical="center"/>
    </xf>
    <xf numFmtId="0" fontId="13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178" fontId="13" fillId="3" borderId="9" xfId="0" applyNumberFormat="1" applyFont="1" applyFill="1" applyBorder="1" applyProtection="1">
      <alignment vertical="center"/>
      <protection locked="0"/>
    </xf>
    <xf numFmtId="0" fontId="13" fillId="2" borderId="1" xfId="0" applyFont="1" applyFill="1" applyBorder="1" applyProtection="1">
      <alignment vertical="center"/>
      <protection locked="0"/>
    </xf>
    <xf numFmtId="178" fontId="13" fillId="0" borderId="10" xfId="0" applyNumberFormat="1" applyFont="1" applyBorder="1" applyProtection="1">
      <alignment vertical="center"/>
      <protection locked="0"/>
    </xf>
    <xf numFmtId="178" fontId="13" fillId="3" borderId="9" xfId="0" applyNumberFormat="1" applyFont="1" applyFill="1" applyBorder="1" applyProtection="1">
      <alignment vertical="center"/>
    </xf>
    <xf numFmtId="178" fontId="13" fillId="0" borderId="10" xfId="0" applyNumberFormat="1" applyFont="1" applyBorder="1" applyProtection="1">
      <alignment vertical="center"/>
    </xf>
    <xf numFmtId="0" fontId="0" fillId="0" borderId="0" xfId="0" applyProtection="1">
      <alignment vertical="center"/>
    </xf>
    <xf numFmtId="0" fontId="13" fillId="0" borderId="10" xfId="0" applyFont="1" applyBorder="1" applyProtection="1">
      <alignment vertical="center"/>
    </xf>
    <xf numFmtId="0" fontId="13" fillId="0" borderId="0" xfId="0" applyFont="1" applyProtection="1">
      <alignment vertical="center"/>
    </xf>
    <xf numFmtId="0" fontId="13" fillId="0" borderId="12" xfId="0" applyFont="1" applyBorder="1" applyProtection="1">
      <alignment vertical="center"/>
    </xf>
    <xf numFmtId="0" fontId="13" fillId="0" borderId="6" xfId="0" applyFont="1" applyBorder="1" applyProtection="1">
      <alignment vertical="center"/>
    </xf>
    <xf numFmtId="178" fontId="13" fillId="0" borderId="0" xfId="0" applyNumberFormat="1" applyFont="1" applyProtection="1">
      <alignment vertical="center"/>
    </xf>
    <xf numFmtId="0" fontId="13" fillId="0" borderId="0" xfId="0" quotePrefix="1" applyFont="1" applyProtection="1">
      <alignment vertical="center"/>
    </xf>
    <xf numFmtId="0" fontId="13" fillId="0" borderId="9" xfId="0" applyFont="1" applyBorder="1" applyProtection="1">
      <alignment vertical="center"/>
    </xf>
    <xf numFmtId="0" fontId="13" fillId="0" borderId="23" xfId="0" applyFont="1" applyBorder="1" applyProtection="1">
      <alignment vertical="center"/>
    </xf>
    <xf numFmtId="0" fontId="0" fillId="0" borderId="0" xfId="0" applyNumberFormat="1">
      <alignment vertical="center"/>
    </xf>
    <xf numFmtId="0" fontId="12" fillId="0" borderId="0" xfId="0" applyFont="1">
      <alignment vertical="center"/>
    </xf>
    <xf numFmtId="0" fontId="17" fillId="0" borderId="0" xfId="6" applyFont="1" applyAlignment="1">
      <alignment vertical="center"/>
    </xf>
    <xf numFmtId="0" fontId="17" fillId="0" borderId="26" xfId="6" applyFont="1" applyBorder="1" applyAlignment="1">
      <alignment vertical="center"/>
    </xf>
    <xf numFmtId="0" fontId="17" fillId="2" borderId="26" xfId="6" applyFont="1" applyFill="1" applyBorder="1" applyAlignment="1">
      <alignment vertical="center"/>
    </xf>
    <xf numFmtId="0" fontId="17" fillId="2" borderId="3" xfId="6" applyFont="1" applyFill="1" applyBorder="1" applyAlignment="1">
      <alignment vertical="center"/>
    </xf>
    <xf numFmtId="38" fontId="17" fillId="0" borderId="22" xfId="11" applyFont="1" applyFill="1" applyBorder="1" applyAlignment="1">
      <alignment vertical="center"/>
    </xf>
    <xf numFmtId="38" fontId="17" fillId="2" borderId="22" xfId="11" applyFont="1" applyFill="1" applyBorder="1" applyAlignment="1">
      <alignment vertical="center"/>
    </xf>
    <xf numFmtId="38" fontId="17" fillId="2" borderId="3" xfId="11" applyFont="1" applyFill="1" applyBorder="1" applyAlignment="1">
      <alignment vertical="center"/>
    </xf>
    <xf numFmtId="0" fontId="17" fillId="2" borderId="27" xfId="6" applyFont="1" applyFill="1" applyBorder="1" applyAlignment="1">
      <alignment vertical="center"/>
    </xf>
    <xf numFmtId="38" fontId="14" fillId="2" borderId="22" xfId="11" applyFont="1" applyFill="1" applyBorder="1" applyAlignment="1">
      <alignment vertical="center"/>
    </xf>
    <xf numFmtId="0" fontId="17" fillId="0" borderId="3" xfId="6" applyFont="1" applyBorder="1" applyAlignment="1">
      <alignment vertical="center"/>
    </xf>
    <xf numFmtId="38" fontId="17" fillId="0" borderId="22" xfId="11" applyFont="1" applyFill="1" applyBorder="1" applyAlignment="1">
      <alignment horizontal="right" vertical="center"/>
    </xf>
    <xf numFmtId="0" fontId="17" fillId="0" borderId="22" xfId="6" applyFont="1" applyBorder="1" applyAlignment="1">
      <alignment horizontal="right" vertical="center"/>
    </xf>
    <xf numFmtId="0" fontId="17" fillId="0" borderId="27" xfId="6" applyFont="1" applyBorder="1" applyAlignment="1">
      <alignment vertical="center"/>
    </xf>
    <xf numFmtId="38" fontId="17" fillId="0" borderId="11" xfId="11" applyFont="1" applyFill="1" applyBorder="1" applyAlignment="1">
      <alignment horizontal="right" vertical="center"/>
    </xf>
    <xf numFmtId="0" fontId="17" fillId="0" borderId="11" xfId="6" applyFont="1" applyBorder="1" applyAlignment="1">
      <alignment horizontal="right" vertical="center"/>
    </xf>
    <xf numFmtId="0" fontId="17" fillId="0" borderId="37" xfId="6" applyFont="1" applyBorder="1" applyAlignment="1">
      <alignment horizontal="distributed" vertical="center" justifyLastLine="1"/>
    </xf>
    <xf numFmtId="0" fontId="17" fillId="0" borderId="46" xfId="6" applyFont="1" applyBorder="1" applyAlignment="1">
      <alignment horizontal="distributed" vertical="center" justifyLastLine="1"/>
    </xf>
    <xf numFmtId="0" fontId="17" fillId="0" borderId="47" xfId="6" applyFont="1" applyBorder="1" applyAlignment="1">
      <alignment horizontal="distributed" vertical="center" justifyLastLine="1"/>
    </xf>
    <xf numFmtId="0" fontId="17" fillId="0" borderId="48" xfId="6" applyFont="1" applyBorder="1" applyAlignment="1">
      <alignment horizontal="distributed" vertical="center" justifyLastLine="1"/>
    </xf>
    <xf numFmtId="0" fontId="17" fillId="0" borderId="0" xfId="6" applyFont="1" applyAlignment="1">
      <alignment horizontal="left" vertical="center"/>
    </xf>
    <xf numFmtId="179" fontId="12" fillId="0" borderId="0" xfId="8" applyNumberFormat="1" applyFont="1" applyFill="1" applyBorder="1" applyAlignment="1" applyProtection="1">
      <alignment vertical="center"/>
    </xf>
    <xf numFmtId="38" fontId="12" fillId="0" borderId="0" xfId="8" applyFont="1" applyAlignment="1" applyProtection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>
      <alignment horizontal="center" vertical="center"/>
    </xf>
    <xf numFmtId="0" fontId="12" fillId="0" borderId="4" xfId="0" applyFont="1" applyBorder="1">
      <alignment vertical="center"/>
    </xf>
    <xf numFmtId="38" fontId="12" fillId="0" borderId="4" xfId="8" applyFont="1" applyFill="1" applyBorder="1" applyAlignment="1" applyProtection="1">
      <alignment vertical="center"/>
    </xf>
    <xf numFmtId="38" fontId="12" fillId="0" borderId="4" xfId="8" applyFont="1" applyBorder="1" applyProtection="1">
      <alignment vertical="center"/>
      <protection locked="0"/>
    </xf>
    <xf numFmtId="38" fontId="12" fillId="0" borderId="4" xfId="8" applyFont="1" applyFill="1" applyBorder="1" applyProtection="1">
      <alignment vertical="center"/>
      <protection locked="0"/>
    </xf>
    <xf numFmtId="0" fontId="12" fillId="2" borderId="4" xfId="0" applyFont="1" applyFill="1" applyBorder="1" applyProtection="1">
      <alignment vertical="center"/>
      <protection locked="0"/>
    </xf>
    <xf numFmtId="38" fontId="12" fillId="0" borderId="0" xfId="8" applyFont="1" applyFill="1" applyBorder="1" applyAlignment="1" applyProtection="1">
      <alignment vertical="center"/>
    </xf>
    <xf numFmtId="38" fontId="12" fillId="0" borderId="0" xfId="8" applyFont="1" applyBorder="1" applyProtection="1">
      <alignment vertical="center"/>
      <protection locked="0"/>
    </xf>
    <xf numFmtId="38" fontId="12" fillId="0" borderId="0" xfId="8" applyFont="1" applyFill="1" applyBorder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38" fontId="12" fillId="0" borderId="0" xfId="8" applyFont="1" applyProtection="1">
      <alignment vertical="center"/>
      <protection locked="0"/>
    </xf>
    <xf numFmtId="38" fontId="12" fillId="0" borderId="4" xfId="0" applyNumberFormat="1" applyFont="1" applyFill="1" applyBorder="1" applyProtection="1">
      <alignment vertical="center"/>
      <protection locked="0"/>
    </xf>
    <xf numFmtId="0" fontId="12" fillId="4" borderId="37" xfId="9" applyFont="1" applyFill="1" applyBorder="1" applyAlignment="1">
      <alignment horizontal="centerContinuous" vertical="center" wrapText="1"/>
    </xf>
    <xf numFmtId="176" fontId="12" fillId="2" borderId="18" xfId="9" applyNumberFormat="1" applyFont="1" applyFill="1" applyBorder="1" applyAlignment="1">
      <alignment horizontal="left" vertical="top" wrapText="1"/>
    </xf>
    <xf numFmtId="58" fontId="12" fillId="0" borderId="0" xfId="0" applyNumberFormat="1" applyFont="1" applyProtection="1">
      <alignment vertical="center"/>
      <protection locked="0"/>
    </xf>
    <xf numFmtId="0" fontId="12" fillId="0" borderId="6" xfId="0" applyFont="1" applyBorder="1">
      <alignment vertical="center"/>
    </xf>
    <xf numFmtId="58" fontId="12" fillId="0" borderId="0" xfId="0" applyNumberFormat="1" applyFont="1">
      <alignment vertical="center"/>
    </xf>
    <xf numFmtId="0" fontId="12" fillId="0" borderId="39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179" fontId="12" fillId="0" borderId="21" xfId="8" applyNumberFormat="1" applyFont="1" applyFill="1" applyBorder="1" applyAlignment="1" applyProtection="1">
      <alignment vertical="center"/>
    </xf>
    <xf numFmtId="0" fontId="12" fillId="0" borderId="41" xfId="0" applyFont="1" applyBorder="1" applyAlignment="1">
      <alignment horizontal="center" vertical="center"/>
    </xf>
    <xf numFmtId="179" fontId="12" fillId="2" borderId="5" xfId="8" applyNumberFormat="1" applyFont="1" applyFill="1" applyBorder="1" applyAlignment="1" applyProtection="1">
      <alignment vertical="center"/>
    </xf>
    <xf numFmtId="179" fontId="12" fillId="0" borderId="5" xfId="8" applyNumberFormat="1" applyFont="1" applyFill="1" applyBorder="1" applyAlignment="1" applyProtection="1">
      <alignment vertical="center"/>
    </xf>
    <xf numFmtId="0" fontId="12" fillId="0" borderId="42" xfId="0" applyFont="1" applyBorder="1" applyAlignment="1">
      <alignment horizontal="center" vertical="center"/>
    </xf>
    <xf numFmtId="179" fontId="12" fillId="0" borderId="44" xfId="8" applyNumberFormat="1" applyFont="1" applyFill="1" applyBorder="1" applyAlignment="1" applyProtection="1">
      <alignment vertical="center"/>
    </xf>
    <xf numFmtId="0" fontId="18" fillId="0" borderId="0" xfId="0" applyFont="1">
      <alignment vertical="center"/>
    </xf>
    <xf numFmtId="3" fontId="12" fillId="0" borderId="0" xfId="0" applyNumberFormat="1" applyFont="1" applyAlignment="1">
      <alignment horizontal="right" vertical="center"/>
    </xf>
    <xf numFmtId="3" fontId="12" fillId="0" borderId="2" xfId="0" applyNumberFormat="1" applyFont="1" applyBorder="1" applyAlignment="1">
      <alignment horizontal="right" vertical="center"/>
    </xf>
    <xf numFmtId="0" fontId="12" fillId="0" borderId="2" xfId="0" applyFont="1" applyBorder="1">
      <alignment vertical="center"/>
    </xf>
    <xf numFmtId="38" fontId="12" fillId="2" borderId="3" xfId="8" applyFont="1" applyFill="1" applyBorder="1" applyAlignment="1">
      <alignment horizontal="right" vertical="center"/>
    </xf>
    <xf numFmtId="0" fontId="12" fillId="2" borderId="3" xfId="0" applyFont="1" applyFill="1" applyBorder="1">
      <alignment vertical="center"/>
    </xf>
    <xf numFmtId="38" fontId="12" fillId="2" borderId="4" xfId="8" applyFont="1" applyFill="1" applyBorder="1" applyAlignment="1">
      <alignment horizontal="right" vertical="center"/>
    </xf>
    <xf numFmtId="0" fontId="12" fillId="2" borderId="4" xfId="0" applyFont="1" applyFill="1" applyBorder="1">
      <alignment vertical="center"/>
    </xf>
    <xf numFmtId="38" fontId="12" fillId="0" borderId="1" xfId="8" applyFont="1" applyBorder="1" applyAlignment="1">
      <alignment horizontal="right" vertical="center"/>
    </xf>
    <xf numFmtId="0" fontId="12" fillId="0" borderId="1" xfId="0" applyFont="1" applyBorder="1">
      <alignment vertical="center"/>
    </xf>
    <xf numFmtId="0" fontId="12" fillId="0" borderId="1" xfId="0" applyFont="1" applyBorder="1" applyAlignment="1">
      <alignment horizontal="left" vertical="center"/>
    </xf>
    <xf numFmtId="38" fontId="12" fillId="2" borderId="1" xfId="8" applyFont="1" applyFill="1" applyBorder="1" applyAlignment="1">
      <alignment horizontal="right" vertical="center"/>
    </xf>
    <xf numFmtId="176" fontId="12" fillId="0" borderId="1" xfId="0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3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Continuous" vertical="center"/>
    </xf>
    <xf numFmtId="3" fontId="12" fillId="0" borderId="2" xfId="0" applyNumberFormat="1" applyFont="1" applyBorder="1">
      <alignment vertical="center"/>
    </xf>
    <xf numFmtId="3" fontId="12" fillId="2" borderId="4" xfId="0" applyNumberFormat="1" applyFont="1" applyFill="1" applyBorder="1" applyAlignment="1">
      <alignment vertical="center" wrapText="1"/>
    </xf>
    <xf numFmtId="176" fontId="12" fillId="0" borderId="1" xfId="0" applyNumberFormat="1" applyFont="1" applyBorder="1">
      <alignment vertical="center"/>
    </xf>
    <xf numFmtId="176" fontId="12" fillId="0" borderId="0" xfId="0" applyNumberFormat="1" applyFont="1">
      <alignment vertical="center"/>
    </xf>
    <xf numFmtId="176" fontId="18" fillId="0" borderId="0" xfId="0" applyNumberFormat="1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6" fillId="0" borderId="0" xfId="0" applyFont="1" applyAlignment="1">
      <alignment horizontal="right" vertical="center" wrapText="1"/>
    </xf>
    <xf numFmtId="0" fontId="16" fillId="2" borderId="6" xfId="0" applyFont="1" applyFill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6" fillId="0" borderId="5" xfId="0" applyFont="1" applyBorder="1" applyAlignment="1">
      <alignment horizontal="right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16" fillId="2" borderId="7" xfId="0" applyFont="1" applyFill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6" fillId="0" borderId="3" xfId="0" applyFont="1" applyBorder="1" applyAlignment="1">
      <alignment horizontal="right" vertical="top" wrapText="1"/>
    </xf>
    <xf numFmtId="0" fontId="16" fillId="2" borderId="0" xfId="0" applyFont="1" applyFill="1" applyAlignment="1">
      <alignment vertical="center" wrapText="1"/>
    </xf>
    <xf numFmtId="181" fontId="16" fillId="0" borderId="3" xfId="0" applyNumberFormat="1" applyFont="1" applyBorder="1" applyAlignment="1">
      <alignment vertical="center" wrapText="1"/>
    </xf>
    <xf numFmtId="179" fontId="16" fillId="2" borderId="3" xfId="0" applyNumberFormat="1" applyFont="1" applyFill="1" applyBorder="1" applyAlignment="1">
      <alignment vertical="center" wrapText="1"/>
    </xf>
    <xf numFmtId="0" fontId="16" fillId="0" borderId="3" xfId="0" applyFont="1" applyBorder="1" applyAlignment="1">
      <alignment horizontal="center" vertical="center" textRotation="255" wrapText="1"/>
    </xf>
    <xf numFmtId="0" fontId="16" fillId="0" borderId="4" xfId="0" applyFont="1" applyBorder="1" applyAlignment="1">
      <alignment vertical="center" wrapText="1"/>
    </xf>
    <xf numFmtId="179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22" xfId="0" applyFont="1" applyBorder="1" applyAlignment="1">
      <alignment vertical="center" wrapText="1"/>
    </xf>
    <xf numFmtId="0" fontId="16" fillId="0" borderId="2" xfId="0" applyFont="1" applyBorder="1" applyAlignment="1">
      <alignment horizontal="right" vertical="top" wrapText="1"/>
    </xf>
    <xf numFmtId="0" fontId="16" fillId="0" borderId="22" xfId="0" applyFont="1" applyBorder="1" applyAlignment="1">
      <alignment horizontal="center" vertical="center" textRotation="255" wrapText="1"/>
    </xf>
    <xf numFmtId="0" fontId="16" fillId="2" borderId="22" xfId="0" applyFont="1" applyFill="1" applyBorder="1" applyAlignment="1">
      <alignment vertical="center" wrapText="1"/>
    </xf>
    <xf numFmtId="0" fontId="16" fillId="2" borderId="10" xfId="0" applyFont="1" applyFill="1" applyBorder="1" applyAlignment="1">
      <alignment vertical="center" wrapText="1"/>
    </xf>
    <xf numFmtId="0" fontId="16" fillId="2" borderId="21" xfId="0" applyFont="1" applyFill="1" applyBorder="1" applyAlignment="1">
      <alignment vertical="center" wrapText="1"/>
    </xf>
    <xf numFmtId="0" fontId="16" fillId="2" borderId="12" xfId="0" applyFont="1" applyFill="1" applyBorder="1" applyAlignment="1">
      <alignment vertical="center" wrapText="1"/>
    </xf>
    <xf numFmtId="181" fontId="16" fillId="0" borderId="1" xfId="0" applyNumberFormat="1" applyFont="1" applyBorder="1" applyAlignment="1">
      <alignment vertical="center" wrapText="1"/>
    </xf>
    <xf numFmtId="38" fontId="12" fillId="0" borderId="1" xfId="8" applyFont="1" applyBorder="1" applyAlignment="1" applyProtection="1">
      <alignment horizontal="center" vertical="center"/>
    </xf>
    <xf numFmtId="38" fontId="12" fillId="0" borderId="1" xfId="8" applyFont="1" applyBorder="1" applyAlignment="1" applyProtection="1">
      <alignment horizontal="center" vertical="center" wrapText="1"/>
      <protection locked="0"/>
    </xf>
    <xf numFmtId="38" fontId="12" fillId="0" borderId="1" xfId="8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38" fontId="16" fillId="0" borderId="2" xfId="8" applyFont="1" applyBorder="1" applyAlignment="1" applyProtection="1">
      <alignment horizontal="right" vertical="center"/>
    </xf>
    <xf numFmtId="0" fontId="16" fillId="0" borderId="2" xfId="0" applyFont="1" applyBorder="1" applyAlignment="1">
      <alignment horizontal="right" vertical="center"/>
    </xf>
    <xf numFmtId="0" fontId="16" fillId="0" borderId="0" xfId="0" applyFont="1">
      <alignment vertical="center"/>
    </xf>
    <xf numFmtId="0" fontId="16" fillId="0" borderId="21" xfId="0" applyFont="1" applyBorder="1" applyAlignment="1">
      <alignment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49" fontId="16" fillId="0" borderId="0" xfId="0" applyNumberFormat="1" applyFont="1">
      <alignment vertical="center"/>
    </xf>
    <xf numFmtId="0" fontId="12" fillId="0" borderId="0" xfId="0" applyFont="1" applyAlignment="1">
      <alignment vertical="top" wrapText="1"/>
    </xf>
    <xf numFmtId="38" fontId="12" fillId="0" borderId="34" xfId="8" applyFont="1" applyBorder="1" applyAlignment="1" applyProtection="1">
      <alignment horizontal="center" vertical="top"/>
    </xf>
    <xf numFmtId="38" fontId="12" fillId="0" borderId="34" xfId="8" applyFont="1" applyBorder="1" applyAlignment="1" applyProtection="1">
      <alignment horizontal="center" vertical="top" wrapText="1"/>
      <protection locked="0"/>
    </xf>
    <xf numFmtId="38" fontId="12" fillId="0" borderId="34" xfId="8" applyFont="1" applyBorder="1" applyAlignment="1" applyProtection="1">
      <alignment horizontal="center" vertical="top"/>
      <protection locked="0"/>
    </xf>
    <xf numFmtId="38" fontId="12" fillId="0" borderId="31" xfId="8" applyFont="1" applyFill="1" applyBorder="1" applyAlignment="1" applyProtection="1">
      <alignment horizontal="center" vertical="top" wrapText="1"/>
      <protection locked="0"/>
    </xf>
    <xf numFmtId="38" fontId="12" fillId="0" borderId="51" xfId="8" applyFont="1" applyFill="1" applyBorder="1" applyAlignment="1" applyProtection="1">
      <alignment horizontal="center" vertical="top" wrapText="1"/>
      <protection locked="0"/>
    </xf>
    <xf numFmtId="38" fontId="12" fillId="0" borderId="14" xfId="8" applyFont="1" applyFill="1" applyBorder="1" applyAlignment="1" applyProtection="1">
      <alignment horizontal="center" vertical="top" wrapText="1"/>
      <protection locked="0"/>
    </xf>
    <xf numFmtId="38" fontId="12" fillId="0" borderId="22" xfId="8" applyFont="1" applyBorder="1" applyAlignment="1" applyProtection="1">
      <alignment horizontal="left" vertical="top" wrapText="1"/>
    </xf>
    <xf numFmtId="38" fontId="12" fillId="0" borderId="22" xfId="8" applyFont="1" applyBorder="1" applyAlignment="1" applyProtection="1">
      <alignment horizontal="center" vertical="top" wrapText="1"/>
    </xf>
    <xf numFmtId="38" fontId="21" fillId="0" borderId="22" xfId="8" applyFont="1" applyBorder="1" applyAlignment="1" applyProtection="1">
      <alignment horizontal="left" vertical="top" wrapText="1"/>
    </xf>
    <xf numFmtId="38" fontId="21" fillId="0" borderId="22" xfId="8" applyFont="1" applyBorder="1" applyAlignment="1" applyProtection="1">
      <alignment horizontal="center" vertical="top" wrapText="1"/>
    </xf>
    <xf numFmtId="38" fontId="12" fillId="0" borderId="3" xfId="8" applyFont="1" applyFill="1" applyBorder="1" applyAlignment="1" applyProtection="1">
      <alignment horizontal="left" vertical="top" wrapText="1"/>
      <protection locked="0"/>
    </xf>
    <xf numFmtId="38" fontId="12" fillId="0" borderId="10" xfId="8" applyFont="1" applyFill="1" applyBorder="1" applyAlignment="1" applyProtection="1">
      <alignment horizontal="left" vertical="top" wrapText="1"/>
      <protection locked="0"/>
    </xf>
    <xf numFmtId="38" fontId="12" fillId="0" borderId="26" xfId="8" applyFont="1" applyFill="1" applyBorder="1" applyAlignment="1" applyProtection="1">
      <alignment horizontal="center" vertical="top" wrapText="1"/>
      <protection locked="0"/>
    </xf>
    <xf numFmtId="38" fontId="12" fillId="0" borderId="22" xfId="8" applyFont="1" applyBorder="1" applyAlignment="1" applyProtection="1">
      <alignment horizontal="right" vertical="center"/>
    </xf>
    <xf numFmtId="38" fontId="12" fillId="0" borderId="3" xfId="8" applyFont="1" applyBorder="1" applyAlignment="1" applyProtection="1">
      <alignment horizontal="right" vertical="center"/>
    </xf>
    <xf numFmtId="38" fontId="12" fillId="0" borderId="10" xfId="8" applyFont="1" applyBorder="1" applyAlignment="1" applyProtection="1">
      <alignment horizontal="right" vertical="center"/>
    </xf>
    <xf numFmtId="38" fontId="12" fillId="0" borderId="26" xfId="8" applyFont="1" applyBorder="1" applyAlignment="1" applyProtection="1">
      <alignment horizontal="right" vertical="center"/>
    </xf>
    <xf numFmtId="38" fontId="12" fillId="0" borderId="2" xfId="8" applyFont="1" applyBorder="1" applyAlignment="1" applyProtection="1">
      <alignment horizontal="right" vertical="center"/>
    </xf>
    <xf numFmtId="38" fontId="12" fillId="0" borderId="9" xfId="8" applyFont="1" applyBorder="1" applyAlignment="1" applyProtection="1">
      <alignment horizontal="right" vertical="center"/>
    </xf>
    <xf numFmtId="38" fontId="12" fillId="0" borderId="49" xfId="8" applyFont="1" applyBorder="1" applyAlignment="1" applyProtection="1">
      <alignment horizontal="right" vertical="center"/>
    </xf>
    <xf numFmtId="179" fontId="12" fillId="0" borderId="21" xfId="8" applyNumberFormat="1" applyFont="1" applyBorder="1" applyAlignment="1" applyProtection="1">
      <alignment vertical="center"/>
      <protection locked="0"/>
    </xf>
    <xf numFmtId="12" fontId="12" fillId="0" borderId="21" xfId="8" applyNumberFormat="1" applyFont="1" applyBorder="1" applyAlignment="1" applyProtection="1">
      <alignment vertical="center"/>
      <protection locked="0"/>
    </xf>
    <xf numFmtId="179" fontId="12" fillId="0" borderId="21" xfId="8" applyNumberFormat="1" applyFont="1" applyFill="1" applyBorder="1" applyAlignment="1" applyProtection="1">
      <alignment vertical="center"/>
      <protection locked="0"/>
    </xf>
    <xf numFmtId="179" fontId="12" fillId="2" borderId="4" xfId="8" applyNumberFormat="1" applyFont="1" applyFill="1" applyBorder="1" applyAlignment="1" applyProtection="1">
      <alignment vertical="center"/>
      <protection locked="0"/>
    </xf>
    <xf numFmtId="179" fontId="12" fillId="2" borderId="12" xfId="8" applyNumberFormat="1" applyFont="1" applyFill="1" applyBorder="1" applyAlignment="1" applyProtection="1">
      <alignment vertical="center"/>
      <protection locked="0"/>
    </xf>
    <xf numFmtId="179" fontId="12" fillId="2" borderId="1" xfId="8" applyNumberFormat="1" applyFont="1" applyFill="1" applyBorder="1" applyAlignment="1" applyProtection="1">
      <alignment vertical="center"/>
      <protection locked="0"/>
    </xf>
    <xf numFmtId="179" fontId="12" fillId="2" borderId="7" xfId="8" applyNumberFormat="1" applyFont="1" applyFill="1" applyBorder="1" applyAlignment="1" applyProtection="1">
      <alignment vertical="center"/>
      <protection locked="0"/>
    </xf>
    <xf numFmtId="0" fontId="12" fillId="0" borderId="0" xfId="9" applyFont="1">
      <alignment vertical="center"/>
    </xf>
    <xf numFmtId="0" fontId="12" fillId="0" borderId="0" xfId="9" applyFont="1" applyAlignment="1">
      <alignment vertical="center"/>
    </xf>
    <xf numFmtId="0" fontId="22" fillId="0" borderId="0" xfId="9" applyFont="1">
      <alignment vertical="center"/>
    </xf>
    <xf numFmtId="0" fontId="12" fillId="0" borderId="0" xfId="9" applyFont="1" applyFill="1">
      <alignment vertical="center"/>
    </xf>
    <xf numFmtId="0" fontId="12" fillId="4" borderId="0" xfId="9" applyFont="1" applyFill="1">
      <alignment vertical="center"/>
    </xf>
    <xf numFmtId="0" fontId="12" fillId="4" borderId="16" xfId="9" applyFont="1" applyFill="1" applyBorder="1" applyAlignment="1">
      <alignment horizontal="center" vertical="center" wrapText="1"/>
    </xf>
    <xf numFmtId="0" fontId="12" fillId="4" borderId="14" xfId="9" applyFont="1" applyFill="1" applyBorder="1" applyAlignment="1">
      <alignment horizontal="center" vertical="center" wrapText="1"/>
    </xf>
    <xf numFmtId="0" fontId="12" fillId="4" borderId="0" xfId="9" applyFont="1" applyFill="1" applyAlignment="1">
      <alignment horizontal="centerContinuous" vertical="center" wrapText="1"/>
    </xf>
    <xf numFmtId="0" fontId="12" fillId="4" borderId="26" xfId="9" applyFont="1" applyFill="1" applyBorder="1" applyAlignment="1">
      <alignment horizontal="centerContinuous" vertical="center" wrapText="1"/>
    </xf>
    <xf numFmtId="0" fontId="12" fillId="4" borderId="35" xfId="9" applyFont="1" applyFill="1" applyBorder="1" applyAlignment="1">
      <alignment horizontal="center" vertical="center" wrapText="1"/>
    </xf>
    <xf numFmtId="0" fontId="12" fillId="4" borderId="36" xfId="9" applyFont="1" applyFill="1" applyBorder="1" applyAlignment="1">
      <alignment horizontal="center" vertical="center" wrapText="1"/>
    </xf>
    <xf numFmtId="0" fontId="12" fillId="4" borderId="33" xfId="9" applyFont="1" applyFill="1" applyBorder="1" applyAlignment="1">
      <alignment horizontal="center" vertical="center" wrapText="1"/>
    </xf>
    <xf numFmtId="0" fontId="12" fillId="2" borderId="19" xfId="9" applyFont="1" applyFill="1" applyBorder="1" applyAlignment="1">
      <alignment horizontal="left" vertical="center" wrapText="1"/>
    </xf>
    <xf numFmtId="0" fontId="12" fillId="2" borderId="45" xfId="9" applyFont="1" applyFill="1" applyBorder="1" applyAlignment="1">
      <alignment horizontal="left" vertical="center" wrapText="1"/>
    </xf>
    <xf numFmtId="0" fontId="12" fillId="2" borderId="32" xfId="9" applyFont="1" applyFill="1" applyBorder="1" applyAlignment="1">
      <alignment horizontal="center" vertical="center" wrapText="1"/>
    </xf>
    <xf numFmtId="0" fontId="12" fillId="2" borderId="20" xfId="9" applyFont="1" applyFill="1" applyBorder="1" applyAlignment="1">
      <alignment horizontal="center" vertical="center" wrapText="1"/>
    </xf>
    <xf numFmtId="58" fontId="12" fillId="2" borderId="18" xfId="9" applyNumberFormat="1" applyFont="1" applyFill="1" applyBorder="1" applyAlignment="1">
      <alignment horizontal="center" vertical="center" wrapText="1"/>
    </xf>
    <xf numFmtId="0" fontId="12" fillId="2" borderId="17" xfId="9" applyFont="1" applyFill="1" applyBorder="1" applyAlignment="1">
      <alignment horizontal="center" vertical="center" wrapText="1"/>
    </xf>
    <xf numFmtId="177" fontId="12" fillId="2" borderId="20" xfId="9" applyNumberFormat="1" applyFont="1" applyFill="1" applyBorder="1" applyAlignment="1">
      <alignment horizontal="center" vertical="center" wrapText="1"/>
    </xf>
    <xf numFmtId="0" fontId="12" fillId="0" borderId="0" xfId="9" applyFont="1" applyAlignment="1">
      <alignment horizontal="center" vertical="center"/>
    </xf>
    <xf numFmtId="0" fontId="12" fillId="4" borderId="2" xfId="0" applyFont="1" applyFill="1" applyBorder="1" applyAlignment="1">
      <alignment horizontal="left" vertical="center" shrinkToFit="1"/>
    </xf>
    <xf numFmtId="0" fontId="12" fillId="4" borderId="3" xfId="0" applyFont="1" applyFill="1" applyBorder="1" applyAlignment="1">
      <alignment horizontal="left" vertical="center" wrapText="1" shrinkToFit="1"/>
    </xf>
    <xf numFmtId="0" fontId="12" fillId="4" borderId="3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 shrinkToFit="1"/>
    </xf>
    <xf numFmtId="38" fontId="12" fillId="0" borderId="4" xfId="8" applyFont="1" applyFill="1" applyBorder="1" applyProtection="1">
      <alignment vertical="center"/>
    </xf>
    <xf numFmtId="183" fontId="12" fillId="0" borderId="5" xfId="8" applyNumberFormat="1" applyFont="1" applyFill="1" applyBorder="1" applyAlignment="1" applyProtection="1">
      <alignment vertical="center"/>
    </xf>
    <xf numFmtId="183" fontId="12" fillId="0" borderId="43" xfId="8" applyNumberFormat="1" applyFont="1" applyFill="1" applyBorder="1" applyAlignment="1" applyProtection="1">
      <alignment vertical="center"/>
    </xf>
    <xf numFmtId="183" fontId="12" fillId="0" borderId="21" xfId="8" applyNumberFormat="1" applyFont="1" applyFill="1" applyBorder="1" applyAlignment="1" applyProtection="1">
      <alignment vertical="center"/>
      <protection locked="0"/>
    </xf>
    <xf numFmtId="183" fontId="12" fillId="0" borderId="5" xfId="8" applyNumberFormat="1" applyFont="1" applyBorder="1" applyAlignment="1" applyProtection="1">
      <alignment vertical="center"/>
      <protection locked="0"/>
    </xf>
    <xf numFmtId="183" fontId="12" fillId="0" borderId="36" xfId="8" applyNumberFormat="1" applyFont="1" applyFill="1" applyBorder="1" applyAlignment="1" applyProtection="1">
      <alignment vertical="center"/>
    </xf>
    <xf numFmtId="183" fontId="12" fillId="0" borderId="52" xfId="8" applyNumberFormat="1" applyFont="1" applyFill="1" applyBorder="1" applyAlignment="1" applyProtection="1">
      <alignment vertical="center"/>
    </xf>
    <xf numFmtId="183" fontId="12" fillId="0" borderId="35" xfId="8" applyNumberFormat="1" applyFont="1" applyFill="1" applyBorder="1" applyAlignment="1" applyProtection="1">
      <alignment vertical="center"/>
    </xf>
    <xf numFmtId="183" fontId="12" fillId="0" borderId="50" xfId="8" applyNumberFormat="1" applyFont="1" applyFill="1" applyBorder="1" applyAlignment="1" applyProtection="1">
      <alignment vertical="center"/>
      <protection locked="0"/>
    </xf>
    <xf numFmtId="183" fontId="12" fillId="2" borderId="21" xfId="8" applyNumberFormat="1" applyFont="1" applyFill="1" applyBorder="1" applyAlignment="1" applyProtection="1">
      <alignment vertical="center"/>
      <protection locked="0"/>
    </xf>
    <xf numFmtId="183" fontId="12" fillId="0" borderId="21" xfId="8" applyNumberFormat="1" applyFont="1" applyFill="1" applyBorder="1" applyAlignment="1" applyProtection="1">
      <alignment vertical="center"/>
    </xf>
    <xf numFmtId="183" fontId="12" fillId="0" borderId="5" xfId="8" applyNumberFormat="1" applyFont="1" applyFill="1" applyBorder="1" applyAlignment="1" applyProtection="1">
      <alignment vertical="center"/>
      <protection locked="0"/>
    </xf>
    <xf numFmtId="183" fontId="12" fillId="0" borderId="21" xfId="8" applyNumberFormat="1" applyFont="1" applyBorder="1" applyAlignment="1" applyProtection="1">
      <alignment vertical="center"/>
      <protection locked="0"/>
    </xf>
    <xf numFmtId="0" fontId="12" fillId="0" borderId="0" xfId="9" applyFont="1" applyAlignment="1">
      <alignment horizontal="center" vertical="center"/>
    </xf>
    <xf numFmtId="0" fontId="12" fillId="0" borderId="0" xfId="9" applyFont="1" applyAlignment="1">
      <alignment horizontal="right" vertical="center"/>
    </xf>
    <xf numFmtId="183" fontId="12" fillId="2" borderId="18" xfId="8" applyNumberFormat="1" applyFont="1" applyFill="1" applyBorder="1" applyAlignment="1" applyProtection="1">
      <alignment horizontal="center" vertical="center" wrapText="1"/>
      <protection locked="0"/>
    </xf>
    <xf numFmtId="0" fontId="12" fillId="2" borderId="53" xfId="9" applyFont="1" applyFill="1" applyBorder="1" applyAlignment="1" applyProtection="1">
      <alignment horizontal="center" vertical="center" wrapText="1"/>
      <protection locked="0"/>
    </xf>
    <xf numFmtId="0" fontId="12" fillId="2" borderId="20" xfId="9" applyFont="1" applyFill="1" applyBorder="1" applyAlignment="1" applyProtection="1">
      <alignment horizontal="center" vertical="center" wrapText="1"/>
      <protection locked="0"/>
    </xf>
    <xf numFmtId="0" fontId="13" fillId="0" borderId="22" xfId="0" applyFont="1" applyBorder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/>
    </xf>
    <xf numFmtId="0" fontId="13" fillId="0" borderId="22" xfId="0" applyFont="1" applyBorder="1" applyAlignment="1" applyProtection="1">
      <alignment horizontal="left" vertical="center" wrapText="1"/>
    </xf>
    <xf numFmtId="0" fontId="13" fillId="0" borderId="0" xfId="0" applyFont="1" applyAlignment="1" applyProtection="1">
      <alignment horizontal="left" vertical="center" wrapText="1"/>
    </xf>
    <xf numFmtId="0" fontId="13" fillId="0" borderId="21" xfId="0" applyFont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center" vertical="center"/>
    </xf>
    <xf numFmtId="0" fontId="13" fillId="0" borderId="8" xfId="0" applyFont="1" applyBorder="1" applyAlignment="1" applyProtection="1">
      <alignment horizontal="center" vertical="center"/>
    </xf>
    <xf numFmtId="0" fontId="13" fillId="0" borderId="7" xfId="0" applyFont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horizontal="left" vertical="center" wrapText="1"/>
    </xf>
    <xf numFmtId="0" fontId="13" fillId="0" borderId="23" xfId="0" applyFont="1" applyBorder="1" applyAlignment="1" applyProtection="1">
      <alignment horizontal="left" vertical="center" wrapText="1"/>
    </xf>
    <xf numFmtId="0" fontId="13" fillId="0" borderId="22" xfId="0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</xf>
    <xf numFmtId="49" fontId="13" fillId="0" borderId="22" xfId="0" quotePrefix="1" applyNumberFormat="1" applyFont="1" applyBorder="1" applyAlignment="1" applyProtection="1">
      <alignment horizontal="left" vertical="center" wrapText="1"/>
    </xf>
    <xf numFmtId="49" fontId="13" fillId="0" borderId="0" xfId="0" quotePrefix="1" applyNumberFormat="1" applyFont="1" applyAlignment="1" applyProtection="1">
      <alignment horizontal="left" vertical="center" wrapText="1"/>
    </xf>
    <xf numFmtId="0" fontId="12" fillId="4" borderId="13" xfId="9" applyFont="1" applyFill="1" applyBorder="1" applyAlignment="1">
      <alignment horizontal="center" vertical="center" wrapText="1"/>
    </xf>
    <xf numFmtId="0" fontId="12" fillId="4" borderId="17" xfId="9" applyFont="1" applyFill="1" applyBorder="1" applyAlignment="1">
      <alignment horizontal="center" vertical="center" wrapText="1"/>
    </xf>
    <xf numFmtId="0" fontId="12" fillId="4" borderId="25" xfId="9" applyFont="1" applyFill="1" applyBorder="1" applyAlignment="1">
      <alignment horizontal="center" vertical="center" wrapText="1"/>
    </xf>
    <xf numFmtId="0" fontId="12" fillId="4" borderId="38" xfId="9" applyFont="1" applyFill="1" applyBorder="1" applyAlignment="1">
      <alignment horizontal="center" vertical="center" wrapText="1"/>
    </xf>
    <xf numFmtId="0" fontId="12" fillId="4" borderId="18" xfId="9" applyFont="1" applyFill="1" applyBorder="1" applyAlignment="1">
      <alignment horizontal="center" vertical="center" wrapText="1"/>
    </xf>
    <xf numFmtId="0" fontId="12" fillId="4" borderId="28" xfId="9" applyFont="1" applyFill="1" applyBorder="1" applyAlignment="1">
      <alignment horizontal="center" vertical="center"/>
    </xf>
    <xf numFmtId="0" fontId="12" fillId="4" borderId="29" xfId="9" applyFont="1" applyFill="1" applyBorder="1" applyAlignment="1">
      <alignment horizontal="center" vertical="center"/>
    </xf>
    <xf numFmtId="0" fontId="12" fillId="4" borderId="30" xfId="9" applyFont="1" applyFill="1" applyBorder="1" applyAlignment="1">
      <alignment horizontal="center" vertical="center"/>
    </xf>
    <xf numFmtId="0" fontId="12" fillId="4" borderId="27" xfId="9" applyFont="1" applyFill="1" applyBorder="1" applyAlignment="1">
      <alignment horizontal="center" vertical="center"/>
    </xf>
    <xf numFmtId="0" fontId="12" fillId="4" borderId="19" xfId="9" applyFont="1" applyFill="1" applyBorder="1" applyAlignment="1">
      <alignment horizontal="center" vertical="center"/>
    </xf>
    <xf numFmtId="0" fontId="12" fillId="4" borderId="22" xfId="9" applyFont="1" applyFill="1" applyBorder="1" applyAlignment="1">
      <alignment horizontal="center" vertical="center" wrapText="1"/>
    </xf>
    <xf numFmtId="0" fontId="12" fillId="4" borderId="32" xfId="9" applyFont="1" applyFill="1" applyBorder="1" applyAlignment="1">
      <alignment horizontal="center" vertical="center" wrapText="1"/>
    </xf>
    <xf numFmtId="0" fontId="12" fillId="4" borderId="31" xfId="9" applyFont="1" applyFill="1" applyBorder="1" applyAlignment="1">
      <alignment horizontal="center" vertical="center" wrapText="1"/>
    </xf>
    <xf numFmtId="0" fontId="12" fillId="4" borderId="20" xfId="9" applyFont="1" applyFill="1" applyBorder="1" applyAlignment="1">
      <alignment horizontal="center" vertical="center" wrapText="1"/>
    </xf>
    <xf numFmtId="0" fontId="12" fillId="4" borderId="28" xfId="9" applyFont="1" applyFill="1" applyBorder="1" applyAlignment="1">
      <alignment vertical="center"/>
    </xf>
    <xf numFmtId="0" fontId="12" fillId="4" borderId="29" xfId="9" applyFont="1" applyFill="1" applyBorder="1" applyAlignment="1">
      <alignment vertical="center"/>
    </xf>
    <xf numFmtId="0" fontId="12" fillId="4" borderId="30" xfId="9" applyFont="1" applyFill="1" applyBorder="1" applyAlignment="1">
      <alignment vertical="center"/>
    </xf>
    <xf numFmtId="0" fontId="12" fillId="0" borderId="15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22" xfId="0" applyFont="1" applyBorder="1" applyAlignment="1">
      <alignment horizontal="right" vertical="top" wrapText="1"/>
    </xf>
    <xf numFmtId="0" fontId="16" fillId="0" borderId="10" xfId="0" applyFont="1" applyBorder="1" applyAlignment="1">
      <alignment horizontal="right" vertical="top" wrapText="1"/>
    </xf>
    <xf numFmtId="0" fontId="16" fillId="0" borderId="5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2" borderId="6" xfId="0" applyFont="1" applyFill="1" applyBorder="1" applyAlignment="1">
      <alignment vertical="center" wrapText="1"/>
    </xf>
    <xf numFmtId="0" fontId="16" fillId="5" borderId="6" xfId="0" applyFont="1" applyFill="1" applyBorder="1" applyAlignment="1">
      <alignment vertical="center" wrapText="1"/>
    </xf>
    <xf numFmtId="0" fontId="16" fillId="0" borderId="22" xfId="0" applyFont="1" applyBorder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16" fillId="0" borderId="21" xfId="0" applyFont="1" applyBorder="1" applyAlignment="1">
      <alignment horizontal="right" vertical="center" wrapText="1"/>
    </xf>
    <xf numFmtId="0" fontId="16" fillId="0" borderId="6" xfId="0" applyFont="1" applyBorder="1" applyAlignment="1">
      <alignment horizontal="right" vertical="center" wrapText="1"/>
    </xf>
    <xf numFmtId="0" fontId="16" fillId="2" borderId="8" xfId="0" applyFont="1" applyFill="1" applyBorder="1" applyAlignment="1">
      <alignment horizontal="right" vertical="center" wrapText="1"/>
    </xf>
    <xf numFmtId="0" fontId="16" fillId="5" borderId="8" xfId="0" applyFont="1" applyFill="1" applyBorder="1" applyAlignment="1">
      <alignment horizontal="right" vertical="center" wrapText="1"/>
    </xf>
    <xf numFmtId="0" fontId="16" fillId="0" borderId="22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180" fontId="16" fillId="2" borderId="22" xfId="0" applyNumberFormat="1" applyFont="1" applyFill="1" applyBorder="1" applyAlignment="1">
      <alignment vertical="center" wrapText="1"/>
    </xf>
    <xf numFmtId="180" fontId="16" fillId="5" borderId="10" xfId="0" applyNumberFormat="1" applyFont="1" applyFill="1" applyBorder="1" applyAlignment="1">
      <alignment vertical="center" wrapText="1"/>
    </xf>
    <xf numFmtId="0" fontId="16" fillId="0" borderId="3" xfId="0" applyFont="1" applyBorder="1" applyAlignment="1">
      <alignment horizontal="center" vertical="center" textRotation="255" wrapText="1"/>
    </xf>
    <xf numFmtId="0" fontId="16" fillId="2" borderId="0" xfId="0" applyFont="1" applyFill="1" applyAlignment="1">
      <alignment vertical="center" wrapText="1"/>
    </xf>
    <xf numFmtId="0" fontId="16" fillId="5" borderId="0" xfId="0" applyFont="1" applyFill="1" applyAlignment="1">
      <alignment vertical="center" wrapText="1"/>
    </xf>
    <xf numFmtId="180" fontId="16" fillId="0" borderId="1" xfId="0" applyNumberFormat="1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6" fillId="0" borderId="11" xfId="0" applyFont="1" applyBorder="1" applyAlignment="1">
      <alignment horizontal="right" vertical="top" wrapText="1"/>
    </xf>
    <xf numFmtId="0" fontId="16" fillId="0" borderId="9" xfId="0" applyFont="1" applyBorder="1" applyAlignment="1">
      <alignment horizontal="right" vertical="top" wrapText="1"/>
    </xf>
    <xf numFmtId="0" fontId="16" fillId="0" borderId="2" xfId="0" applyFont="1" applyBorder="1" applyAlignment="1">
      <alignment horizontal="center" vertical="center" wrapText="1"/>
    </xf>
    <xf numFmtId="181" fontId="16" fillId="0" borderId="1" xfId="0" applyNumberFormat="1" applyFont="1" applyBorder="1" applyAlignment="1">
      <alignment vertical="center" wrapText="1"/>
    </xf>
    <xf numFmtId="0" fontId="16" fillId="2" borderId="22" xfId="0" applyFont="1" applyFill="1" applyBorder="1" applyAlignment="1">
      <alignment vertical="center" wrapText="1"/>
    </xf>
    <xf numFmtId="0" fontId="16" fillId="5" borderId="10" xfId="0" applyFont="1" applyFill="1" applyBorder="1" applyAlignment="1">
      <alignment vertical="center" wrapText="1"/>
    </xf>
    <xf numFmtId="181" fontId="16" fillId="2" borderId="22" xfId="0" applyNumberFormat="1" applyFont="1" applyFill="1" applyBorder="1" applyAlignment="1">
      <alignment vertical="center" wrapText="1"/>
    </xf>
    <xf numFmtId="181" fontId="16" fillId="5" borderId="10" xfId="0" applyNumberFormat="1" applyFont="1" applyFill="1" applyBorder="1" applyAlignment="1">
      <alignment vertical="center" wrapText="1"/>
    </xf>
    <xf numFmtId="0" fontId="16" fillId="0" borderId="22" xfId="0" applyFont="1" applyBorder="1" applyAlignment="1">
      <alignment horizontal="center" vertical="center" textRotation="255" wrapText="1"/>
    </xf>
    <xf numFmtId="181" fontId="16" fillId="0" borderId="5" xfId="0" applyNumberFormat="1" applyFont="1" applyBorder="1" applyAlignment="1">
      <alignment vertical="center" wrapText="1"/>
    </xf>
    <xf numFmtId="181" fontId="16" fillId="0" borderId="7" xfId="0" applyNumberFormat="1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182" fontId="16" fillId="2" borderId="22" xfId="0" applyNumberFormat="1" applyFont="1" applyFill="1" applyBorder="1" applyAlignment="1">
      <alignment horizontal="right" vertical="center" wrapText="1"/>
    </xf>
    <xf numFmtId="182" fontId="16" fillId="2" borderId="0" xfId="0" applyNumberFormat="1" applyFont="1" applyFill="1" applyBorder="1" applyAlignment="1">
      <alignment horizontal="right" vertical="center" wrapText="1"/>
    </xf>
    <xf numFmtId="182" fontId="16" fillId="2" borderId="10" xfId="0" applyNumberFormat="1" applyFont="1" applyFill="1" applyBorder="1" applyAlignment="1">
      <alignment horizontal="right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right" vertical="center" wrapText="1"/>
    </xf>
    <xf numFmtId="0" fontId="16" fillId="0" borderId="23" xfId="0" applyFont="1" applyBorder="1" applyAlignment="1">
      <alignment horizontal="right" vertical="center" wrapText="1"/>
    </xf>
    <xf numFmtId="0" fontId="16" fillId="0" borderId="9" xfId="0" applyFont="1" applyBorder="1" applyAlignment="1">
      <alignment horizontal="right" vertical="center" wrapText="1"/>
    </xf>
    <xf numFmtId="182" fontId="16" fillId="5" borderId="0" xfId="0" applyNumberFormat="1" applyFont="1" applyFill="1" applyAlignment="1">
      <alignment horizontal="right" vertical="center" wrapText="1"/>
    </xf>
    <xf numFmtId="182" fontId="16" fillId="5" borderId="10" xfId="0" applyNumberFormat="1" applyFont="1" applyFill="1" applyBorder="1" applyAlignment="1">
      <alignment horizontal="right" vertical="center" wrapText="1"/>
    </xf>
    <xf numFmtId="0" fontId="16" fillId="5" borderId="10" xfId="0" applyFont="1" applyFill="1" applyBorder="1" applyAlignment="1">
      <alignment horizontal="center" vertical="center" wrapText="1"/>
    </xf>
    <xf numFmtId="182" fontId="16" fillId="0" borderId="5" xfId="0" applyNumberFormat="1" applyFont="1" applyBorder="1" applyAlignment="1">
      <alignment vertical="center" wrapText="1"/>
    </xf>
    <xf numFmtId="182" fontId="16" fillId="0" borderId="8" xfId="0" applyNumberFormat="1" applyFont="1" applyBorder="1" applyAlignment="1">
      <alignment vertical="center" wrapText="1"/>
    </xf>
    <xf numFmtId="182" fontId="16" fillId="0" borderId="7" xfId="0" applyNumberFormat="1" applyFont="1" applyBorder="1" applyAlignment="1">
      <alignment vertical="center" wrapText="1"/>
    </xf>
    <xf numFmtId="0" fontId="20" fillId="0" borderId="5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vertical="center" wrapText="1"/>
    </xf>
    <xf numFmtId="0" fontId="16" fillId="5" borderId="23" xfId="0" applyFont="1" applyFill="1" applyBorder="1" applyAlignment="1">
      <alignment vertical="center" wrapText="1"/>
    </xf>
    <xf numFmtId="0" fontId="16" fillId="5" borderId="9" xfId="0" applyFont="1" applyFill="1" applyBorder="1" applyAlignment="1">
      <alignment vertical="center" wrapText="1"/>
    </xf>
    <xf numFmtId="0" fontId="16" fillId="5" borderId="22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6" fillId="5" borderId="12" xfId="0" applyFont="1" applyFill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17" fillId="0" borderId="27" xfId="6" applyFont="1" applyBorder="1" applyAlignment="1">
      <alignment horizontal="center" vertical="center"/>
    </xf>
    <xf numFmtId="0" fontId="17" fillId="0" borderId="19" xfId="6" applyFont="1" applyBorder="1" applyAlignment="1">
      <alignment horizontal="center" vertical="center"/>
    </xf>
    <xf numFmtId="0" fontId="17" fillId="0" borderId="2" xfId="6" applyFont="1" applyBorder="1" applyAlignment="1">
      <alignment horizontal="center" vertical="center"/>
    </xf>
    <xf numFmtId="0" fontId="17" fillId="0" borderId="20" xfId="6" applyFont="1" applyBorder="1" applyAlignment="1">
      <alignment horizontal="center" vertical="center"/>
    </xf>
    <xf numFmtId="0" fontId="17" fillId="0" borderId="11" xfId="6" applyFont="1" applyBorder="1" applyAlignment="1">
      <alignment horizontal="center" vertical="center"/>
    </xf>
    <xf numFmtId="0" fontId="17" fillId="0" borderId="32" xfId="6" applyFont="1" applyBorder="1" applyAlignment="1">
      <alignment horizontal="center" vertical="center"/>
    </xf>
    <xf numFmtId="38" fontId="17" fillId="0" borderId="11" xfId="11" applyFont="1" applyFill="1" applyBorder="1" applyAlignment="1">
      <alignment vertical="center"/>
    </xf>
    <xf numFmtId="38" fontId="17" fillId="0" borderId="21" xfId="11" applyFont="1" applyFill="1" applyBorder="1" applyAlignment="1">
      <alignment vertical="center"/>
    </xf>
    <xf numFmtId="0" fontId="17" fillId="0" borderId="4" xfId="6" applyFont="1" applyBorder="1" applyAlignment="1">
      <alignment horizontal="center" vertical="center"/>
    </xf>
    <xf numFmtId="0" fontId="17" fillId="0" borderId="38" xfId="6" applyFont="1" applyBorder="1" applyAlignment="1">
      <alignment horizontal="center" vertical="center"/>
    </xf>
    <xf numFmtId="0" fontId="17" fillId="0" borderId="40" xfId="6" applyFont="1" applyBorder="1" applyAlignment="1">
      <alignment horizontal="center" vertical="center"/>
    </xf>
    <xf numFmtId="0" fontId="17" fillId="0" borderId="18" xfId="6" applyFont="1" applyBorder="1" applyAlignment="1">
      <alignment horizontal="center" vertical="center"/>
    </xf>
    <xf numFmtId="38" fontId="17" fillId="0" borderId="32" xfId="11" applyFont="1" applyFill="1" applyBorder="1" applyAlignment="1">
      <alignment vertical="center"/>
    </xf>
    <xf numFmtId="0" fontId="17" fillId="0" borderId="39" xfId="6" applyFont="1" applyBorder="1" applyAlignment="1">
      <alignment horizontal="center" vertical="center"/>
    </xf>
    <xf numFmtId="0" fontId="17" fillId="0" borderId="24" xfId="6" applyFont="1" applyBorder="1" applyAlignment="1">
      <alignment horizontal="center" vertical="center"/>
    </xf>
    <xf numFmtId="0" fontId="17" fillId="0" borderId="21" xfId="6" applyFont="1" applyBorder="1" applyAlignment="1">
      <alignment horizontal="center" vertical="center"/>
    </xf>
    <xf numFmtId="0" fontId="17" fillId="0" borderId="0" xfId="6" applyFont="1" applyAlignment="1">
      <alignment horizontal="center" vertical="center" justifyLastLine="1"/>
    </xf>
    <xf numFmtId="0" fontId="17" fillId="0" borderId="0" xfId="6" applyFont="1" applyFill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13" fillId="0" borderId="22" xfId="0" quotePrefix="1" applyFont="1" applyBorder="1" applyAlignment="1" applyProtection="1">
      <alignment horizontal="left" vertical="center" wrapText="1"/>
    </xf>
    <xf numFmtId="0" fontId="13" fillId="0" borderId="0" xfId="0" quotePrefix="1" applyFont="1" applyAlignment="1" applyProtection="1">
      <alignment horizontal="left" vertical="center" wrapText="1"/>
    </xf>
  </cellXfs>
  <cellStyles count="12">
    <cellStyle name="桁区切り" xfId="8" builtinId="6"/>
    <cellStyle name="桁区切り 2" xfId="5" xr:uid="{AA8B77A1-1510-49A0-97D3-D1205582585D}"/>
    <cellStyle name="桁区切り 3" xfId="10" xr:uid="{0EBC45E5-6AC9-43FA-B12D-187458676948}"/>
    <cellStyle name="桁区切り 4" xfId="11" xr:uid="{4D15D0B2-502E-44EC-A6F3-2A2CAC3EF729}"/>
    <cellStyle name="標準" xfId="0" builtinId="0"/>
    <cellStyle name="標準 2" xfId="3" xr:uid="{E6E4C552-7C4A-4E03-8B52-B6F952EEC28E}"/>
    <cellStyle name="標準 2 2" xfId="6" xr:uid="{57EE24D7-A998-42F6-80D4-EBD4AE2B666B}"/>
    <cellStyle name="標準 2 3 2" xfId="2" xr:uid="{7B7F6C2E-6305-49E6-A886-B9CC679CFE6F}"/>
    <cellStyle name="標準 2 6" xfId="1" xr:uid="{E49D2D20-9F4B-47F7-86A8-31E53856C2BA}"/>
    <cellStyle name="標準 3" xfId="4" xr:uid="{37B24B99-BF2A-4AFD-808A-2FDAF22682EB}"/>
    <cellStyle name="標準 4" xfId="7" xr:uid="{61A4D93A-54AA-444E-AF82-62CE874FC131}"/>
    <cellStyle name="標準 5" xfId="9" xr:uid="{625BE1B3-CBF0-413A-8E55-6709360C90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14</xdr:row>
      <xdr:rowOff>47625</xdr:rowOff>
    </xdr:from>
    <xdr:to>
      <xdr:col>9</xdr:col>
      <xdr:colOff>361950</xdr:colOff>
      <xdr:row>36</xdr:row>
      <xdr:rowOff>161925</xdr:rowOff>
    </xdr:to>
    <xdr:sp macro="" textlink="">
      <xdr:nvSpPr>
        <xdr:cNvPr id="2" name="右中かっこ 2">
          <a:extLst>
            <a:ext uri="{FF2B5EF4-FFF2-40B4-BE49-F238E27FC236}">
              <a16:creationId xmlns:a16="http://schemas.microsoft.com/office/drawing/2014/main" id="{B68677A6-48E2-43CF-B315-FA43A1825EDF}"/>
            </a:ext>
          </a:extLst>
        </xdr:cNvPr>
        <xdr:cNvSpPr>
          <a:spLocks/>
        </xdr:cNvSpPr>
      </xdr:nvSpPr>
      <xdr:spPr bwMode="auto">
        <a:xfrm>
          <a:off x="6400800" y="2711450"/>
          <a:ext cx="304800" cy="3905250"/>
        </a:xfrm>
        <a:prstGeom prst="rightBrace">
          <a:avLst>
            <a:gd name="adj1" fmla="val 8325"/>
            <a:gd name="adj2" fmla="val 50000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53.203\disk1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53.248\disk1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hlwlan-my.sharepoint.com/personal/stlls_lansys_mhlw_go_jp/Documents/PassageDrive/PCfolder/Downloads/05_%20&#20196;&#21644;&#65303;&#24180;&#24230;&#65288;&#20196;&#21644;&#65302;&#24180;&#24230;&#32368;&#36234;&#65289;&#21307;&#30274;&#26045;&#35373;&#31561;&#26045;&#35373;&#25972;&#20633;&#36027;&#35036;&#21161;&#37329;&#20107;&#26989;&#35336;&#30011;&#32207;&#25324;&#34920;&#65288;&#21307;&#24107;&#20559;&#22312;&#65289;.xlsx" TargetMode="External"/><Relationship Id="rId1" Type="http://schemas.openxmlformats.org/officeDocument/2006/relationships/externalLinkPath" Target="https://mhlwlan-my.sharepoint.com/personal/stlls_lansys_mhlw_go_jp/Documents/PassageDrive/PCfolder/Downloads/05_%20&#20196;&#21644;&#65303;&#24180;&#24230;&#65288;&#20196;&#21644;&#65302;&#24180;&#24230;&#32368;&#36234;&#65289;&#21307;&#30274;&#26045;&#35373;&#31561;&#26045;&#35373;&#25972;&#20633;&#36027;&#35036;&#21161;&#37329;&#20107;&#26989;&#35336;&#30011;&#32207;&#25324;&#34920;&#65288;&#21307;&#24107;&#20559;&#22312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25.53.203\disk1\&#9734;&#20316;&#26989;&#29992;&#12501;&#12457;&#12523;&#12480;\03_&#27770;&#31639;&#31532;&#19968;&#20418;\10%20%20%20&#20132;&#20184;&#35201;&#32177;&#12539;&#23455;&#26045;&#35201;&#32177;&#65288;&#31227;&#34892;&#28168;&#65306;240123&#65289;\&#20196;&#21644;&#65302;&#24180;&#24230;&#35036;&#27491;\&#35036;&#27491;&#20491;&#21029;&#20107;&#26989;\&#8251;&#65303;&#24180;&#24230;&#12395;&#27770;&#35009;&#12288;&#37325;&#28857;&#21307;&#24107;&#20559;&#22312;&#23550;&#31574;&#25903;&#25588;&#21306;&#22495;&#12395;&#12362;&#12369;&#12427;&#35386;&#30274;&#25152;&#12398;&#25215;&#32153;&#12539;&#38283;&#26989;&#25903;&#25588;&#20107;&#26989;&#65288;&#36939;&#21942;&#36027;&#65289;\00&#32232;&#38598;&#21487;&#33021;&#23186;&#20307;\&#20107;&#21209;&#36899;&#32097;\&#27096;&#24335;&#21029;&#32025;&#65297;&#20505;&#35036;.xlsx" TargetMode="External"/><Relationship Id="rId1" Type="http://schemas.openxmlformats.org/officeDocument/2006/relationships/externalLinkPath" Target="file:///\\10.25.53.203\disk1\&#9734;&#20316;&#26989;&#29992;&#12501;&#12457;&#12523;&#12480;\03_&#27770;&#31639;&#31532;&#19968;&#20418;\10%20%20%20&#20132;&#20184;&#35201;&#32177;&#12539;&#23455;&#26045;&#35201;&#32177;&#65288;&#31227;&#34892;&#28168;&#65306;240123&#65289;\&#20196;&#21644;&#65302;&#24180;&#24230;&#35036;&#27491;\&#35036;&#27491;&#20491;&#21029;&#20107;&#26989;\&#8251;&#65303;&#24180;&#24230;&#12395;&#27770;&#35009;&#12288;&#37325;&#28857;&#21307;&#24107;&#20559;&#22312;&#23550;&#31574;&#25903;&#25588;&#21306;&#22495;&#12395;&#12362;&#12369;&#12427;&#35386;&#30274;&#25152;&#12398;&#25215;&#32153;&#12539;&#38283;&#26989;&#25903;&#25588;&#20107;&#26989;&#65288;&#36939;&#21942;&#36027;&#65289;\00&#32232;&#38598;&#21487;&#33021;&#23186;&#20307;\&#20107;&#21209;&#36899;&#32097;\&#27096;&#24335;&#21029;&#32025;&#65297;&#20505;&#3503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  <sheetName val="補助率"/>
      <sheetName val="事業リスト"/>
      <sheetName val="入力規則"/>
      <sheetName val="補助率 "/>
      <sheetName val="事業リスト（ＢＤ１）"/>
      <sheetName val="プルダウン"/>
      <sheetName val="第1号様式別紙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記入例】(様式1) 総括表"/>
      <sheetName val="【記載例】先行的な医師偏在是正プラン（１）医療機関"/>
      <sheetName val="【記載例】先行的な医師偏在是正プラン（２）区域"/>
      <sheetName val="(様式1) 総括表"/>
      <sheetName val="(様式2) 事業費内訳書"/>
      <sheetName val="1 へき地診療所"/>
      <sheetName val="2 過疎"/>
      <sheetName val="3 へき地保健指導所"/>
      <sheetName val="4 研修医施設"/>
      <sheetName val="5 臨床研修病院"/>
      <sheetName val="6 へき地医療拠点病院"/>
      <sheetName val="7 研修医環境"/>
      <sheetName val="8 離島等患者宿泊"/>
      <sheetName val="9 産科医療機関"/>
      <sheetName val="10 分娩取扱"/>
      <sheetName val="11 死亡時画像診断"/>
      <sheetName val="12-1 スプリンクラー（総括表）見直し前"/>
      <sheetName val="12-2スプリンクラー（個別計画書）見直し前"/>
      <sheetName val="13 南海トラフ（へき地医療拠点病院）"/>
      <sheetName val="13 南海トラフ（へき地診療所）"/>
      <sheetName val="14 院内感染"/>
      <sheetName val="先行的な医師偏在是正プラン（１）医療機関"/>
      <sheetName val="先行的な医師偏在是正プラン（２）区域"/>
      <sheetName val="管理用（このシートは削除しないでください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H3" t="str">
            <v>へき地診療所施設整備事業</v>
          </cell>
          <cell r="I3" t="str">
            <v>過疎地域等特定診療所施設整備事業</v>
          </cell>
          <cell r="J3" t="str">
            <v>へき地保健指導所施設整備事業</v>
          </cell>
          <cell r="K3" t="str">
            <v>研修医のための研修施設整備事業</v>
          </cell>
          <cell r="L3" t="str">
            <v>臨床研修病院施設整備事業</v>
          </cell>
          <cell r="M3" t="str">
            <v>へき地医療拠点病院施設整備事業</v>
          </cell>
          <cell r="N3" t="str">
            <v>医師臨床研修病院研修医環境整備事業</v>
          </cell>
          <cell r="O3" t="str">
            <v>離島等患者宿泊施設施設整備事業</v>
          </cell>
          <cell r="P3" t="str">
            <v>産科医療機関施設整備事業</v>
          </cell>
          <cell r="Q3" t="str">
            <v>分娩取扱施設施設整備事業</v>
          </cell>
          <cell r="R3" t="str">
            <v>死亡時画像診断システム施設整備事業</v>
          </cell>
          <cell r="S3" t="str">
            <v>南海トラフ地震に係る津波避難対策緊急事業</v>
          </cell>
          <cell r="T3" t="str">
            <v>院内感染対策施設整備事業</v>
          </cell>
          <cell r="U3" t="str">
            <v>重点医師偏在対策支援区域における診療所の承継・開業支援事業</v>
          </cell>
        </row>
        <row r="4">
          <cell r="U4" t="str">
            <v>診療部門</v>
          </cell>
        </row>
        <row r="5">
          <cell r="U5" t="str">
            <v>医師住宅</v>
          </cell>
        </row>
        <row r="6">
          <cell r="U6" t="str">
            <v>看護師住宅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別紙１－１"/>
      <sheetName val="別紙１ー１（２）"/>
    </sheetNames>
    <sheetDataSet>
      <sheetData sheetId="0">
        <row r="11">
          <cell r="K11" t="str">
            <v/>
          </cell>
        </row>
      </sheetData>
      <sheetData sheetId="1">
        <row r="11">
          <cell r="K11" t="str">
            <v/>
          </cell>
          <cell r="L11"/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2FC3F-1DA6-4328-900F-F6114F0CD89D}">
  <sheetPr codeName="Sheet2">
    <tabColor theme="7" tint="0.39997558519241921"/>
  </sheetPr>
  <dimension ref="A1:AV32"/>
  <sheetViews>
    <sheetView workbookViewId="0"/>
  </sheetViews>
  <sheetFormatPr defaultRowHeight="18"/>
  <cols>
    <col min="1" max="1" width="26.08203125" bestFit="1" customWidth="1"/>
  </cols>
  <sheetData>
    <row r="1" spans="1:32">
      <c r="A1" t="s">
        <v>30</v>
      </c>
      <c r="B1" t="str">
        <f>TEXT('[4]別紙１－１'!K11,"###,###,###0")</f>
        <v/>
      </c>
    </row>
    <row r="2" spans="1:32">
      <c r="A2" t="s">
        <v>31</v>
      </c>
      <c r="B2" t="str">
        <f>TEXT(MIN('[4]別紙１ー１（２）'!K11,'[4]別紙１ー１（２）'!L11),"###,###,###0")</f>
        <v>0</v>
      </c>
    </row>
    <row r="12" spans="1:32">
      <c r="A12" t="s">
        <v>33</v>
      </c>
      <c r="B12" t="s">
        <v>36</v>
      </c>
      <c r="C12" t="s">
        <v>37</v>
      </c>
      <c r="D12" t="s">
        <v>38</v>
      </c>
      <c r="E12" t="s">
        <v>39</v>
      </c>
      <c r="F12" t="s">
        <v>40</v>
      </c>
      <c r="G12" t="s">
        <v>41</v>
      </c>
      <c r="H12" t="s">
        <v>42</v>
      </c>
      <c r="I12" t="s">
        <v>43</v>
      </c>
      <c r="J12" t="s">
        <v>44</v>
      </c>
      <c r="K12" t="s">
        <v>45</v>
      </c>
    </row>
    <row r="13" spans="1:32">
      <c r="A13" t="s">
        <v>34</v>
      </c>
      <c r="B13" t="s">
        <v>46</v>
      </c>
      <c r="C13" t="s">
        <v>47</v>
      </c>
      <c r="D13" t="s">
        <v>36</v>
      </c>
    </row>
    <row r="14" spans="1:32">
      <c r="A14" t="s">
        <v>46</v>
      </c>
      <c r="B14" t="s">
        <v>48</v>
      </c>
      <c r="C14" t="s">
        <v>49</v>
      </c>
      <c r="D14" t="s">
        <v>50</v>
      </c>
      <c r="E14" t="s">
        <v>51</v>
      </c>
      <c r="F14" t="s">
        <v>52</v>
      </c>
      <c r="G14" t="s">
        <v>53</v>
      </c>
      <c r="H14" t="s">
        <v>54</v>
      </c>
      <c r="I14" t="s">
        <v>55</v>
      </c>
      <c r="J14" t="s">
        <v>56</v>
      </c>
      <c r="K14" t="s">
        <v>57</v>
      </c>
      <c r="L14" t="s">
        <v>58</v>
      </c>
      <c r="M14" t="s">
        <v>59</v>
      </c>
      <c r="N14" t="s">
        <v>60</v>
      </c>
      <c r="O14" t="s">
        <v>61</v>
      </c>
      <c r="P14" t="s">
        <v>62</v>
      </c>
      <c r="Q14" t="s">
        <v>63</v>
      </c>
      <c r="R14" t="s">
        <v>64</v>
      </c>
      <c r="S14" t="s">
        <v>65</v>
      </c>
      <c r="T14" t="s">
        <v>66</v>
      </c>
      <c r="U14" t="s">
        <v>67</v>
      </c>
      <c r="V14" t="s">
        <v>68</v>
      </c>
      <c r="W14" t="s">
        <v>69</v>
      </c>
      <c r="X14" t="s">
        <v>70</v>
      </c>
      <c r="Y14" t="s">
        <v>71</v>
      </c>
      <c r="Z14" t="s">
        <v>72</v>
      </c>
      <c r="AA14" t="s">
        <v>73</v>
      </c>
      <c r="AB14" t="s">
        <v>74</v>
      </c>
      <c r="AC14" t="s">
        <v>75</v>
      </c>
      <c r="AD14" t="s">
        <v>76</v>
      </c>
      <c r="AE14" t="s">
        <v>77</v>
      </c>
      <c r="AF14" t="s">
        <v>78</v>
      </c>
    </row>
    <row r="15" spans="1:32">
      <c r="A15" t="s">
        <v>47</v>
      </c>
      <c r="B15" t="s">
        <v>48</v>
      </c>
      <c r="C15" t="s">
        <v>49</v>
      </c>
      <c r="D15" t="s">
        <v>50</v>
      </c>
      <c r="E15" t="s">
        <v>51</v>
      </c>
      <c r="F15" t="s">
        <v>52</v>
      </c>
      <c r="G15" t="s">
        <v>53</v>
      </c>
      <c r="H15" t="s">
        <v>54</v>
      </c>
      <c r="I15" t="s">
        <v>55</v>
      </c>
      <c r="J15" t="s">
        <v>56</v>
      </c>
      <c r="K15" t="s">
        <v>57</v>
      </c>
      <c r="L15" t="s">
        <v>58</v>
      </c>
      <c r="M15" t="s">
        <v>59</v>
      </c>
      <c r="N15" t="s">
        <v>60</v>
      </c>
      <c r="O15" t="s">
        <v>61</v>
      </c>
      <c r="P15" t="s">
        <v>62</v>
      </c>
      <c r="Q15" t="s">
        <v>63</v>
      </c>
      <c r="R15" t="s">
        <v>64</v>
      </c>
      <c r="S15" t="s">
        <v>65</v>
      </c>
      <c r="T15" t="s">
        <v>66</v>
      </c>
      <c r="U15" t="s">
        <v>67</v>
      </c>
      <c r="V15" t="s">
        <v>68</v>
      </c>
      <c r="W15" t="s">
        <v>69</v>
      </c>
      <c r="X15" t="s">
        <v>70</v>
      </c>
      <c r="Y15" t="s">
        <v>71</v>
      </c>
      <c r="Z15" t="s">
        <v>72</v>
      </c>
      <c r="AA15" t="s">
        <v>73</v>
      </c>
      <c r="AB15" t="s">
        <v>74</v>
      </c>
      <c r="AC15" t="s">
        <v>75</v>
      </c>
    </row>
    <row r="16" spans="1:32">
      <c r="A16" t="s">
        <v>35</v>
      </c>
      <c r="B16" t="s">
        <v>48</v>
      </c>
      <c r="C16" t="s">
        <v>49</v>
      </c>
      <c r="D16" t="s">
        <v>50</v>
      </c>
      <c r="E16" t="s">
        <v>51</v>
      </c>
      <c r="F16" t="s">
        <v>52</v>
      </c>
      <c r="G16" t="s">
        <v>53</v>
      </c>
      <c r="H16" t="s">
        <v>54</v>
      </c>
      <c r="I16" t="s">
        <v>55</v>
      </c>
      <c r="J16" t="s">
        <v>56</v>
      </c>
      <c r="K16" t="s">
        <v>57</v>
      </c>
      <c r="L16" t="s">
        <v>58</v>
      </c>
      <c r="M16" t="s">
        <v>59</v>
      </c>
      <c r="N16" t="s">
        <v>60</v>
      </c>
      <c r="O16" t="s">
        <v>61</v>
      </c>
      <c r="P16" t="s">
        <v>62</v>
      </c>
      <c r="Q16" t="s">
        <v>63</v>
      </c>
      <c r="R16" t="s">
        <v>64</v>
      </c>
      <c r="S16" t="s">
        <v>65</v>
      </c>
      <c r="T16" t="s">
        <v>66</v>
      </c>
      <c r="U16" t="s">
        <v>67</v>
      </c>
      <c r="V16" t="s">
        <v>68</v>
      </c>
      <c r="W16" t="s">
        <v>69</v>
      </c>
      <c r="X16" t="s">
        <v>70</v>
      </c>
      <c r="Y16" t="s">
        <v>71</v>
      </c>
      <c r="Z16" t="s">
        <v>72</v>
      </c>
      <c r="AA16" t="s">
        <v>73</v>
      </c>
      <c r="AB16" t="s">
        <v>74</v>
      </c>
      <c r="AC16" t="s">
        <v>75</v>
      </c>
      <c r="AD16" t="s">
        <v>76</v>
      </c>
      <c r="AE16" t="s">
        <v>77</v>
      </c>
      <c r="AF16" t="s">
        <v>78</v>
      </c>
    </row>
    <row r="17" spans="1:48">
      <c r="A17" t="s">
        <v>37</v>
      </c>
      <c r="B17" t="s">
        <v>48</v>
      </c>
      <c r="C17" t="s">
        <v>49</v>
      </c>
      <c r="D17" t="s">
        <v>50</v>
      </c>
      <c r="E17" t="s">
        <v>51</v>
      </c>
      <c r="F17" t="s">
        <v>52</v>
      </c>
      <c r="G17" t="s">
        <v>53</v>
      </c>
      <c r="H17" t="s">
        <v>54</v>
      </c>
      <c r="I17" t="s">
        <v>55</v>
      </c>
      <c r="J17" t="s">
        <v>56</v>
      </c>
      <c r="K17" t="s">
        <v>57</v>
      </c>
      <c r="L17" t="s">
        <v>58</v>
      </c>
      <c r="M17" t="s">
        <v>59</v>
      </c>
      <c r="N17" t="s">
        <v>60</v>
      </c>
      <c r="O17" t="s">
        <v>61</v>
      </c>
      <c r="P17" t="s">
        <v>62</v>
      </c>
      <c r="Q17" t="s">
        <v>63</v>
      </c>
      <c r="R17" t="s">
        <v>64</v>
      </c>
      <c r="S17" t="s">
        <v>65</v>
      </c>
      <c r="T17" t="s">
        <v>66</v>
      </c>
      <c r="U17" t="s">
        <v>67</v>
      </c>
      <c r="V17" t="s">
        <v>68</v>
      </c>
      <c r="W17" t="s">
        <v>69</v>
      </c>
      <c r="X17" t="s">
        <v>70</v>
      </c>
      <c r="Y17" t="s">
        <v>71</v>
      </c>
      <c r="Z17" t="s">
        <v>72</v>
      </c>
      <c r="AA17" t="s">
        <v>73</v>
      </c>
      <c r="AB17" t="s">
        <v>74</v>
      </c>
      <c r="AC17" t="s">
        <v>75</v>
      </c>
      <c r="AD17" t="s">
        <v>76</v>
      </c>
      <c r="AE17" t="s">
        <v>77</v>
      </c>
    </row>
    <row r="18" spans="1:48">
      <c r="A18" t="s">
        <v>38</v>
      </c>
      <c r="B18" t="s">
        <v>48</v>
      </c>
      <c r="C18" t="s">
        <v>49</v>
      </c>
      <c r="D18" t="s">
        <v>50</v>
      </c>
      <c r="E18" t="s">
        <v>51</v>
      </c>
      <c r="F18" t="s">
        <v>52</v>
      </c>
      <c r="G18" t="s">
        <v>53</v>
      </c>
      <c r="H18" t="s">
        <v>54</v>
      </c>
      <c r="I18" t="s">
        <v>55</v>
      </c>
      <c r="J18" t="s">
        <v>56</v>
      </c>
      <c r="K18" t="s">
        <v>57</v>
      </c>
      <c r="L18" t="s">
        <v>58</v>
      </c>
      <c r="M18" t="s">
        <v>59</v>
      </c>
      <c r="N18" t="s">
        <v>60</v>
      </c>
      <c r="O18" t="s">
        <v>61</v>
      </c>
      <c r="P18" t="s">
        <v>62</v>
      </c>
      <c r="Q18" t="s">
        <v>63</v>
      </c>
      <c r="R18" t="s">
        <v>64</v>
      </c>
      <c r="S18" t="s">
        <v>65</v>
      </c>
      <c r="T18" t="s">
        <v>66</v>
      </c>
      <c r="U18" t="s">
        <v>67</v>
      </c>
      <c r="V18" t="s">
        <v>68</v>
      </c>
      <c r="W18" t="s">
        <v>69</v>
      </c>
      <c r="X18" t="s">
        <v>70</v>
      </c>
      <c r="Y18" t="s">
        <v>71</v>
      </c>
      <c r="Z18" t="s">
        <v>72</v>
      </c>
      <c r="AA18" t="s">
        <v>73</v>
      </c>
      <c r="AB18" t="s">
        <v>74</v>
      </c>
      <c r="AC18" t="s">
        <v>75</v>
      </c>
      <c r="AD18" t="s">
        <v>76</v>
      </c>
      <c r="AE18" t="s">
        <v>77</v>
      </c>
      <c r="AF18" t="s">
        <v>78</v>
      </c>
    </row>
    <row r="19" spans="1:48">
      <c r="A19" t="s">
        <v>39</v>
      </c>
      <c r="B19" t="s">
        <v>48</v>
      </c>
      <c r="C19" t="s">
        <v>49</v>
      </c>
      <c r="D19" t="s">
        <v>50</v>
      </c>
      <c r="E19" t="s">
        <v>51</v>
      </c>
      <c r="F19" t="s">
        <v>52</v>
      </c>
      <c r="G19" t="s">
        <v>53</v>
      </c>
      <c r="H19" t="s">
        <v>54</v>
      </c>
      <c r="I19" t="s">
        <v>55</v>
      </c>
      <c r="J19" t="s">
        <v>56</v>
      </c>
      <c r="K19" t="s">
        <v>57</v>
      </c>
      <c r="L19" t="s">
        <v>58</v>
      </c>
      <c r="M19" t="s">
        <v>59</v>
      </c>
      <c r="N19" t="s">
        <v>60</v>
      </c>
      <c r="O19" t="s">
        <v>61</v>
      </c>
      <c r="P19" t="s">
        <v>62</v>
      </c>
      <c r="Q19" t="s">
        <v>63</v>
      </c>
      <c r="R19" t="s">
        <v>64</v>
      </c>
      <c r="S19" t="s">
        <v>65</v>
      </c>
      <c r="T19" t="s">
        <v>66</v>
      </c>
      <c r="U19" t="s">
        <v>67</v>
      </c>
      <c r="V19" t="s">
        <v>68</v>
      </c>
      <c r="W19" t="s">
        <v>69</v>
      </c>
      <c r="X19" t="s">
        <v>70</v>
      </c>
      <c r="Y19" t="s">
        <v>71</v>
      </c>
      <c r="Z19" t="s">
        <v>72</v>
      </c>
      <c r="AA19" t="s">
        <v>73</v>
      </c>
      <c r="AB19" t="s">
        <v>74</v>
      </c>
      <c r="AC19" t="s">
        <v>75</v>
      </c>
      <c r="AD19" t="s">
        <v>76</v>
      </c>
      <c r="AE19" t="s">
        <v>77</v>
      </c>
    </row>
    <row r="20" spans="1:48">
      <c r="A20" t="s">
        <v>40</v>
      </c>
      <c r="B20" t="s">
        <v>48</v>
      </c>
      <c r="C20" t="s">
        <v>49</v>
      </c>
      <c r="D20" t="s">
        <v>50</v>
      </c>
      <c r="E20" t="s">
        <v>51</v>
      </c>
      <c r="F20" t="s">
        <v>52</v>
      </c>
      <c r="G20" t="s">
        <v>53</v>
      </c>
      <c r="H20" t="s">
        <v>54</v>
      </c>
      <c r="I20" t="s">
        <v>55</v>
      </c>
      <c r="J20" t="s">
        <v>56</v>
      </c>
      <c r="K20" t="s">
        <v>57</v>
      </c>
      <c r="L20" t="s">
        <v>58</v>
      </c>
      <c r="M20" t="s">
        <v>59</v>
      </c>
      <c r="N20" t="s">
        <v>60</v>
      </c>
      <c r="O20" t="s">
        <v>61</v>
      </c>
      <c r="P20" t="s">
        <v>62</v>
      </c>
      <c r="Q20" t="s">
        <v>63</v>
      </c>
      <c r="R20" t="s">
        <v>64</v>
      </c>
      <c r="S20" t="s">
        <v>65</v>
      </c>
      <c r="T20" t="s">
        <v>66</v>
      </c>
      <c r="U20" t="s">
        <v>67</v>
      </c>
      <c r="V20" t="s">
        <v>68</v>
      </c>
      <c r="W20" t="s">
        <v>69</v>
      </c>
      <c r="X20" t="s">
        <v>70</v>
      </c>
      <c r="Y20" t="s">
        <v>71</v>
      </c>
      <c r="Z20" t="s">
        <v>72</v>
      </c>
      <c r="AA20" t="s">
        <v>73</v>
      </c>
      <c r="AB20" t="s">
        <v>74</v>
      </c>
      <c r="AC20" t="s">
        <v>75</v>
      </c>
      <c r="AD20" t="s">
        <v>76</v>
      </c>
      <c r="AE20" t="s">
        <v>77</v>
      </c>
      <c r="AF20" t="s">
        <v>78</v>
      </c>
    </row>
    <row r="21" spans="1:48">
      <c r="A21" t="s">
        <v>41</v>
      </c>
      <c r="B21" t="s">
        <v>48</v>
      </c>
      <c r="C21" t="s">
        <v>49</v>
      </c>
      <c r="D21" t="s">
        <v>50</v>
      </c>
      <c r="E21" t="s">
        <v>51</v>
      </c>
      <c r="F21" t="s">
        <v>52</v>
      </c>
      <c r="G21" t="s">
        <v>53</v>
      </c>
      <c r="H21" t="s">
        <v>54</v>
      </c>
      <c r="I21" t="s">
        <v>55</v>
      </c>
      <c r="J21" t="s">
        <v>56</v>
      </c>
      <c r="K21" t="s">
        <v>57</v>
      </c>
      <c r="L21" t="s">
        <v>58</v>
      </c>
      <c r="M21" t="s">
        <v>59</v>
      </c>
      <c r="N21" t="s">
        <v>60</v>
      </c>
      <c r="O21" t="s">
        <v>61</v>
      </c>
      <c r="P21" t="s">
        <v>62</v>
      </c>
      <c r="Q21" t="s">
        <v>63</v>
      </c>
      <c r="R21" t="s">
        <v>64</v>
      </c>
      <c r="S21" t="s">
        <v>65</v>
      </c>
      <c r="T21" t="s">
        <v>66</v>
      </c>
      <c r="U21" t="s">
        <v>67</v>
      </c>
      <c r="V21" t="s">
        <v>68</v>
      </c>
      <c r="W21" t="s">
        <v>69</v>
      </c>
      <c r="X21" t="s">
        <v>70</v>
      </c>
      <c r="Y21" t="s">
        <v>71</v>
      </c>
      <c r="Z21" t="s">
        <v>72</v>
      </c>
      <c r="AA21" t="s">
        <v>73</v>
      </c>
      <c r="AB21" t="s">
        <v>74</v>
      </c>
      <c r="AC21" t="s">
        <v>75</v>
      </c>
      <c r="AD21" t="s">
        <v>76</v>
      </c>
      <c r="AE21" t="s">
        <v>77</v>
      </c>
      <c r="AF21" t="s">
        <v>78</v>
      </c>
    </row>
    <row r="22" spans="1:48">
      <c r="A22" t="s">
        <v>42</v>
      </c>
      <c r="B22" t="s">
        <v>48</v>
      </c>
      <c r="C22" t="s">
        <v>49</v>
      </c>
      <c r="D22" t="s">
        <v>50</v>
      </c>
      <c r="E22" t="s">
        <v>51</v>
      </c>
      <c r="F22" t="s">
        <v>52</v>
      </c>
      <c r="G22" t="s">
        <v>53</v>
      </c>
      <c r="H22" t="s">
        <v>54</v>
      </c>
      <c r="I22" t="s">
        <v>55</v>
      </c>
      <c r="J22" t="s">
        <v>56</v>
      </c>
      <c r="K22" t="s">
        <v>57</v>
      </c>
      <c r="L22" t="s">
        <v>58</v>
      </c>
      <c r="M22" t="s">
        <v>59</v>
      </c>
      <c r="N22" t="s">
        <v>60</v>
      </c>
      <c r="O22" t="s">
        <v>61</v>
      </c>
      <c r="P22" t="s">
        <v>62</v>
      </c>
      <c r="Q22" t="s">
        <v>63</v>
      </c>
      <c r="R22" t="s">
        <v>64</v>
      </c>
      <c r="S22" t="s">
        <v>65</v>
      </c>
      <c r="T22" t="s">
        <v>66</v>
      </c>
      <c r="U22" t="s">
        <v>67</v>
      </c>
      <c r="V22" t="s">
        <v>68</v>
      </c>
      <c r="W22" t="s">
        <v>69</v>
      </c>
      <c r="X22" t="s">
        <v>70</v>
      </c>
      <c r="Y22" t="s">
        <v>71</v>
      </c>
      <c r="Z22" t="s">
        <v>72</v>
      </c>
      <c r="AA22" t="s">
        <v>73</v>
      </c>
      <c r="AB22" t="s">
        <v>74</v>
      </c>
      <c r="AC22" t="s">
        <v>75</v>
      </c>
      <c r="AD22" t="s">
        <v>76</v>
      </c>
      <c r="AE22" t="s">
        <v>77</v>
      </c>
    </row>
    <row r="23" spans="1:48">
      <c r="A23" t="s">
        <v>43</v>
      </c>
      <c r="B23" t="s">
        <v>48</v>
      </c>
      <c r="C23" t="s">
        <v>49</v>
      </c>
      <c r="D23" t="s">
        <v>50</v>
      </c>
      <c r="E23" t="s">
        <v>51</v>
      </c>
      <c r="F23" t="s">
        <v>52</v>
      </c>
      <c r="G23" t="s">
        <v>53</v>
      </c>
      <c r="H23" t="s">
        <v>54</v>
      </c>
      <c r="I23" t="s">
        <v>55</v>
      </c>
      <c r="J23" t="s">
        <v>56</v>
      </c>
      <c r="K23" t="s">
        <v>57</v>
      </c>
      <c r="L23" t="s">
        <v>58</v>
      </c>
      <c r="M23" t="s">
        <v>59</v>
      </c>
      <c r="N23" t="s">
        <v>60</v>
      </c>
      <c r="O23" t="s">
        <v>61</v>
      </c>
      <c r="P23" t="s">
        <v>62</v>
      </c>
      <c r="Q23" t="s">
        <v>63</v>
      </c>
      <c r="R23" t="s">
        <v>64</v>
      </c>
      <c r="S23" t="s">
        <v>65</v>
      </c>
      <c r="T23" t="s">
        <v>66</v>
      </c>
      <c r="U23" t="s">
        <v>67</v>
      </c>
      <c r="V23" t="s">
        <v>68</v>
      </c>
      <c r="W23" t="s">
        <v>69</v>
      </c>
      <c r="X23" t="s">
        <v>70</v>
      </c>
      <c r="Y23" t="s">
        <v>71</v>
      </c>
      <c r="Z23" t="s">
        <v>72</v>
      </c>
      <c r="AA23" t="s">
        <v>73</v>
      </c>
      <c r="AB23" t="s">
        <v>74</v>
      </c>
      <c r="AC23" t="s">
        <v>75</v>
      </c>
      <c r="AD23" t="s">
        <v>76</v>
      </c>
      <c r="AE23" t="s">
        <v>77</v>
      </c>
      <c r="AF23" t="s">
        <v>78</v>
      </c>
    </row>
    <row r="24" spans="1:48">
      <c r="A24" t="s">
        <v>44</v>
      </c>
      <c r="B24" t="s">
        <v>48</v>
      </c>
      <c r="C24" t="s">
        <v>49</v>
      </c>
      <c r="D24" t="s">
        <v>50</v>
      </c>
      <c r="E24" t="s">
        <v>51</v>
      </c>
      <c r="F24" t="s">
        <v>52</v>
      </c>
      <c r="G24" t="s">
        <v>53</v>
      </c>
      <c r="H24" t="s">
        <v>54</v>
      </c>
      <c r="I24" t="s">
        <v>55</v>
      </c>
      <c r="J24" t="s">
        <v>56</v>
      </c>
      <c r="K24" t="s">
        <v>57</v>
      </c>
      <c r="L24" t="s">
        <v>58</v>
      </c>
      <c r="M24" t="s">
        <v>59</v>
      </c>
      <c r="N24" t="s">
        <v>60</v>
      </c>
      <c r="O24" t="s">
        <v>61</v>
      </c>
      <c r="P24" t="s">
        <v>62</v>
      </c>
      <c r="Q24" t="s">
        <v>63</v>
      </c>
      <c r="R24" t="s">
        <v>64</v>
      </c>
      <c r="S24" t="s">
        <v>65</v>
      </c>
      <c r="T24" t="s">
        <v>66</v>
      </c>
      <c r="U24" t="s">
        <v>67</v>
      </c>
      <c r="V24" t="s">
        <v>68</v>
      </c>
      <c r="W24" t="s">
        <v>69</v>
      </c>
      <c r="X24" t="s">
        <v>70</v>
      </c>
      <c r="Y24" t="s">
        <v>71</v>
      </c>
      <c r="Z24" t="s">
        <v>72</v>
      </c>
      <c r="AA24" t="s">
        <v>73</v>
      </c>
      <c r="AB24" t="s">
        <v>74</v>
      </c>
      <c r="AC24" t="s">
        <v>75</v>
      </c>
      <c r="AD24" t="s">
        <v>76</v>
      </c>
      <c r="AE24" t="s">
        <v>77</v>
      </c>
    </row>
    <row r="25" spans="1:48">
      <c r="A25" t="s">
        <v>45</v>
      </c>
      <c r="B25" t="s">
        <v>48</v>
      </c>
      <c r="C25" t="s">
        <v>49</v>
      </c>
      <c r="D25" t="s">
        <v>50</v>
      </c>
      <c r="E25" t="s">
        <v>51</v>
      </c>
      <c r="F25" t="s">
        <v>52</v>
      </c>
      <c r="G25" t="s">
        <v>53</v>
      </c>
      <c r="H25" t="s">
        <v>54</v>
      </c>
      <c r="I25" t="s">
        <v>55</v>
      </c>
      <c r="J25" t="s">
        <v>56</v>
      </c>
      <c r="K25" t="s">
        <v>57</v>
      </c>
      <c r="L25" t="s">
        <v>58</v>
      </c>
      <c r="M25" t="s">
        <v>59</v>
      </c>
      <c r="N25" t="s">
        <v>60</v>
      </c>
      <c r="O25" t="s">
        <v>61</v>
      </c>
      <c r="P25" t="s">
        <v>62</v>
      </c>
      <c r="Q25" t="s">
        <v>63</v>
      </c>
      <c r="R25" t="s">
        <v>64</v>
      </c>
      <c r="S25" t="s">
        <v>65</v>
      </c>
      <c r="T25" t="s">
        <v>66</v>
      </c>
      <c r="U25" t="s">
        <v>67</v>
      </c>
      <c r="V25" t="s">
        <v>68</v>
      </c>
      <c r="W25" t="s">
        <v>69</v>
      </c>
      <c r="X25" t="s">
        <v>70</v>
      </c>
      <c r="Y25" t="s">
        <v>71</v>
      </c>
      <c r="Z25" t="s">
        <v>72</v>
      </c>
      <c r="AA25" t="s">
        <v>73</v>
      </c>
      <c r="AB25" t="s">
        <v>74</v>
      </c>
      <c r="AC25" t="s">
        <v>75</v>
      </c>
      <c r="AD25" t="s">
        <v>76</v>
      </c>
      <c r="AE25" t="s">
        <v>77</v>
      </c>
      <c r="AF25" t="s">
        <v>78</v>
      </c>
    </row>
    <row r="28" spans="1:48">
      <c r="B28" t="s">
        <v>109</v>
      </c>
      <c r="C28" t="s">
        <v>110</v>
      </c>
      <c r="D28" t="s">
        <v>111</v>
      </c>
      <c r="E28" t="s">
        <v>112</v>
      </c>
      <c r="F28" t="s">
        <v>113</v>
      </c>
      <c r="G28" t="s">
        <v>114</v>
      </c>
      <c r="H28" t="s">
        <v>115</v>
      </c>
      <c r="I28" t="s">
        <v>116</v>
      </c>
      <c r="J28" t="s">
        <v>117</v>
      </c>
      <c r="K28" t="s">
        <v>118</v>
      </c>
      <c r="L28" t="s">
        <v>119</v>
      </c>
      <c r="M28" t="s">
        <v>120</v>
      </c>
      <c r="N28" t="s">
        <v>121</v>
      </c>
      <c r="O28" t="s">
        <v>122</v>
      </c>
      <c r="P28" t="s">
        <v>123</v>
      </c>
      <c r="Q28" t="s">
        <v>124</v>
      </c>
      <c r="R28" t="s">
        <v>125</v>
      </c>
      <c r="S28" t="s">
        <v>126</v>
      </c>
      <c r="T28" t="s">
        <v>127</v>
      </c>
      <c r="U28" t="s">
        <v>128</v>
      </c>
      <c r="V28" t="s">
        <v>129</v>
      </c>
      <c r="W28" t="s">
        <v>130</v>
      </c>
      <c r="X28" t="s">
        <v>131</v>
      </c>
      <c r="Y28" t="s">
        <v>132</v>
      </c>
      <c r="Z28" t="s">
        <v>133</v>
      </c>
      <c r="AA28" t="s">
        <v>134</v>
      </c>
      <c r="AB28" t="s">
        <v>135</v>
      </c>
      <c r="AC28" t="s">
        <v>136</v>
      </c>
      <c r="AD28" t="s">
        <v>137</v>
      </c>
      <c r="AE28" t="s">
        <v>138</v>
      </c>
      <c r="AF28" t="s">
        <v>139</v>
      </c>
      <c r="AG28" t="s">
        <v>140</v>
      </c>
      <c r="AH28" t="s">
        <v>141</v>
      </c>
      <c r="AI28" t="s">
        <v>142</v>
      </c>
      <c r="AJ28" t="s">
        <v>143</v>
      </c>
      <c r="AK28" t="s">
        <v>144</v>
      </c>
      <c r="AL28" t="s">
        <v>145</v>
      </c>
      <c r="AM28" t="s">
        <v>146</v>
      </c>
      <c r="AN28" t="s">
        <v>147</v>
      </c>
      <c r="AO28" t="s">
        <v>148</v>
      </c>
      <c r="AP28" t="s">
        <v>149</v>
      </c>
      <c r="AQ28" t="s">
        <v>150</v>
      </c>
      <c r="AR28" t="s">
        <v>151</v>
      </c>
      <c r="AS28" t="s">
        <v>152</v>
      </c>
      <c r="AT28" t="s">
        <v>153</v>
      </c>
      <c r="AU28" t="s">
        <v>154</v>
      </c>
      <c r="AV28" t="s">
        <v>155</v>
      </c>
    </row>
    <row r="31" spans="1:48">
      <c r="N31" s="17" t="s">
        <v>157</v>
      </c>
      <c r="O31" t="s">
        <v>158</v>
      </c>
    </row>
    <row r="32" spans="1:48">
      <c r="N32" t="s">
        <v>156</v>
      </c>
      <c r="O32" t="s">
        <v>159</v>
      </c>
    </row>
  </sheetData>
  <phoneticPr fontId="1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74311-8036-41D1-96E1-C5755AD506B5}">
  <sheetPr codeName="Sheet5">
    <tabColor theme="7" tint="0.39997558519241921"/>
    <pageSetUpPr fitToPage="1"/>
  </sheetPr>
  <dimension ref="A1:M18"/>
  <sheetViews>
    <sheetView workbookViewId="0"/>
  </sheetViews>
  <sheetFormatPr defaultColWidth="9" defaultRowHeight="18"/>
  <cols>
    <col min="1" max="1" width="2.5" style="2" customWidth="1"/>
    <col min="2" max="2" width="5.33203125" style="1" customWidth="1"/>
    <col min="3" max="3" width="46.33203125" style="1" customWidth="1"/>
    <col min="4" max="4" width="9.75" style="1" customWidth="1"/>
    <col min="5" max="5" width="11.25" style="1" customWidth="1"/>
    <col min="6" max="6" width="4.33203125" style="1" customWidth="1"/>
    <col min="7" max="7" width="9" style="1"/>
    <col min="8" max="8" width="3.33203125" style="1" customWidth="1"/>
    <col min="9" max="9" width="11" style="1" customWidth="1"/>
    <col min="10" max="10" width="2.5" style="1" customWidth="1"/>
    <col min="11" max="11" width="3.33203125" style="1" customWidth="1"/>
    <col min="12" max="12" width="12.33203125" style="1" customWidth="1"/>
    <col min="13" max="13" width="7.25" style="2" customWidth="1"/>
    <col min="14" max="14" width="17.08203125" style="2" customWidth="1"/>
    <col min="15" max="16384" width="9" style="2"/>
  </cols>
  <sheetData>
    <row r="1" spans="1:13">
      <c r="A1" s="8"/>
      <c r="B1" s="10" t="s">
        <v>27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8"/>
    </row>
    <row r="2" spans="1:13">
      <c r="A2" s="8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8"/>
    </row>
    <row r="3" spans="1:13">
      <c r="A3" s="8"/>
      <c r="B3" s="10" t="s">
        <v>26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8"/>
    </row>
    <row r="4" spans="1:13">
      <c r="A4" s="8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8"/>
    </row>
    <row r="5" spans="1:13">
      <c r="A5" s="8"/>
      <c r="B5" s="212" t="s">
        <v>32</v>
      </c>
      <c r="C5" s="213"/>
      <c r="D5" s="213"/>
      <c r="E5" s="213"/>
      <c r="F5" s="213"/>
      <c r="G5" s="213"/>
      <c r="H5" s="213"/>
      <c r="I5" s="213"/>
      <c r="J5" s="213"/>
      <c r="K5" s="213"/>
      <c r="L5" s="214"/>
      <c r="M5" s="8"/>
    </row>
    <row r="6" spans="1:13" ht="13.5" customHeight="1">
      <c r="A6" s="8"/>
      <c r="B6" s="215" t="s">
        <v>12</v>
      </c>
      <c r="C6" s="216"/>
      <c r="D6" s="15"/>
      <c r="E6" s="16"/>
      <c r="F6" s="16"/>
      <c r="G6" s="16"/>
      <c r="H6" s="16"/>
      <c r="I6" s="16"/>
      <c r="J6" s="16"/>
      <c r="K6" s="16"/>
      <c r="L6" s="6">
        <f>IFERROR(SUM(L9:L15),"")</f>
        <v>0</v>
      </c>
      <c r="M6" s="8" t="s">
        <v>28</v>
      </c>
    </row>
    <row r="7" spans="1:13">
      <c r="A7" s="8"/>
      <c r="B7" s="217"/>
      <c r="C7" s="218"/>
      <c r="D7" s="9"/>
      <c r="E7" s="10"/>
      <c r="F7" s="10"/>
      <c r="G7" s="10"/>
      <c r="H7" s="10"/>
      <c r="I7" s="10"/>
      <c r="J7" s="10"/>
      <c r="K7" s="10"/>
      <c r="L7" s="9"/>
      <c r="M7" s="8"/>
    </row>
    <row r="8" spans="1:13">
      <c r="A8" s="8"/>
      <c r="B8" s="219" t="s">
        <v>25</v>
      </c>
      <c r="C8" s="220"/>
      <c r="D8" s="9"/>
      <c r="E8" s="10"/>
      <c r="F8" s="10"/>
      <c r="G8" s="10"/>
      <c r="H8" s="10"/>
      <c r="I8" s="10" t="s">
        <v>24</v>
      </c>
      <c r="J8" s="10"/>
      <c r="K8" s="10"/>
      <c r="L8" s="9"/>
      <c r="M8" s="8"/>
    </row>
    <row r="9" spans="1:13">
      <c r="A9" s="8"/>
      <c r="B9" s="206" t="s">
        <v>23</v>
      </c>
      <c r="C9" s="207"/>
      <c r="D9" s="9"/>
      <c r="E9" s="13">
        <v>6200000</v>
      </c>
      <c r="F9" s="14" t="s">
        <v>18</v>
      </c>
      <c r="G9" s="13">
        <v>71000</v>
      </c>
      <c r="H9" s="10" t="s">
        <v>11</v>
      </c>
      <c r="I9" s="4"/>
      <c r="J9" s="10" t="s">
        <v>17</v>
      </c>
      <c r="K9" s="10" t="s">
        <v>10</v>
      </c>
      <c r="L9" s="7" t="str">
        <f>IF(I9="","0",E9+(G9*I9))</f>
        <v>0</v>
      </c>
      <c r="M9" s="8"/>
    </row>
    <row r="10" spans="1:13">
      <c r="A10" s="8"/>
      <c r="B10" s="206" t="s">
        <v>22</v>
      </c>
      <c r="C10" s="207"/>
      <c r="D10" s="9"/>
      <c r="E10" s="10"/>
      <c r="F10" s="10"/>
      <c r="G10" s="10"/>
      <c r="H10" s="10"/>
      <c r="I10" s="10"/>
      <c r="J10" s="10"/>
      <c r="K10" s="10"/>
      <c r="L10" s="9"/>
      <c r="M10" s="8"/>
    </row>
    <row r="11" spans="1:13">
      <c r="A11" s="8"/>
      <c r="B11" s="206" t="s">
        <v>21</v>
      </c>
      <c r="C11" s="207"/>
      <c r="D11" s="9"/>
      <c r="E11" s="13">
        <v>6200000</v>
      </c>
      <c r="F11" s="14" t="s">
        <v>18</v>
      </c>
      <c r="G11" s="13">
        <v>77000</v>
      </c>
      <c r="H11" s="10" t="s">
        <v>11</v>
      </c>
      <c r="I11" s="4"/>
      <c r="J11" s="10" t="s">
        <v>17</v>
      </c>
      <c r="K11" s="10" t="s">
        <v>10</v>
      </c>
      <c r="L11" s="7" t="str">
        <f>IF(I11="","0",E11+(G11*I11))</f>
        <v>0</v>
      </c>
      <c r="M11" s="8"/>
    </row>
    <row r="12" spans="1:13">
      <c r="A12" s="8"/>
      <c r="B12" s="206" t="s">
        <v>20</v>
      </c>
      <c r="C12" s="207"/>
      <c r="D12" s="9"/>
      <c r="E12" s="10"/>
      <c r="F12" s="10"/>
      <c r="G12" s="10"/>
      <c r="H12" s="10"/>
      <c r="I12" s="10"/>
      <c r="J12" s="10"/>
      <c r="K12" s="10"/>
      <c r="L12" s="9"/>
      <c r="M12" s="8"/>
    </row>
    <row r="13" spans="1:13">
      <c r="A13" s="8"/>
      <c r="B13" s="206" t="s">
        <v>19</v>
      </c>
      <c r="C13" s="207"/>
      <c r="D13" s="9"/>
      <c r="E13" s="13">
        <v>6200000</v>
      </c>
      <c r="F13" s="14" t="s">
        <v>18</v>
      </c>
      <c r="G13" s="13">
        <v>87000</v>
      </c>
      <c r="H13" s="10" t="s">
        <v>11</v>
      </c>
      <c r="I13" s="4"/>
      <c r="J13" s="10" t="s">
        <v>17</v>
      </c>
      <c r="K13" s="10" t="s">
        <v>10</v>
      </c>
      <c r="L13" s="7" t="str">
        <f>IF(I13="","0",E13+(G13*I13))</f>
        <v>0</v>
      </c>
      <c r="M13" s="8"/>
    </row>
    <row r="14" spans="1:13">
      <c r="A14" s="8"/>
      <c r="B14" s="206" t="s">
        <v>16</v>
      </c>
      <c r="C14" s="207"/>
      <c r="D14" s="9"/>
      <c r="E14" s="10"/>
      <c r="F14" s="10"/>
      <c r="G14" s="10" t="s">
        <v>15</v>
      </c>
      <c r="H14" s="10"/>
      <c r="I14" s="10"/>
      <c r="J14" s="10"/>
      <c r="K14" s="10"/>
      <c r="L14" s="9"/>
      <c r="M14" s="8"/>
    </row>
    <row r="15" spans="1:13">
      <c r="A15" s="8"/>
      <c r="B15" s="208" t="s">
        <v>14</v>
      </c>
      <c r="C15" s="209"/>
      <c r="D15" s="9"/>
      <c r="E15" s="13">
        <v>25000</v>
      </c>
      <c r="F15" s="10" t="s">
        <v>11</v>
      </c>
      <c r="G15" s="4"/>
      <c r="H15" s="10"/>
      <c r="I15" s="10"/>
      <c r="J15" s="10"/>
      <c r="K15" s="10" t="s">
        <v>10</v>
      </c>
      <c r="L15" s="7">
        <f>E15*G15</f>
        <v>0</v>
      </c>
      <c r="M15" s="8"/>
    </row>
    <row r="16" spans="1:13">
      <c r="A16" s="8"/>
      <c r="B16" s="206" t="s">
        <v>13</v>
      </c>
      <c r="C16" s="207"/>
      <c r="D16" s="9"/>
      <c r="E16" s="10"/>
      <c r="F16" s="10"/>
      <c r="G16" s="10"/>
      <c r="H16" s="10"/>
      <c r="I16" s="10"/>
      <c r="J16" s="10"/>
      <c r="K16" s="10"/>
      <c r="L16" s="9"/>
      <c r="M16" s="8"/>
    </row>
    <row r="17" spans="1:13">
      <c r="A17" s="8"/>
      <c r="B17" s="210"/>
      <c r="C17" s="211"/>
      <c r="D17" s="11"/>
      <c r="E17" s="12"/>
      <c r="F17" s="12"/>
      <c r="G17" s="12"/>
      <c r="H17" s="12"/>
      <c r="I17" s="12"/>
      <c r="J17" s="12"/>
      <c r="K17" s="12"/>
      <c r="L17" s="11"/>
      <c r="M17" s="8"/>
    </row>
    <row r="18" spans="1:13">
      <c r="A18" s="8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8"/>
    </row>
  </sheetData>
  <dataConsolidate/>
  <mergeCells count="13">
    <mergeCell ref="B13:C13"/>
    <mergeCell ref="B15:C15"/>
    <mergeCell ref="B16:C16"/>
    <mergeCell ref="B17:C17"/>
    <mergeCell ref="B5:L5"/>
    <mergeCell ref="B6:C6"/>
    <mergeCell ref="B7:C7"/>
    <mergeCell ref="B8:C8"/>
    <mergeCell ref="B14:C14"/>
    <mergeCell ref="B9:C9"/>
    <mergeCell ref="B10:C10"/>
    <mergeCell ref="B11:C11"/>
    <mergeCell ref="B12:C12"/>
  </mergeCells>
  <phoneticPr fontId="11"/>
  <dataValidations count="4">
    <dataValidation type="decimal" allowBlank="1" showInputMessage="1" showErrorMessage="1" sqref="I9" xr:uid="{00000000-0002-0000-0B00-000005000000}">
      <formula1>1</formula1>
      <formula2>129</formula2>
    </dataValidation>
    <dataValidation type="decimal" allowBlank="1" showInputMessage="1" showErrorMessage="1" sqref="I11" xr:uid="{00000000-0002-0000-0B00-000004000000}">
      <formula1>130</formula1>
      <formula2>259</formula2>
    </dataValidation>
    <dataValidation type="decimal" allowBlank="1" showInputMessage="1" showErrorMessage="1" sqref="I13" xr:uid="{00000000-0002-0000-0B00-000003000000}">
      <formula1>260</formula1>
      <formula2>366</formula2>
    </dataValidation>
    <dataValidation type="decimal" allowBlank="1" showInputMessage="1" showErrorMessage="1" sqref="G15" xr:uid="{00000000-0002-0000-0B00-000002000000}">
      <formula1>1</formula1>
      <formula2>366</formula2>
    </dataValidation>
  </dataValidations>
  <pageMargins left="0.70866141732283472" right="0.70866141732283472" top="0.74803149606299213" bottom="0.74803149606299213" header="0.31496062992125984" footer="0.31496062992125984"/>
  <pageSetup paperSize="9" scale="94" fitToHeight="0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BDEA1-7DF8-4F64-9BB1-65E880EB7067}">
  <sheetPr codeName="Sheet11"/>
  <dimension ref="B1:X10"/>
  <sheetViews>
    <sheetView tabSelected="1" view="pageBreakPreview" zoomScale="85" zoomScaleNormal="85" zoomScaleSheetLayoutView="85" workbookViewId="0">
      <selection activeCell="E2" sqref="E2"/>
    </sheetView>
  </sheetViews>
  <sheetFormatPr defaultColWidth="10.58203125" defaultRowHeight="20.149999999999999" customHeight="1"/>
  <cols>
    <col min="1" max="1" width="0.33203125" style="161" customWidth="1"/>
    <col min="2" max="3" width="18.1640625" style="161" customWidth="1"/>
    <col min="4" max="4" width="20.6640625" style="161" customWidth="1"/>
    <col min="5" max="7" width="13.75" style="161" customWidth="1"/>
    <col min="8" max="8" width="10.58203125" style="161" customWidth="1"/>
    <col min="9" max="9" width="15.75" style="161" customWidth="1"/>
    <col min="10" max="10" width="9" style="161" bestFit="1" customWidth="1"/>
    <col min="11" max="11" width="7.1640625" style="161" bestFit="1" customWidth="1"/>
    <col min="12" max="12" width="9.5" style="161" bestFit="1" customWidth="1"/>
    <col min="13" max="14" width="13.75" style="161" bestFit="1" customWidth="1"/>
    <col min="15" max="15" width="8.5" style="161" bestFit="1" customWidth="1"/>
    <col min="16" max="16" width="13.75" style="161" bestFit="1" customWidth="1"/>
    <col min="17" max="17" width="9.5" style="161" bestFit="1" customWidth="1"/>
    <col min="18" max="18" width="37.25" style="161" customWidth="1"/>
    <col min="19" max="19" width="13.75" style="161" bestFit="1" customWidth="1"/>
    <col min="20" max="21" width="9.5" style="161" bestFit="1" customWidth="1"/>
    <col min="22" max="22" width="13.75" style="161" bestFit="1" customWidth="1"/>
    <col min="23" max="23" width="10.58203125" style="161"/>
    <col min="24" max="24" width="25.58203125" style="161" customWidth="1"/>
    <col min="25" max="25" width="0.4140625" style="161" customWidth="1"/>
    <col min="26" max="16384" width="10.58203125" style="161"/>
  </cols>
  <sheetData>
    <row r="1" spans="2:24" ht="20.149999999999999" customHeight="1">
      <c r="B1" s="161" t="s">
        <v>201</v>
      </c>
    </row>
    <row r="2" spans="2:24" s="163" customFormat="1" ht="22" customHeight="1">
      <c r="C2" s="162"/>
      <c r="D2" s="162"/>
      <c r="E2" s="202" t="s">
        <v>308</v>
      </c>
      <c r="F2" s="162" t="s">
        <v>307</v>
      </c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</row>
    <row r="3" spans="2:24" ht="5" customHeight="1" thickBot="1"/>
    <row r="4" spans="2:24" s="164" customFormat="1" ht="19.5" customHeight="1" thickBot="1">
      <c r="B4" s="226" t="s">
        <v>178</v>
      </c>
      <c r="C4" s="227"/>
      <c r="D4" s="227"/>
      <c r="E4" s="227"/>
      <c r="F4" s="227"/>
      <c r="G4" s="227"/>
      <c r="H4" s="227"/>
      <c r="I4" s="228"/>
      <c r="J4" s="235" t="s">
        <v>186</v>
      </c>
      <c r="K4" s="236"/>
      <c r="L4" s="236"/>
      <c r="M4" s="236"/>
      <c r="N4" s="236"/>
      <c r="O4" s="236"/>
      <c r="P4" s="237"/>
      <c r="Q4" s="235" t="s">
        <v>186</v>
      </c>
      <c r="R4" s="236"/>
      <c r="S4" s="236"/>
      <c r="T4" s="236"/>
      <c r="U4" s="236"/>
      <c r="V4" s="237"/>
      <c r="W4" s="221" t="s">
        <v>165</v>
      </c>
      <c r="X4" s="56"/>
    </row>
    <row r="5" spans="2:24" s="164" customFormat="1" ht="19.5" customHeight="1">
      <c r="B5" s="229" t="s">
        <v>2</v>
      </c>
      <c r="C5" s="231" t="s">
        <v>252</v>
      </c>
      <c r="D5" s="231" t="s">
        <v>3</v>
      </c>
      <c r="E5" s="233" t="s">
        <v>162</v>
      </c>
      <c r="F5" s="233" t="s">
        <v>163</v>
      </c>
      <c r="G5" s="233" t="s">
        <v>164</v>
      </c>
      <c r="H5" s="233" t="s">
        <v>305</v>
      </c>
      <c r="I5" s="165"/>
      <c r="J5" s="221" t="s">
        <v>179</v>
      </c>
      <c r="K5" s="166"/>
      <c r="L5" s="166"/>
      <c r="M5" s="166"/>
      <c r="N5" s="166"/>
      <c r="O5" s="166"/>
      <c r="P5" s="167"/>
      <c r="Q5" s="221" t="s">
        <v>187</v>
      </c>
      <c r="R5" s="166"/>
      <c r="S5" s="167"/>
      <c r="T5" s="221" t="s">
        <v>188</v>
      </c>
      <c r="U5" s="168"/>
      <c r="V5" s="169"/>
      <c r="W5" s="223"/>
      <c r="X5" s="224" t="s">
        <v>5</v>
      </c>
    </row>
    <row r="6" spans="2:24" s="164" customFormat="1" ht="40" customHeight="1" thickBot="1">
      <c r="B6" s="230"/>
      <c r="C6" s="232"/>
      <c r="D6" s="232"/>
      <c r="E6" s="234"/>
      <c r="F6" s="234"/>
      <c r="G6" s="234"/>
      <c r="H6" s="234"/>
      <c r="I6" s="170" t="s">
        <v>306</v>
      </c>
      <c r="J6" s="222"/>
      <c r="K6" s="171" t="s">
        <v>180</v>
      </c>
      <c r="L6" s="171" t="s">
        <v>181</v>
      </c>
      <c r="M6" s="171" t="s">
        <v>182</v>
      </c>
      <c r="N6" s="171" t="s">
        <v>183</v>
      </c>
      <c r="O6" s="171" t="s">
        <v>181</v>
      </c>
      <c r="P6" s="172" t="s">
        <v>182</v>
      </c>
      <c r="Q6" s="222"/>
      <c r="R6" s="171" t="s">
        <v>189</v>
      </c>
      <c r="S6" s="172" t="s">
        <v>182</v>
      </c>
      <c r="T6" s="222"/>
      <c r="U6" s="171" t="s">
        <v>4</v>
      </c>
      <c r="V6" s="171" t="s">
        <v>182</v>
      </c>
      <c r="W6" s="222"/>
      <c r="X6" s="225"/>
    </row>
    <row r="7" spans="2:24" ht="50" customHeight="1" thickBot="1">
      <c r="B7" s="173"/>
      <c r="C7" s="174"/>
      <c r="D7" s="175"/>
      <c r="E7" s="176"/>
      <c r="F7" s="176"/>
      <c r="G7" s="176"/>
      <c r="H7" s="176"/>
      <c r="I7" s="177"/>
      <c r="J7" s="178"/>
      <c r="K7" s="176"/>
      <c r="L7" s="176"/>
      <c r="M7" s="203"/>
      <c r="N7" s="204"/>
      <c r="O7" s="205"/>
      <c r="P7" s="203"/>
      <c r="Q7" s="178"/>
      <c r="R7" s="176"/>
      <c r="S7" s="203"/>
      <c r="T7" s="178"/>
      <c r="U7" s="179"/>
      <c r="V7" s="203"/>
      <c r="W7" s="178"/>
      <c r="X7" s="57"/>
    </row>
    <row r="8" spans="2:24" ht="5" customHeight="1">
      <c r="E8" s="180"/>
      <c r="F8" s="180"/>
      <c r="G8" s="180"/>
    </row>
    <row r="9" spans="2:24" ht="20.149999999999999" customHeight="1">
      <c r="D9" s="180"/>
      <c r="E9" s="180"/>
      <c r="F9" s="180"/>
      <c r="G9" s="180"/>
      <c r="H9" s="180" t="s">
        <v>6</v>
      </c>
      <c r="I9" s="180"/>
      <c r="J9" s="180" t="s">
        <v>7</v>
      </c>
      <c r="K9" s="180"/>
      <c r="L9" s="180"/>
      <c r="M9" s="180" t="str">
        <f>IF(M7+P7=別紙7!K11,"ok","error")</f>
        <v>ok</v>
      </c>
      <c r="N9" s="180" t="s">
        <v>184</v>
      </c>
      <c r="O9" s="180"/>
      <c r="P9" s="180" t="str">
        <f>IF(M7+P7=別紙7!K11,"ok","error")</f>
        <v>ok</v>
      </c>
      <c r="Q9" s="180" t="s">
        <v>7</v>
      </c>
      <c r="R9" s="180"/>
      <c r="S9" s="180" t="str">
        <f>IF(S7=別紙7!K12,"ok","error")</f>
        <v>ok</v>
      </c>
      <c r="T9" s="180" t="s">
        <v>7</v>
      </c>
      <c r="V9" s="180" t="str">
        <f>IF(V7=別紙7!K13,"ok","error")</f>
        <v>ok</v>
      </c>
      <c r="W9" s="201" t="s">
        <v>7</v>
      </c>
    </row>
    <row r="10" spans="2:24" ht="20.149999999999999" customHeight="1">
      <c r="D10" s="180"/>
      <c r="H10" s="180" t="s">
        <v>8</v>
      </c>
      <c r="I10" s="180"/>
      <c r="J10" s="180" t="s">
        <v>9</v>
      </c>
      <c r="K10" s="180"/>
      <c r="L10" s="180"/>
      <c r="M10" s="180"/>
      <c r="N10" s="180" t="s">
        <v>185</v>
      </c>
      <c r="O10" s="180"/>
      <c r="P10" s="180"/>
      <c r="Q10" s="180" t="s">
        <v>9</v>
      </c>
      <c r="R10" s="180"/>
      <c r="S10" s="180"/>
      <c r="T10" s="180" t="s">
        <v>9</v>
      </c>
      <c r="W10" s="201" t="s">
        <v>9</v>
      </c>
    </row>
  </sheetData>
  <mergeCells count="15">
    <mergeCell ref="Q5:Q6"/>
    <mergeCell ref="T5:T6"/>
    <mergeCell ref="W4:W6"/>
    <mergeCell ref="X5:X6"/>
    <mergeCell ref="B4:I4"/>
    <mergeCell ref="B5:B6"/>
    <mergeCell ref="D5:D6"/>
    <mergeCell ref="E5:E6"/>
    <mergeCell ref="F5:F6"/>
    <mergeCell ref="G5:G6"/>
    <mergeCell ref="H5:H6"/>
    <mergeCell ref="J5:J6"/>
    <mergeCell ref="C5:C6"/>
    <mergeCell ref="J4:P4"/>
    <mergeCell ref="Q4:V4"/>
  </mergeCells>
  <phoneticPr fontId="8"/>
  <dataValidations count="3">
    <dataValidation type="list" allowBlank="1" showInputMessage="1" showErrorMessage="1" sqref="H7" xr:uid="{41E45197-AB8C-4A14-A8F6-C2DD3C2BDF3D}">
      <formula1>$H$9:$H$10</formula1>
    </dataValidation>
    <dataValidation type="list" allowBlank="1" showInputMessage="1" showErrorMessage="1" sqref="T7 J7 Q7 W7" xr:uid="{9D7408AE-18B5-4F83-AD23-B8C711ADAF7C}">
      <formula1>$T$9:$T$10</formula1>
    </dataValidation>
    <dataValidation type="list" allowBlank="1" showInputMessage="1" showErrorMessage="1" sqref="N7" xr:uid="{5F915B3A-FA04-4F43-9759-B8787D7FE0FC}">
      <formula1>$N$9:$N$10</formula1>
    </dataValidation>
  </dataValidations>
  <pageMargins left="0.19685039370078741" right="0" top="0.78740157480314965" bottom="0.39370078740157483" header="0.39370078740157483" footer="0.39370078740157483"/>
  <pageSetup paperSize="9" scale="65" fitToHeight="0" orientation="landscape" r:id="rId1"/>
  <colBreaks count="1" manualBreakCount="1">
    <brk id="16" max="7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78571-7089-4439-9C2E-12F9D39942BC}">
  <sheetPr>
    <pageSetUpPr fitToPage="1"/>
  </sheetPr>
  <dimension ref="A1:Q19"/>
  <sheetViews>
    <sheetView zoomScale="55" zoomScaleNormal="55" workbookViewId="0">
      <selection activeCell="D12" sqref="D12"/>
    </sheetView>
  </sheetViews>
  <sheetFormatPr defaultColWidth="9" defaultRowHeight="13"/>
  <cols>
    <col min="1" max="1" width="1.58203125" style="53" customWidth="1"/>
    <col min="2" max="2" width="15.6640625" style="58" bestFit="1" customWidth="1"/>
    <col min="3" max="3" width="13.9140625" style="58" customWidth="1"/>
    <col min="4" max="6" width="13.9140625" style="53" customWidth="1"/>
    <col min="7" max="10" width="13.9140625" style="54" customWidth="1"/>
    <col min="11" max="15" width="13.9140625" style="53" customWidth="1"/>
    <col min="16" max="16" width="1.58203125" style="54" customWidth="1"/>
    <col min="17" max="17" width="13" style="54" bestFit="1" customWidth="1"/>
    <col min="18" max="18" width="9" style="53" bestFit="1" customWidth="1"/>
    <col min="19" max="16384" width="9" style="53"/>
  </cols>
  <sheetData>
    <row r="1" spans="1:17">
      <c r="A1" s="18"/>
      <c r="B1" s="18" t="s">
        <v>202</v>
      </c>
      <c r="C1" s="18"/>
      <c r="D1" s="18"/>
      <c r="E1" s="18"/>
      <c r="F1" s="18"/>
      <c r="G1" s="40"/>
      <c r="H1" s="40"/>
      <c r="I1" s="40"/>
      <c r="J1" s="40"/>
    </row>
    <row r="2" spans="1:17">
      <c r="A2" s="18"/>
      <c r="B2" s="18"/>
      <c r="C2" s="18"/>
      <c r="D2" s="18"/>
      <c r="E2" s="18"/>
      <c r="F2" s="18"/>
      <c r="G2" s="40"/>
      <c r="H2" s="40"/>
      <c r="I2" s="40"/>
      <c r="J2" s="40"/>
    </row>
    <row r="3" spans="1:17" ht="47" customHeight="1">
      <c r="A3" s="18"/>
      <c r="B3" s="240" t="str">
        <f>別紙6!$E$2&amp;"栃木県重点医師偏在対策支援区域診療所承継・開業支援事業費補助金所要額精算書"</f>
        <v>年度栃木県重点医師偏在対策支援区域診療所承継・開業支援事業費補助金所要額精算書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</row>
    <row r="4" spans="1:17">
      <c r="A4" s="18"/>
      <c r="B4" s="18"/>
      <c r="C4" s="18"/>
      <c r="D4" s="18"/>
      <c r="E4" s="18"/>
      <c r="F4" s="18"/>
      <c r="G4" s="40"/>
      <c r="H4" s="40"/>
      <c r="I4" s="40"/>
      <c r="J4" s="40"/>
    </row>
    <row r="5" spans="1:17">
      <c r="A5" s="18"/>
      <c r="E5" s="40"/>
      <c r="F5" s="40"/>
      <c r="G5" s="53"/>
      <c r="H5" s="53"/>
      <c r="K5" s="59" t="s">
        <v>177</v>
      </c>
      <c r="L5" s="241">
        <f>別紙6!B7</f>
        <v>0</v>
      </c>
      <c r="M5" s="241"/>
      <c r="N5" s="241"/>
      <c r="O5" s="241"/>
    </row>
    <row r="6" spans="1:17" ht="10.5" customHeight="1" thickBot="1">
      <c r="A6" s="18"/>
      <c r="B6" s="60"/>
      <c r="C6" s="60"/>
      <c r="D6" s="18"/>
      <c r="E6" s="40"/>
      <c r="F6" s="40"/>
      <c r="G6" s="53"/>
      <c r="H6" s="53"/>
      <c r="K6" s="54"/>
      <c r="L6" s="54"/>
      <c r="M6" s="54"/>
      <c r="N6" s="54"/>
      <c r="O6" s="54"/>
    </row>
    <row r="7" spans="1:17" ht="26">
      <c r="B7" s="238" t="s">
        <v>190</v>
      </c>
      <c r="C7" s="134" t="s">
        <v>99</v>
      </c>
      <c r="D7" s="135" t="s">
        <v>160</v>
      </c>
      <c r="E7" s="136" t="s">
        <v>106</v>
      </c>
      <c r="F7" s="135" t="s">
        <v>108</v>
      </c>
      <c r="G7" s="134" t="s">
        <v>28</v>
      </c>
      <c r="H7" s="135" t="s">
        <v>107</v>
      </c>
      <c r="I7" s="136" t="s">
        <v>191</v>
      </c>
      <c r="J7" s="136" t="s">
        <v>192</v>
      </c>
      <c r="K7" s="136" t="s">
        <v>175</v>
      </c>
      <c r="L7" s="137" t="s">
        <v>161</v>
      </c>
      <c r="M7" s="138" t="s">
        <v>283</v>
      </c>
      <c r="N7" s="138" t="s">
        <v>284</v>
      </c>
      <c r="O7" s="139" t="s">
        <v>285</v>
      </c>
    </row>
    <row r="8" spans="1:17" ht="24">
      <c r="B8" s="239"/>
      <c r="C8" s="140"/>
      <c r="D8" s="140"/>
      <c r="E8" s="141" t="s">
        <v>174</v>
      </c>
      <c r="F8" s="140"/>
      <c r="G8" s="140"/>
      <c r="H8" s="142" t="s">
        <v>193</v>
      </c>
      <c r="I8" s="142" t="s">
        <v>194</v>
      </c>
      <c r="J8" s="142"/>
      <c r="K8" s="143" t="s">
        <v>291</v>
      </c>
      <c r="L8" s="144"/>
      <c r="M8" s="145"/>
      <c r="N8" s="145"/>
      <c r="O8" s="146" t="s">
        <v>289</v>
      </c>
    </row>
    <row r="9" spans="1:17">
      <c r="B9" s="239"/>
      <c r="C9" s="147" t="s">
        <v>173</v>
      </c>
      <c r="D9" s="147" t="s">
        <v>172</v>
      </c>
      <c r="E9" s="147" t="s">
        <v>171</v>
      </c>
      <c r="F9" s="147" t="s">
        <v>170</v>
      </c>
      <c r="G9" s="147" t="s">
        <v>169</v>
      </c>
      <c r="H9" s="147" t="s">
        <v>168</v>
      </c>
      <c r="I9" s="147" t="s">
        <v>167</v>
      </c>
      <c r="J9" s="147" t="s">
        <v>195</v>
      </c>
      <c r="K9" s="147" t="s">
        <v>166</v>
      </c>
      <c r="L9" s="148" t="s">
        <v>196</v>
      </c>
      <c r="M9" s="149" t="s">
        <v>286</v>
      </c>
      <c r="N9" s="149" t="s">
        <v>287</v>
      </c>
      <c r="O9" s="150" t="s">
        <v>288</v>
      </c>
    </row>
    <row r="10" spans="1:17">
      <c r="B10" s="61"/>
      <c r="C10" s="151" t="s">
        <v>1</v>
      </c>
      <c r="D10" s="151" t="s">
        <v>1</v>
      </c>
      <c r="E10" s="151" t="s">
        <v>1</v>
      </c>
      <c r="F10" s="151" t="s">
        <v>1</v>
      </c>
      <c r="G10" s="151" t="s">
        <v>1</v>
      </c>
      <c r="H10" s="151" t="s">
        <v>1</v>
      </c>
      <c r="I10" s="151" t="s">
        <v>1</v>
      </c>
      <c r="J10" s="151"/>
      <c r="K10" s="151" t="s">
        <v>1</v>
      </c>
      <c r="L10" s="151" t="s">
        <v>1</v>
      </c>
      <c r="M10" s="152" t="s">
        <v>1</v>
      </c>
      <c r="N10" s="152" t="s">
        <v>1</v>
      </c>
      <c r="O10" s="153" t="s">
        <v>1</v>
      </c>
    </row>
    <row r="11" spans="1:17" ht="53" customHeight="1">
      <c r="B11" s="62" t="s">
        <v>197</v>
      </c>
      <c r="C11" s="63" t="str">
        <f>別紙8!H37</f>
        <v/>
      </c>
      <c r="D11" s="63" t="str">
        <f>別紙8!E46</f>
        <v/>
      </c>
      <c r="E11" s="154" t="str">
        <f>IF(C11="","",C11-D11)</f>
        <v/>
      </c>
      <c r="F11" s="156" t="str">
        <f>別紙8!H25</f>
        <v/>
      </c>
      <c r="G11" s="197"/>
      <c r="H11" s="189">
        <f>MIN(F11,G11)</f>
        <v>0</v>
      </c>
      <c r="I11" s="189">
        <f>MIN(E11,H11)</f>
        <v>0</v>
      </c>
      <c r="J11" s="155">
        <v>0.5</v>
      </c>
      <c r="K11" s="191">
        <f>ROUNDDOWN(I11*J11,-3)</f>
        <v>0</v>
      </c>
      <c r="L11" s="157"/>
      <c r="M11" s="158"/>
      <c r="N11" s="158"/>
      <c r="O11" s="196">
        <f>N11-K11</f>
        <v>0</v>
      </c>
    </row>
    <row r="12" spans="1:17" ht="53" customHeight="1">
      <c r="B12" s="64" t="s">
        <v>198</v>
      </c>
      <c r="C12" s="189">
        <f>別紙9!G29</f>
        <v>0</v>
      </c>
      <c r="D12" s="65"/>
      <c r="E12" s="189">
        <f>IF(C12="","",C12-D12)</f>
        <v>0</v>
      </c>
      <c r="F12" s="199">
        <f>別紙9!G19</f>
        <v>0</v>
      </c>
      <c r="G12" s="66" t="str">
        <f>IF(C12=0,"",16500000)</f>
        <v/>
      </c>
      <c r="H12" s="198">
        <f>MIN(F12,G12)</f>
        <v>0</v>
      </c>
      <c r="I12" s="189">
        <f t="shared" ref="I12:I13" si="0">MIN(E12,H12)</f>
        <v>0</v>
      </c>
      <c r="J12" s="155">
        <v>0.5</v>
      </c>
      <c r="K12" s="191">
        <f>ROUNDDOWN(I12*J12,-3)</f>
        <v>0</v>
      </c>
      <c r="L12" s="159"/>
      <c r="M12" s="160"/>
      <c r="N12" s="160"/>
      <c r="O12" s="196">
        <f t="shared" ref="O12" si="1">N12-K12</f>
        <v>0</v>
      </c>
    </row>
    <row r="13" spans="1:17" ht="53" customHeight="1">
      <c r="B13" s="64" t="s">
        <v>199</v>
      </c>
      <c r="C13" s="189">
        <f>'別紙10-1'!C27</f>
        <v>0</v>
      </c>
      <c r="D13" s="189">
        <f>'別紙10-1'!C33</f>
        <v>0</v>
      </c>
      <c r="E13" s="200">
        <f>IF(C13="","",C13-D13)</f>
        <v>0</v>
      </c>
      <c r="F13" s="199">
        <f>'別紙10-1'!C24</f>
        <v>0</v>
      </c>
      <c r="G13" s="189">
        <f>'別紙10-2'!L7</f>
        <v>0</v>
      </c>
      <c r="H13" s="189">
        <f t="shared" ref="H13" si="2">MIN(F13,G13)</f>
        <v>0</v>
      </c>
      <c r="I13" s="189">
        <f t="shared" si="0"/>
        <v>0</v>
      </c>
      <c r="J13" s="155">
        <v>0.66666666666666663</v>
      </c>
      <c r="K13" s="192">
        <f>ROUNDDOWN(I13*J13,-3)</f>
        <v>0</v>
      </c>
      <c r="L13" s="159"/>
      <c r="M13" s="160"/>
      <c r="N13" s="160"/>
      <c r="O13" s="196">
        <f>N13-K13</f>
        <v>0</v>
      </c>
    </row>
    <row r="14" spans="1:17" ht="53" customHeight="1" thickBot="1">
      <c r="B14" s="67" t="s">
        <v>200</v>
      </c>
      <c r="C14" s="190">
        <f>SUM(C11:C13)</f>
        <v>0</v>
      </c>
      <c r="D14" s="190">
        <f t="shared" ref="D14:M14" si="3">SUM(D11:D13)</f>
        <v>0</v>
      </c>
      <c r="E14" s="190">
        <f t="shared" si="3"/>
        <v>0</v>
      </c>
      <c r="F14" s="190">
        <f t="shared" si="3"/>
        <v>0</v>
      </c>
      <c r="G14" s="190">
        <f t="shared" si="3"/>
        <v>0</v>
      </c>
      <c r="H14" s="190">
        <f>SUM(H11:H13)</f>
        <v>0</v>
      </c>
      <c r="I14" s="190">
        <f t="shared" si="3"/>
        <v>0</v>
      </c>
      <c r="J14" s="68"/>
      <c r="K14" s="190">
        <f>SUM(K11:K13)</f>
        <v>0</v>
      </c>
      <c r="L14" s="193">
        <f>SUM(L11:L13)</f>
        <v>0</v>
      </c>
      <c r="M14" s="194">
        <f t="shared" si="3"/>
        <v>0</v>
      </c>
      <c r="N14" s="194">
        <f>SUM(N11:N13)</f>
        <v>0</v>
      </c>
      <c r="O14" s="195">
        <f>SUM(O11:O13)</f>
        <v>0</v>
      </c>
    </row>
    <row r="15" spans="1:17" ht="8" customHeight="1">
      <c r="E15" s="54"/>
      <c r="F15" s="54"/>
      <c r="G15" s="53"/>
      <c r="H15" s="53"/>
      <c r="K15" s="54"/>
      <c r="L15" s="54"/>
      <c r="M15" s="54"/>
      <c r="N15" s="54"/>
      <c r="O15" s="54"/>
    </row>
    <row r="16" spans="1:17" ht="18.5" customHeight="1">
      <c r="A16" s="18"/>
      <c r="B16" s="39" t="s">
        <v>103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P16" s="53"/>
      <c r="Q16" s="53"/>
    </row>
    <row r="17" spans="1:17" ht="18.5" customHeight="1">
      <c r="A17" s="18"/>
      <c r="B17" s="82" t="s">
        <v>290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P17" s="53"/>
      <c r="Q17" s="53"/>
    </row>
    <row r="18" spans="1:17" ht="8.5" customHeight="1">
      <c r="A18" s="18"/>
      <c r="B18" s="82"/>
      <c r="C18" s="39"/>
      <c r="D18" s="39"/>
      <c r="E18" s="39"/>
      <c r="F18" s="39"/>
      <c r="G18" s="39"/>
      <c r="H18" s="39"/>
      <c r="I18" s="39"/>
      <c r="J18" s="39"/>
      <c r="K18" s="39"/>
      <c r="L18" s="39"/>
      <c r="P18" s="53"/>
      <c r="Q18" s="53"/>
    </row>
    <row r="19" spans="1:17">
      <c r="E19" s="54" t="str">
        <f>IF(E14=C14-D14,"ok","error")</f>
        <v>ok</v>
      </c>
      <c r="F19" s="54"/>
      <c r="G19" s="53"/>
      <c r="H19" s="54" t="str">
        <f>IF(H14=MIN(F14,G14),"ok","error")</f>
        <v>ok</v>
      </c>
      <c r="I19" s="54" t="str">
        <f>IF(I14=MIN(E14,H14),"ok","error")</f>
        <v>ok</v>
      </c>
      <c r="K19" s="54"/>
      <c r="L19" s="54"/>
      <c r="M19" s="54"/>
      <c r="N19" s="54"/>
      <c r="O19" s="54" t="str">
        <f>IF(O14=(N14-K14),"ok","error")</f>
        <v>ok</v>
      </c>
    </row>
  </sheetData>
  <dataConsolidate/>
  <mergeCells count="3">
    <mergeCell ref="B7:B9"/>
    <mergeCell ref="B3:O3"/>
    <mergeCell ref="L5:O5"/>
  </mergeCells>
  <phoneticPr fontId="8"/>
  <printOptions horizontalCentered="1"/>
  <pageMargins left="0.31496062992125984" right="0.31496062992125984" top="0.74803149606299213" bottom="0.74803149606299213" header="0.31496062992125984" footer="0.31496062992125984"/>
  <pageSetup paperSize="9" scale="65" fitToHeight="0" orientation="landscape" blackAndWhite="1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38A-4765-41AC-8DE8-507885A36A9D}">
  <dimension ref="A1:O55"/>
  <sheetViews>
    <sheetView workbookViewId="0">
      <selection activeCell="D7" sqref="D7:I7"/>
    </sheetView>
  </sheetViews>
  <sheetFormatPr defaultColWidth="8.25" defaultRowHeight="13"/>
  <cols>
    <col min="1" max="3" width="6.33203125" style="18" customWidth="1"/>
    <col min="4" max="4" width="6.5" style="18" customWidth="1"/>
    <col min="5" max="6" width="6.83203125" style="18" customWidth="1"/>
    <col min="7" max="8" width="13.75" style="18" customWidth="1"/>
    <col min="9" max="9" width="20.08203125" style="18" customWidth="1"/>
    <col min="10" max="16384" width="8.25" style="18"/>
  </cols>
  <sheetData>
    <row r="1" spans="1:13">
      <c r="A1" s="127" t="s">
        <v>262</v>
      </c>
    </row>
    <row r="2" spans="1:13" ht="19.5" customHeight="1">
      <c r="A2" s="240" t="str">
        <f>別紙6!$E$2&amp;"栃木県重点医師偏在対策支援区域診療所承継・開業支援事業費補助金（施設整備）事業実績報告書"</f>
        <v>年度栃木県重点医師偏在対策支援区域診療所承継・開業支援事業費補助金（施設整備）事業実績報告書</v>
      </c>
      <c r="B2" s="240"/>
      <c r="C2" s="240"/>
      <c r="D2" s="240"/>
      <c r="E2" s="240"/>
      <c r="F2" s="240"/>
      <c r="G2" s="240"/>
      <c r="H2" s="240"/>
      <c r="I2" s="240"/>
    </row>
    <row r="3" spans="1:13" ht="7.5" customHeight="1">
      <c r="A3" s="127"/>
    </row>
    <row r="4" spans="1:13" ht="18.75" customHeight="1">
      <c r="A4" s="242" t="s">
        <v>203</v>
      </c>
      <c r="B4" s="242"/>
      <c r="C4" s="242"/>
      <c r="D4" s="243" t="s">
        <v>301</v>
      </c>
      <c r="E4" s="244"/>
      <c r="F4" s="244"/>
      <c r="G4" s="244"/>
      <c r="H4" s="244"/>
      <c r="I4" s="245"/>
    </row>
    <row r="5" spans="1:13" ht="18.75" customHeight="1">
      <c r="A5" s="242" t="s">
        <v>251</v>
      </c>
      <c r="B5" s="242"/>
      <c r="C5" s="242"/>
      <c r="D5" s="243" t="s">
        <v>204</v>
      </c>
      <c r="E5" s="244"/>
      <c r="F5" s="244"/>
      <c r="G5" s="245"/>
      <c r="H5" s="242" t="s">
        <v>205</v>
      </c>
      <c r="I5" s="242"/>
    </row>
    <row r="6" spans="1:13" ht="22.5" customHeight="1">
      <c r="A6" s="249">
        <f>別紙6!E7</f>
        <v>0</v>
      </c>
      <c r="B6" s="250"/>
      <c r="C6" s="251"/>
      <c r="D6" s="249">
        <f>別紙6!B7</f>
        <v>0</v>
      </c>
      <c r="E6" s="250"/>
      <c r="F6" s="250"/>
      <c r="G6" s="251"/>
      <c r="H6" s="252">
        <f>別紙6!C7</f>
        <v>0</v>
      </c>
      <c r="I6" s="252"/>
    </row>
    <row r="7" spans="1:13" ht="14.25" customHeight="1">
      <c r="A7" s="242" t="s">
        <v>206</v>
      </c>
      <c r="B7" s="242"/>
      <c r="C7" s="242"/>
      <c r="D7" s="253"/>
      <c r="E7" s="254"/>
      <c r="F7" s="254"/>
      <c r="G7" s="254"/>
      <c r="H7" s="254"/>
      <c r="I7" s="255"/>
      <c r="J7" s="18" t="s">
        <v>261</v>
      </c>
    </row>
    <row r="8" spans="1:13" ht="13.5" customHeight="1">
      <c r="A8" s="242" t="s">
        <v>207</v>
      </c>
      <c r="B8" s="242"/>
      <c r="C8" s="242"/>
      <c r="D8" s="256" t="s">
        <v>208</v>
      </c>
      <c r="E8" s="256"/>
      <c r="F8" s="256"/>
      <c r="G8" s="256"/>
      <c r="H8" s="256"/>
      <c r="I8" s="257"/>
    </row>
    <row r="9" spans="1:13" ht="13.5" customHeight="1">
      <c r="A9" s="242"/>
      <c r="B9" s="242"/>
      <c r="C9" s="242"/>
      <c r="D9" s="92" t="s">
        <v>209</v>
      </c>
      <c r="E9" s="258"/>
      <c r="F9" s="259"/>
      <c r="G9" s="259"/>
      <c r="H9" s="106" t="s">
        <v>210</v>
      </c>
      <c r="I9" s="101"/>
      <c r="J9" s="18" t="s">
        <v>211</v>
      </c>
      <c r="M9" s="18" t="s">
        <v>253</v>
      </c>
    </row>
    <row r="10" spans="1:13" ht="13.5" customHeight="1">
      <c r="A10" s="242"/>
      <c r="B10" s="242"/>
      <c r="C10" s="242"/>
      <c r="D10" s="260" t="s">
        <v>212</v>
      </c>
      <c r="E10" s="261"/>
      <c r="F10" s="261"/>
      <c r="G10" s="106" t="s">
        <v>302</v>
      </c>
      <c r="H10" s="100"/>
      <c r="I10" s="101"/>
      <c r="M10" s="18" t="s">
        <v>254</v>
      </c>
    </row>
    <row r="11" spans="1:13" ht="14.25" customHeight="1">
      <c r="A11" s="242"/>
      <c r="B11" s="242"/>
      <c r="C11" s="242"/>
      <c r="D11" s="262" t="s">
        <v>213</v>
      </c>
      <c r="E11" s="263"/>
      <c r="F11" s="263"/>
      <c r="G11" s="93" t="s">
        <v>302</v>
      </c>
      <c r="H11" s="94"/>
      <c r="I11" s="95"/>
      <c r="M11" s="18" t="s">
        <v>255</v>
      </c>
    </row>
    <row r="12" spans="1:13" ht="13.5" customHeight="1">
      <c r="A12" s="243" t="s">
        <v>214</v>
      </c>
      <c r="B12" s="244"/>
      <c r="C12" s="245"/>
      <c r="D12" s="96" t="s">
        <v>215</v>
      </c>
      <c r="E12" s="264" t="s">
        <v>216</v>
      </c>
      <c r="F12" s="265"/>
      <c r="G12" s="97" t="s">
        <v>217</v>
      </c>
      <c r="H12" s="98" t="s">
        <v>218</v>
      </c>
      <c r="I12" s="99" t="s">
        <v>219</v>
      </c>
      <c r="M12" s="18" t="s">
        <v>256</v>
      </c>
    </row>
    <row r="13" spans="1:13" ht="13.5" customHeight="1">
      <c r="A13" s="266" t="s">
        <v>220</v>
      </c>
      <c r="B13" s="246"/>
      <c r="C13" s="246"/>
      <c r="D13" s="246"/>
      <c r="E13" s="246"/>
      <c r="F13" s="246"/>
      <c r="G13" s="246"/>
      <c r="H13" s="246"/>
      <c r="I13" s="267"/>
      <c r="M13" s="18" t="s">
        <v>257</v>
      </c>
    </row>
    <row r="14" spans="1:13" ht="14.25" customHeight="1">
      <c r="A14" s="102" t="s">
        <v>221</v>
      </c>
      <c r="B14" s="242" t="s">
        <v>222</v>
      </c>
      <c r="C14" s="242"/>
      <c r="D14" s="243"/>
      <c r="E14" s="242" t="s">
        <v>223</v>
      </c>
      <c r="F14" s="242"/>
      <c r="G14" s="102" t="s">
        <v>224</v>
      </c>
      <c r="H14" s="102" t="s">
        <v>225</v>
      </c>
      <c r="I14" s="103" t="s">
        <v>226</v>
      </c>
      <c r="M14" s="18" t="s">
        <v>258</v>
      </c>
    </row>
    <row r="15" spans="1:13" ht="13.5" customHeight="1">
      <c r="A15" s="104" t="s">
        <v>227</v>
      </c>
      <c r="B15" s="246" t="s">
        <v>228</v>
      </c>
      <c r="C15" s="246"/>
      <c r="D15" s="246"/>
      <c r="E15" s="247" t="s">
        <v>229</v>
      </c>
      <c r="F15" s="248"/>
      <c r="G15" s="105" t="s">
        <v>230</v>
      </c>
      <c r="H15" s="105" t="s">
        <v>231</v>
      </c>
      <c r="I15" s="101" t="s">
        <v>232</v>
      </c>
      <c r="M15" s="18" t="s">
        <v>259</v>
      </c>
    </row>
    <row r="16" spans="1:13" ht="13.5" customHeight="1">
      <c r="A16" s="270" t="s">
        <v>233</v>
      </c>
      <c r="B16" s="271" t="s">
        <v>228</v>
      </c>
      <c r="C16" s="272"/>
      <c r="D16" s="272"/>
      <c r="E16" s="268" t="s">
        <v>228</v>
      </c>
      <c r="F16" s="269"/>
      <c r="G16" s="107" t="str">
        <f t="shared" ref="G16:G24" si="0">IF(H16="","",H16/E16)</f>
        <v/>
      </c>
      <c r="H16" s="108"/>
      <c r="I16" s="101" t="s">
        <v>232</v>
      </c>
      <c r="M16" s="18" t="s">
        <v>260</v>
      </c>
    </row>
    <row r="17" spans="1:10" ht="13.5" customHeight="1">
      <c r="A17" s="270"/>
      <c r="B17" s="271" t="s">
        <v>228</v>
      </c>
      <c r="C17" s="272"/>
      <c r="D17" s="272"/>
      <c r="E17" s="268"/>
      <c r="F17" s="269"/>
      <c r="G17" s="107" t="str">
        <f t="shared" si="0"/>
        <v/>
      </c>
      <c r="H17" s="108"/>
      <c r="I17" s="101" t="s">
        <v>232</v>
      </c>
    </row>
    <row r="18" spans="1:10" ht="13.5" customHeight="1">
      <c r="A18" s="270"/>
      <c r="B18" s="271" t="s">
        <v>228</v>
      </c>
      <c r="C18" s="272"/>
      <c r="D18" s="272"/>
      <c r="E18" s="268"/>
      <c r="F18" s="269"/>
      <c r="G18" s="107" t="str">
        <f t="shared" si="0"/>
        <v/>
      </c>
      <c r="H18" s="108"/>
      <c r="I18" s="101" t="s">
        <v>232</v>
      </c>
    </row>
    <row r="19" spans="1:10" ht="13.5" customHeight="1">
      <c r="A19" s="270"/>
      <c r="B19" s="271" t="s">
        <v>228</v>
      </c>
      <c r="C19" s="272"/>
      <c r="D19" s="272"/>
      <c r="E19" s="268" t="s">
        <v>228</v>
      </c>
      <c r="F19" s="269"/>
      <c r="G19" s="107" t="str">
        <f t="shared" si="0"/>
        <v/>
      </c>
      <c r="H19" s="108"/>
      <c r="I19" s="101" t="s">
        <v>232</v>
      </c>
    </row>
    <row r="20" spans="1:10">
      <c r="A20" s="270"/>
      <c r="B20" s="271" t="s">
        <v>228</v>
      </c>
      <c r="C20" s="272"/>
      <c r="D20" s="272"/>
      <c r="E20" s="268" t="s">
        <v>228</v>
      </c>
      <c r="F20" s="269"/>
      <c r="G20" s="107" t="str">
        <f t="shared" si="0"/>
        <v/>
      </c>
      <c r="H20" s="108"/>
      <c r="I20" s="101" t="s">
        <v>232</v>
      </c>
    </row>
    <row r="21" spans="1:10" ht="15" customHeight="1">
      <c r="A21" s="270"/>
      <c r="B21" s="271" t="s">
        <v>228</v>
      </c>
      <c r="C21" s="272"/>
      <c r="D21" s="272"/>
      <c r="E21" s="268" t="s">
        <v>228</v>
      </c>
      <c r="F21" s="269"/>
      <c r="G21" s="107" t="str">
        <f t="shared" si="0"/>
        <v/>
      </c>
      <c r="H21" s="108"/>
      <c r="I21" s="101" t="s">
        <v>232</v>
      </c>
    </row>
    <row r="22" spans="1:10" ht="15" customHeight="1">
      <c r="A22" s="270"/>
      <c r="B22" s="271" t="s">
        <v>228</v>
      </c>
      <c r="C22" s="272"/>
      <c r="D22" s="272"/>
      <c r="E22" s="268" t="s">
        <v>228</v>
      </c>
      <c r="F22" s="269"/>
      <c r="G22" s="107" t="str">
        <f t="shared" si="0"/>
        <v/>
      </c>
      <c r="H22" s="108"/>
      <c r="I22" s="101" t="s">
        <v>232</v>
      </c>
    </row>
    <row r="23" spans="1:10" ht="15" customHeight="1">
      <c r="A23" s="109"/>
      <c r="B23" s="106"/>
      <c r="C23" s="106"/>
      <c r="D23" s="106"/>
      <c r="E23" s="268" t="s">
        <v>228</v>
      </c>
      <c r="F23" s="269"/>
      <c r="G23" s="107" t="str">
        <f t="shared" si="0"/>
        <v/>
      </c>
      <c r="H23" s="108"/>
      <c r="I23" s="101"/>
    </row>
    <row r="24" spans="1:10" ht="15" customHeight="1">
      <c r="A24" s="109"/>
      <c r="B24" s="106"/>
      <c r="C24" s="106"/>
      <c r="D24" s="106"/>
      <c r="E24" s="268" t="s">
        <v>228</v>
      </c>
      <c r="F24" s="269"/>
      <c r="G24" s="107" t="str">
        <f t="shared" si="0"/>
        <v/>
      </c>
      <c r="H24" s="108"/>
      <c r="I24" s="101"/>
    </row>
    <row r="25" spans="1:10" ht="15" customHeight="1">
      <c r="A25" s="110"/>
      <c r="B25" s="245" t="s">
        <v>234</v>
      </c>
      <c r="C25" s="242"/>
      <c r="D25" s="242"/>
      <c r="E25" s="273" t="str">
        <f>IF(SUM(E16:F24)=0,"",SUM(E16:F24))</f>
        <v/>
      </c>
      <c r="F25" s="273"/>
      <c r="G25" s="120" t="str">
        <f>IF(H25="","",H25/E25)</f>
        <v/>
      </c>
      <c r="H25" s="111" t="str">
        <f>IF(SUM(H16:H24)=0,"",SUM(H16:H24))</f>
        <v/>
      </c>
      <c r="I25" s="112"/>
    </row>
    <row r="26" spans="1:10">
      <c r="A26" s="113" t="s">
        <v>227</v>
      </c>
      <c r="B26" s="274" t="s">
        <v>228</v>
      </c>
      <c r="C26" s="256"/>
      <c r="D26" s="257"/>
      <c r="E26" s="275" t="s">
        <v>229</v>
      </c>
      <c r="F26" s="276"/>
      <c r="G26" s="114" t="s">
        <v>230</v>
      </c>
      <c r="H26" s="114" t="s">
        <v>231</v>
      </c>
      <c r="I26" s="101" t="s">
        <v>232</v>
      </c>
      <c r="J26" s="18" t="s">
        <v>235</v>
      </c>
    </row>
    <row r="27" spans="1:10" ht="13.5" customHeight="1">
      <c r="A27" s="283" t="s">
        <v>236</v>
      </c>
      <c r="B27" s="279" t="s">
        <v>228</v>
      </c>
      <c r="C27" s="272"/>
      <c r="D27" s="280"/>
      <c r="E27" s="281" t="s">
        <v>228</v>
      </c>
      <c r="F27" s="282"/>
      <c r="G27" s="107" t="str">
        <f t="shared" ref="G27:G35" si="1">IF(H27="","",H27/E27)</f>
        <v/>
      </c>
      <c r="H27" s="108"/>
      <c r="I27" s="101" t="s">
        <v>232</v>
      </c>
    </row>
    <row r="28" spans="1:10">
      <c r="A28" s="283"/>
      <c r="B28" s="279" t="s">
        <v>228</v>
      </c>
      <c r="C28" s="272"/>
      <c r="D28" s="280"/>
      <c r="E28" s="281"/>
      <c r="F28" s="282"/>
      <c r="G28" s="107" t="str">
        <f t="shared" si="1"/>
        <v/>
      </c>
      <c r="H28" s="108"/>
      <c r="I28" s="101" t="s">
        <v>232</v>
      </c>
    </row>
    <row r="29" spans="1:10">
      <c r="A29" s="283"/>
      <c r="B29" s="279" t="s">
        <v>228</v>
      </c>
      <c r="C29" s="272"/>
      <c r="D29" s="280"/>
      <c r="E29" s="281"/>
      <c r="F29" s="282"/>
      <c r="G29" s="107" t="str">
        <f t="shared" si="1"/>
        <v/>
      </c>
      <c r="H29" s="108"/>
      <c r="I29" s="101" t="s">
        <v>232</v>
      </c>
    </row>
    <row r="30" spans="1:10">
      <c r="A30" s="283"/>
      <c r="B30" s="279" t="s">
        <v>228</v>
      </c>
      <c r="C30" s="272"/>
      <c r="D30" s="280"/>
      <c r="E30" s="281"/>
      <c r="F30" s="282"/>
      <c r="G30" s="107" t="str">
        <f t="shared" si="1"/>
        <v/>
      </c>
      <c r="H30" s="108"/>
      <c r="I30" s="101" t="s">
        <v>232</v>
      </c>
    </row>
    <row r="31" spans="1:10">
      <c r="A31" s="283"/>
      <c r="B31" s="279" t="s">
        <v>228</v>
      </c>
      <c r="C31" s="272"/>
      <c r="D31" s="280"/>
      <c r="E31" s="281" t="s">
        <v>228</v>
      </c>
      <c r="F31" s="282"/>
      <c r="G31" s="107" t="str">
        <f t="shared" si="1"/>
        <v/>
      </c>
      <c r="H31" s="108"/>
      <c r="I31" s="101" t="s">
        <v>232</v>
      </c>
    </row>
    <row r="32" spans="1:10">
      <c r="A32" s="283"/>
      <c r="B32" s="279" t="s">
        <v>228</v>
      </c>
      <c r="C32" s="272"/>
      <c r="D32" s="280"/>
      <c r="E32" s="281" t="s">
        <v>228</v>
      </c>
      <c r="F32" s="282"/>
      <c r="G32" s="107" t="str">
        <f t="shared" si="1"/>
        <v/>
      </c>
      <c r="H32" s="108"/>
      <c r="I32" s="101" t="s">
        <v>232</v>
      </c>
    </row>
    <row r="33" spans="1:10">
      <c r="A33" s="283"/>
      <c r="B33" s="279" t="s">
        <v>228</v>
      </c>
      <c r="C33" s="272"/>
      <c r="D33" s="280"/>
      <c r="E33" s="281" t="s">
        <v>228</v>
      </c>
      <c r="F33" s="282"/>
      <c r="G33" s="107" t="str">
        <f t="shared" si="1"/>
        <v/>
      </c>
      <c r="H33" s="108"/>
      <c r="I33" s="101" t="s">
        <v>232</v>
      </c>
    </row>
    <row r="34" spans="1:10">
      <c r="A34" s="115"/>
      <c r="B34" s="116"/>
      <c r="C34" s="106"/>
      <c r="D34" s="117"/>
      <c r="E34" s="281" t="s">
        <v>228</v>
      </c>
      <c r="F34" s="282"/>
      <c r="G34" s="107" t="str">
        <f t="shared" si="1"/>
        <v/>
      </c>
      <c r="H34" s="108"/>
      <c r="I34" s="101"/>
    </row>
    <row r="35" spans="1:10">
      <c r="A35" s="115"/>
      <c r="B35" s="118"/>
      <c r="C35" s="93"/>
      <c r="D35" s="119"/>
      <c r="E35" s="281" t="s">
        <v>228</v>
      </c>
      <c r="F35" s="282"/>
      <c r="G35" s="107" t="str">
        <f t="shared" si="1"/>
        <v/>
      </c>
      <c r="H35" s="108"/>
      <c r="I35" s="101"/>
    </row>
    <row r="36" spans="1:10" ht="15" customHeight="1">
      <c r="A36" s="113"/>
      <c r="B36" s="277" t="s">
        <v>234</v>
      </c>
      <c r="C36" s="277"/>
      <c r="D36" s="277"/>
      <c r="E36" s="278" t="str">
        <f>IF(SUM(E27:F35)=0,"",SUM(E27:F35))</f>
        <v/>
      </c>
      <c r="F36" s="278"/>
      <c r="G36" s="120" t="str">
        <f>IF(H36="","",H36/E36)</f>
        <v/>
      </c>
      <c r="H36" s="111" t="str">
        <f>IF(SUM(H27:H35)=0,"",SUM(H27:H35))</f>
        <v/>
      </c>
      <c r="I36" s="112"/>
    </row>
    <row r="37" spans="1:10" ht="15" customHeight="1">
      <c r="A37" s="242" t="s">
        <v>237</v>
      </c>
      <c r="B37" s="242"/>
      <c r="C37" s="242"/>
      <c r="D37" s="242"/>
      <c r="E37" s="284" t="str">
        <f>IF(E36="",E25,E25+E36)</f>
        <v/>
      </c>
      <c r="F37" s="285"/>
      <c r="G37" s="120" t="str">
        <f>IF(H37="","",H37/E37)</f>
        <v/>
      </c>
      <c r="H37" s="111" t="str">
        <f>IF(H36="",H25,H25+H36)</f>
        <v/>
      </c>
      <c r="I37" s="112"/>
    </row>
    <row r="38" spans="1:10">
      <c r="A38" s="286" t="s">
        <v>238</v>
      </c>
      <c r="B38" s="286"/>
      <c r="C38" s="286"/>
      <c r="D38" s="286"/>
      <c r="E38" s="286"/>
      <c r="F38" s="286"/>
      <c r="G38" s="286"/>
      <c r="H38" s="286"/>
      <c r="I38" s="286"/>
    </row>
    <row r="39" spans="1:10">
      <c r="A39" s="242" t="s">
        <v>80</v>
      </c>
      <c r="B39" s="242"/>
      <c r="C39" s="242"/>
      <c r="D39" s="242"/>
      <c r="E39" s="242" t="s">
        <v>239</v>
      </c>
      <c r="F39" s="242"/>
      <c r="G39" s="242"/>
      <c r="H39" s="242" t="s">
        <v>240</v>
      </c>
      <c r="I39" s="242"/>
    </row>
    <row r="40" spans="1:10" ht="13.5" customHeight="1">
      <c r="A40" s="274"/>
      <c r="B40" s="256"/>
      <c r="C40" s="256"/>
      <c r="D40" s="257"/>
      <c r="E40" s="292" t="s">
        <v>0</v>
      </c>
      <c r="F40" s="293"/>
      <c r="G40" s="294"/>
      <c r="H40" s="274" t="s">
        <v>241</v>
      </c>
      <c r="I40" s="257"/>
    </row>
    <row r="41" spans="1:10" ht="13.5" customHeight="1">
      <c r="A41" s="266" t="s">
        <v>242</v>
      </c>
      <c r="B41" s="246"/>
      <c r="C41" s="246"/>
      <c r="D41" s="267"/>
      <c r="E41" s="287"/>
      <c r="F41" s="288"/>
      <c r="G41" s="289"/>
      <c r="H41" s="290"/>
      <c r="I41" s="291"/>
    </row>
    <row r="42" spans="1:10" ht="13.5" customHeight="1">
      <c r="A42" s="266" t="s">
        <v>243</v>
      </c>
      <c r="B42" s="246"/>
      <c r="C42" s="246"/>
      <c r="D42" s="267"/>
      <c r="E42" s="287"/>
      <c r="F42" s="295"/>
      <c r="G42" s="296"/>
      <c r="H42" s="290"/>
      <c r="I42" s="297"/>
    </row>
    <row r="43" spans="1:10" ht="13.5" customHeight="1">
      <c r="A43" s="266" t="s">
        <v>244</v>
      </c>
      <c r="B43" s="246"/>
      <c r="C43" s="246"/>
      <c r="D43" s="267"/>
      <c r="E43" s="287"/>
      <c r="F43" s="295"/>
      <c r="G43" s="296"/>
      <c r="H43" s="290"/>
      <c r="I43" s="297"/>
    </row>
    <row r="44" spans="1:10" ht="13.5" customHeight="1">
      <c r="A44" s="266" t="s">
        <v>245</v>
      </c>
      <c r="B44" s="246"/>
      <c r="C44" s="246"/>
      <c r="D44" s="267"/>
      <c r="E44" s="287"/>
      <c r="F44" s="295"/>
      <c r="G44" s="296"/>
      <c r="H44" s="290"/>
      <c r="I44" s="297"/>
    </row>
    <row r="45" spans="1:10" ht="13.5" customHeight="1">
      <c r="A45" s="128"/>
      <c r="B45" s="94"/>
      <c r="C45" s="94"/>
      <c r="D45" s="95"/>
      <c r="E45" s="129"/>
      <c r="F45" s="130"/>
      <c r="G45" s="131"/>
      <c r="H45" s="129"/>
      <c r="I45" s="131"/>
    </row>
    <row r="46" spans="1:10" ht="15" customHeight="1">
      <c r="A46" s="242" t="s">
        <v>246</v>
      </c>
      <c r="B46" s="242"/>
      <c r="C46" s="242"/>
      <c r="D46" s="242"/>
      <c r="E46" s="298" t="str">
        <f>IF(E41="","",SUM(#REF!+E42+E43+E44))</f>
        <v/>
      </c>
      <c r="F46" s="299"/>
      <c r="G46" s="300"/>
      <c r="H46" s="301" t="str">
        <f>IF(H37=E46,"","←【確認】財源内訳の合計と整備費の合計が不一致")</f>
        <v/>
      </c>
      <c r="I46" s="302"/>
      <c r="J46" s="18" t="s">
        <v>247</v>
      </c>
    </row>
    <row r="47" spans="1:10" ht="13.5" customHeight="1">
      <c r="A47" s="303" t="s">
        <v>248</v>
      </c>
      <c r="B47" s="304"/>
      <c r="C47" s="304"/>
      <c r="D47" s="304"/>
      <c r="E47" s="304"/>
      <c r="F47" s="304"/>
      <c r="G47" s="304"/>
      <c r="H47" s="305"/>
      <c r="I47" s="306"/>
      <c r="J47" s="18" t="s">
        <v>249</v>
      </c>
    </row>
    <row r="48" spans="1:10" ht="13.5" customHeight="1">
      <c r="A48" s="252" t="s">
        <v>250</v>
      </c>
      <c r="B48" s="252"/>
      <c r="C48" s="252"/>
      <c r="D48" s="252"/>
      <c r="E48" s="252"/>
      <c r="F48" s="252"/>
      <c r="G48" s="252"/>
      <c r="H48" s="252"/>
      <c r="I48" s="252"/>
    </row>
    <row r="49" spans="1:15">
      <c r="A49" s="307"/>
      <c r="B49" s="308"/>
      <c r="C49" s="308"/>
      <c r="D49" s="308"/>
      <c r="E49" s="308"/>
      <c r="F49" s="308"/>
      <c r="G49" s="308"/>
      <c r="H49" s="308"/>
      <c r="I49" s="309"/>
    </row>
    <row r="50" spans="1:15">
      <c r="A50" s="310"/>
      <c r="B50" s="272"/>
      <c r="C50" s="272"/>
      <c r="D50" s="272"/>
      <c r="E50" s="272"/>
      <c r="F50" s="272"/>
      <c r="G50" s="272"/>
      <c r="H50" s="272"/>
      <c r="I50" s="280"/>
    </row>
    <row r="51" spans="1:15">
      <c r="A51" s="310"/>
      <c r="B51" s="272"/>
      <c r="C51" s="272"/>
      <c r="D51" s="272"/>
      <c r="E51" s="272"/>
      <c r="F51" s="272"/>
      <c r="G51" s="272"/>
      <c r="H51" s="272"/>
      <c r="I51" s="280"/>
    </row>
    <row r="52" spans="1:15">
      <c r="A52" s="311"/>
      <c r="B52" s="259"/>
      <c r="C52" s="259"/>
      <c r="D52" s="259"/>
      <c r="E52" s="259"/>
      <c r="F52" s="259"/>
      <c r="G52" s="259"/>
      <c r="H52" s="259"/>
      <c r="I52" s="312"/>
    </row>
    <row r="53" spans="1:15" ht="14.25" customHeight="1">
      <c r="A53" s="313"/>
      <c r="B53" s="313"/>
      <c r="C53" s="313"/>
      <c r="D53" s="313"/>
      <c r="E53" s="314"/>
      <c r="F53" s="314"/>
      <c r="G53" s="314"/>
      <c r="H53" s="314"/>
      <c r="I53" s="314"/>
    </row>
    <row r="54" spans="1:15">
      <c r="A54" s="127" t="s">
        <v>103</v>
      </c>
      <c r="B54" s="127"/>
      <c r="C54" s="127"/>
      <c r="D54" s="127"/>
      <c r="E54" s="127"/>
      <c r="F54" s="127"/>
      <c r="G54" s="127"/>
      <c r="H54" s="127"/>
      <c r="I54" s="127"/>
    </row>
    <row r="55" spans="1:15" ht="19" customHeight="1">
      <c r="A55" s="132" t="s">
        <v>304</v>
      </c>
      <c r="B55" s="100"/>
      <c r="C55" s="100"/>
      <c r="D55" s="100"/>
      <c r="E55" s="100"/>
      <c r="F55" s="100"/>
      <c r="G55" s="100"/>
      <c r="H55" s="100"/>
      <c r="I55" s="100"/>
      <c r="J55" s="133"/>
      <c r="K55" s="133"/>
      <c r="L55" s="133"/>
      <c r="M55" s="133"/>
      <c r="N55" s="133"/>
      <c r="O55" s="133"/>
    </row>
  </sheetData>
  <mergeCells count="94">
    <mergeCell ref="A47:G47"/>
    <mergeCell ref="H47:I47"/>
    <mergeCell ref="A48:I48"/>
    <mergeCell ref="A49:I52"/>
    <mergeCell ref="A53:D53"/>
    <mergeCell ref="E53:G53"/>
    <mergeCell ref="H53:I53"/>
    <mergeCell ref="A44:D44"/>
    <mergeCell ref="E44:G44"/>
    <mergeCell ref="H44:I44"/>
    <mergeCell ref="A46:D46"/>
    <mergeCell ref="E46:G46"/>
    <mergeCell ref="H46:I46"/>
    <mergeCell ref="A42:D42"/>
    <mergeCell ref="E42:G42"/>
    <mergeCell ref="H42:I42"/>
    <mergeCell ref="A43:D43"/>
    <mergeCell ref="E43:G43"/>
    <mergeCell ref="H43:I43"/>
    <mergeCell ref="A37:D37"/>
    <mergeCell ref="E37:F37"/>
    <mergeCell ref="A38:I38"/>
    <mergeCell ref="E41:G41"/>
    <mergeCell ref="H41:I41"/>
    <mergeCell ref="A40:D40"/>
    <mergeCell ref="E40:G40"/>
    <mergeCell ref="H40:I40"/>
    <mergeCell ref="A41:D41"/>
    <mergeCell ref="A39:D39"/>
    <mergeCell ref="E39:G39"/>
    <mergeCell ref="H39:I39"/>
    <mergeCell ref="A27:A33"/>
    <mergeCell ref="B27:D27"/>
    <mergeCell ref="E27:F27"/>
    <mergeCell ref="B28:D28"/>
    <mergeCell ref="E28:F28"/>
    <mergeCell ref="B32:D32"/>
    <mergeCell ref="E32:F32"/>
    <mergeCell ref="B33:D33"/>
    <mergeCell ref="E33:F33"/>
    <mergeCell ref="B36:D36"/>
    <mergeCell ref="E36:F36"/>
    <mergeCell ref="B29:D29"/>
    <mergeCell ref="E29:F29"/>
    <mergeCell ref="B30:D30"/>
    <mergeCell ref="E30:F30"/>
    <mergeCell ref="B31:D31"/>
    <mergeCell ref="E31:F31"/>
    <mergeCell ref="E35:F35"/>
    <mergeCell ref="E34:F34"/>
    <mergeCell ref="E22:F22"/>
    <mergeCell ref="E24:F24"/>
    <mergeCell ref="B25:D25"/>
    <mergeCell ref="E25:F25"/>
    <mergeCell ref="B26:D26"/>
    <mergeCell ref="E26:F26"/>
    <mergeCell ref="E14:F14"/>
    <mergeCell ref="E23:F23"/>
    <mergeCell ref="A16:A22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2:D22"/>
    <mergeCell ref="B15:D15"/>
    <mergeCell ref="E15:F15"/>
    <mergeCell ref="A6:C6"/>
    <mergeCell ref="D6:G6"/>
    <mergeCell ref="H6:I6"/>
    <mergeCell ref="A7:C7"/>
    <mergeCell ref="D7:I7"/>
    <mergeCell ref="A8:C11"/>
    <mergeCell ref="D8:I8"/>
    <mergeCell ref="E9:G9"/>
    <mergeCell ref="D10:F10"/>
    <mergeCell ref="D11:F11"/>
    <mergeCell ref="A12:C12"/>
    <mergeCell ref="E12:F12"/>
    <mergeCell ref="A13:I13"/>
    <mergeCell ref="B14:D14"/>
    <mergeCell ref="A2:I2"/>
    <mergeCell ref="A4:C4"/>
    <mergeCell ref="D4:I4"/>
    <mergeCell ref="A5:C5"/>
    <mergeCell ref="D5:G5"/>
    <mergeCell ref="H5:I5"/>
  </mergeCells>
  <phoneticPr fontId="11"/>
  <dataValidations count="3">
    <dataValidation type="list" allowBlank="1" showInputMessage="1" showErrorMessage="1" sqref="H47:I47" xr:uid="{4A35588A-FAEA-4305-B03E-379BE56386E2}">
      <formula1>"有,無"</formula1>
    </dataValidation>
    <dataValidation type="list" allowBlank="1" showInputMessage="1" showErrorMessage="1" sqref="D7:I7" xr:uid="{64BE32A4-18D4-429A-A784-860C00E18C6C}">
      <formula1>"新築,移転新築,改築,増築,改修"</formula1>
    </dataValidation>
    <dataValidation type="list" allowBlank="1" showInputMessage="1" showErrorMessage="1" sqref="E9:G9" xr:uid="{FCD1B947-D98D-4047-95F3-BBB12C4A6D7E}">
      <formula1>$M$9:$M$16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6501D-E7BF-4B90-99B0-C2A232D0C114}">
  <sheetPr>
    <pageSetUpPr fitToPage="1"/>
  </sheetPr>
  <dimension ref="A1:I31"/>
  <sheetViews>
    <sheetView topLeftCell="A10" workbookViewId="0">
      <selection activeCell="B12" sqref="B12"/>
    </sheetView>
  </sheetViews>
  <sheetFormatPr defaultColWidth="8.25" defaultRowHeight="13"/>
  <cols>
    <col min="1" max="1" width="0.4140625" style="19" customWidth="1"/>
    <col min="2" max="2" width="22.6640625" style="19" customWidth="1"/>
    <col min="3" max="9" width="11.9140625" style="19" customWidth="1"/>
    <col min="10" max="10" width="0.4140625" style="19" customWidth="1"/>
    <col min="11" max="16384" width="8.25" style="19"/>
  </cols>
  <sheetData>
    <row r="1" spans="2:9">
      <c r="B1" s="19" t="s">
        <v>279</v>
      </c>
    </row>
    <row r="3" spans="2:9" ht="13" customHeight="1">
      <c r="B3" s="331" t="str">
        <f>別紙6!$E$2&amp;"栃木県重点医師偏在対策支援区域診療所承継・開業支援事業費補助金（設備整備）事業実績報告書"</f>
        <v>年度栃木県重点医師偏在対策支援区域診療所承継・開業支援事業費補助金（設備整備）事業実績報告書</v>
      </c>
      <c r="C3" s="331"/>
      <c r="D3" s="331"/>
      <c r="E3" s="331"/>
      <c r="F3" s="331"/>
      <c r="G3" s="331"/>
      <c r="H3" s="331"/>
      <c r="I3" s="331"/>
    </row>
    <row r="5" spans="2:9" ht="17.25" customHeight="1">
      <c r="B5" s="38" t="s">
        <v>278</v>
      </c>
      <c r="C5" s="332">
        <f>別紙6!B7</f>
        <v>0</v>
      </c>
      <c r="D5" s="332"/>
      <c r="E5" s="332"/>
      <c r="F5" s="332"/>
      <c r="G5" s="332"/>
      <c r="H5" s="332"/>
      <c r="I5" s="332"/>
    </row>
    <row r="6" spans="2:9" ht="17.25" customHeight="1">
      <c r="B6" s="38" t="s">
        <v>277</v>
      </c>
      <c r="C6" s="332">
        <f>別紙6!C7</f>
        <v>0</v>
      </c>
      <c r="D6" s="332"/>
      <c r="E6" s="332"/>
      <c r="F6" s="332"/>
      <c r="G6" s="332"/>
      <c r="H6" s="332"/>
      <c r="I6" s="332"/>
    </row>
    <row r="7" spans="2:9" ht="17.25" customHeight="1">
      <c r="B7" s="38" t="s">
        <v>281</v>
      </c>
      <c r="C7" s="332" t="s">
        <v>280</v>
      </c>
      <c r="D7" s="332"/>
      <c r="E7" s="332"/>
      <c r="F7" s="332"/>
      <c r="G7" s="332"/>
      <c r="H7" s="332"/>
      <c r="I7" s="332"/>
    </row>
    <row r="8" spans="2:9" ht="17.25" customHeight="1">
      <c r="B8" s="38" t="s">
        <v>276</v>
      </c>
      <c r="C8" s="38"/>
      <c r="D8" s="38"/>
      <c r="E8" s="38"/>
      <c r="F8" s="38"/>
      <c r="G8" s="38"/>
      <c r="H8" s="38"/>
      <c r="I8" s="38"/>
    </row>
    <row r="9" spans="2:9" ht="7.5" customHeight="1" thickBot="1"/>
    <row r="10" spans="2:9">
      <c r="B10" s="37" t="s">
        <v>275</v>
      </c>
      <c r="C10" s="35" t="s">
        <v>274</v>
      </c>
      <c r="D10" s="35" t="s">
        <v>273</v>
      </c>
      <c r="E10" s="35" t="s">
        <v>272</v>
      </c>
      <c r="F10" s="36" t="s">
        <v>271</v>
      </c>
      <c r="G10" s="36" t="s">
        <v>239</v>
      </c>
      <c r="H10" s="35" t="s">
        <v>270</v>
      </c>
      <c r="I10" s="34" t="s">
        <v>240</v>
      </c>
    </row>
    <row r="11" spans="2:9">
      <c r="B11" s="31" t="s">
        <v>269</v>
      </c>
      <c r="C11" s="28"/>
      <c r="D11" s="28"/>
      <c r="E11" s="28"/>
      <c r="F11" s="33" t="s">
        <v>266</v>
      </c>
      <c r="G11" s="32" t="s">
        <v>266</v>
      </c>
      <c r="H11" s="28"/>
      <c r="I11" s="20"/>
    </row>
    <row r="12" spans="2:9">
      <c r="B12" s="26"/>
      <c r="C12" s="22"/>
      <c r="D12" s="22"/>
      <c r="E12" s="25"/>
      <c r="F12" s="24"/>
      <c r="G12" s="23">
        <f t="shared" ref="G12:G18" si="0">F12*E12</f>
        <v>0</v>
      </c>
      <c r="H12" s="22"/>
      <c r="I12" s="21"/>
    </row>
    <row r="13" spans="2:9">
      <c r="B13" s="26"/>
      <c r="C13" s="22"/>
      <c r="D13" s="22"/>
      <c r="E13" s="25"/>
      <c r="F13" s="24"/>
      <c r="G13" s="23">
        <f t="shared" si="0"/>
        <v>0</v>
      </c>
      <c r="H13" s="22"/>
      <c r="I13" s="21"/>
    </row>
    <row r="14" spans="2:9">
      <c r="B14" s="26"/>
      <c r="C14" s="22"/>
      <c r="D14" s="22"/>
      <c r="E14" s="25"/>
      <c r="F14" s="24"/>
      <c r="G14" s="23">
        <f t="shared" si="0"/>
        <v>0</v>
      </c>
      <c r="H14" s="22"/>
      <c r="I14" s="21"/>
    </row>
    <row r="15" spans="2:9">
      <c r="B15" s="26"/>
      <c r="C15" s="22"/>
      <c r="D15" s="22"/>
      <c r="E15" s="25"/>
      <c r="F15" s="24"/>
      <c r="G15" s="23">
        <f t="shared" si="0"/>
        <v>0</v>
      </c>
      <c r="H15" s="22"/>
      <c r="I15" s="21"/>
    </row>
    <row r="16" spans="2:9">
      <c r="B16" s="26"/>
      <c r="C16" s="22"/>
      <c r="D16" s="22"/>
      <c r="E16" s="25"/>
      <c r="F16" s="24"/>
      <c r="G16" s="23">
        <f t="shared" si="0"/>
        <v>0</v>
      </c>
      <c r="H16" s="22"/>
      <c r="I16" s="21"/>
    </row>
    <row r="17" spans="1:9">
      <c r="B17" s="26"/>
      <c r="C17" s="22"/>
      <c r="D17" s="22"/>
      <c r="E17" s="25"/>
      <c r="F17" s="24"/>
      <c r="G17" s="23">
        <f t="shared" si="0"/>
        <v>0</v>
      </c>
      <c r="H17" s="22"/>
      <c r="I17" s="21"/>
    </row>
    <row r="18" spans="1:9">
      <c r="B18" s="26"/>
      <c r="C18" s="22"/>
      <c r="D18" s="22"/>
      <c r="E18" s="25"/>
      <c r="F18" s="24"/>
      <c r="G18" s="23">
        <f t="shared" si="0"/>
        <v>0</v>
      </c>
      <c r="H18" s="22"/>
      <c r="I18" s="21"/>
    </row>
    <row r="19" spans="1:9">
      <c r="B19" s="328" t="s">
        <v>265</v>
      </c>
      <c r="C19" s="317" t="s">
        <v>263</v>
      </c>
      <c r="D19" s="317" t="s">
        <v>263</v>
      </c>
      <c r="E19" s="317" t="s">
        <v>263</v>
      </c>
      <c r="F19" s="319" t="s">
        <v>263</v>
      </c>
      <c r="G19" s="321">
        <f>SUM(G12:G18)</f>
        <v>0</v>
      </c>
      <c r="H19" s="317" t="s">
        <v>263</v>
      </c>
      <c r="I19" s="324" t="s">
        <v>263</v>
      </c>
    </row>
    <row r="20" spans="1:9">
      <c r="B20" s="329"/>
      <c r="C20" s="323"/>
      <c r="D20" s="323"/>
      <c r="E20" s="323"/>
      <c r="F20" s="330"/>
      <c r="G20" s="322"/>
      <c r="H20" s="323"/>
      <c r="I20" s="325"/>
    </row>
    <row r="21" spans="1:9">
      <c r="B21" s="31" t="s">
        <v>268</v>
      </c>
      <c r="C21" s="28"/>
      <c r="D21" s="28"/>
      <c r="E21" s="28"/>
      <c r="F21" s="30" t="s">
        <v>267</v>
      </c>
      <c r="G21" s="29" t="s">
        <v>266</v>
      </c>
      <c r="H21" s="28"/>
      <c r="I21" s="20"/>
    </row>
    <row r="22" spans="1:9">
      <c r="B22" s="26"/>
      <c r="C22" s="22"/>
      <c r="D22" s="22"/>
      <c r="E22" s="25"/>
      <c r="F22" s="24"/>
      <c r="G22" s="23">
        <f>F22*E22</f>
        <v>0</v>
      </c>
      <c r="H22" s="22"/>
      <c r="I22" s="21"/>
    </row>
    <row r="23" spans="1:9">
      <c r="B23" s="26"/>
      <c r="C23" s="22"/>
      <c r="D23" s="22"/>
      <c r="E23" s="25"/>
      <c r="F23" s="24"/>
      <c r="G23" s="23">
        <f>F23*E23</f>
        <v>0</v>
      </c>
      <c r="H23" s="22"/>
      <c r="I23" s="21"/>
    </row>
    <row r="24" spans="1:9">
      <c r="B24" s="26"/>
      <c r="C24" s="22"/>
      <c r="D24" s="22"/>
      <c r="E24" s="25"/>
      <c r="F24" s="24"/>
      <c r="G24" s="23">
        <f>F24*E24</f>
        <v>0</v>
      </c>
      <c r="H24" s="22"/>
      <c r="I24" s="21"/>
    </row>
    <row r="25" spans="1:9">
      <c r="B25" s="26"/>
      <c r="C25" s="22"/>
      <c r="D25" s="22"/>
      <c r="E25" s="25"/>
      <c r="F25" s="27"/>
      <c r="G25" s="23">
        <f>F25*E25</f>
        <v>0</v>
      </c>
      <c r="H25" s="22"/>
      <c r="I25" s="21"/>
    </row>
    <row r="26" spans="1:9">
      <c r="B26" s="26"/>
      <c r="C26" s="22"/>
      <c r="D26" s="22"/>
      <c r="E26" s="25"/>
      <c r="F26" s="24"/>
      <c r="G26" s="23">
        <f>F26*E26</f>
        <v>0</v>
      </c>
      <c r="H26" s="22"/>
      <c r="I26" s="21"/>
    </row>
    <row r="27" spans="1:9">
      <c r="A27" s="20"/>
      <c r="B27" s="328" t="s">
        <v>265</v>
      </c>
      <c r="C27" s="317" t="s">
        <v>263</v>
      </c>
      <c r="D27" s="317" t="s">
        <v>263</v>
      </c>
      <c r="E27" s="317" t="s">
        <v>263</v>
      </c>
      <c r="F27" s="319" t="s">
        <v>263</v>
      </c>
      <c r="G27" s="321">
        <f>SUM(G22:G26)</f>
        <v>0</v>
      </c>
      <c r="H27" s="317" t="s">
        <v>263</v>
      </c>
      <c r="I27" s="324" t="s">
        <v>263</v>
      </c>
    </row>
    <row r="28" spans="1:9">
      <c r="A28" s="20"/>
      <c r="B28" s="329"/>
      <c r="C28" s="323"/>
      <c r="D28" s="323"/>
      <c r="E28" s="323"/>
      <c r="F28" s="330"/>
      <c r="G28" s="322"/>
      <c r="H28" s="323"/>
      <c r="I28" s="325"/>
    </row>
    <row r="29" spans="1:9">
      <c r="B29" s="315" t="s">
        <v>264</v>
      </c>
      <c r="C29" s="317" t="s">
        <v>263</v>
      </c>
      <c r="D29" s="317" t="s">
        <v>263</v>
      </c>
      <c r="E29" s="317" t="s">
        <v>263</v>
      </c>
      <c r="F29" s="319" t="s">
        <v>263</v>
      </c>
      <c r="G29" s="321">
        <f>SUM(G19,G27)</f>
        <v>0</v>
      </c>
      <c r="H29" s="317" t="s">
        <v>263</v>
      </c>
      <c r="I29" s="324" t="s">
        <v>263</v>
      </c>
    </row>
    <row r="30" spans="1:9" ht="13.5" thickBot="1">
      <c r="B30" s="316"/>
      <c r="C30" s="318"/>
      <c r="D30" s="318"/>
      <c r="E30" s="318"/>
      <c r="F30" s="320"/>
      <c r="G30" s="327"/>
      <c r="H30" s="318"/>
      <c r="I30" s="326"/>
    </row>
    <row r="31" spans="1:9" ht="7.5" customHeight="1"/>
  </sheetData>
  <mergeCells count="28">
    <mergeCell ref="B3:I3"/>
    <mergeCell ref="C7:I7"/>
    <mergeCell ref="C5:I5"/>
    <mergeCell ref="C6:I6"/>
    <mergeCell ref="B19:B20"/>
    <mergeCell ref="C19:C20"/>
    <mergeCell ref="D19:D20"/>
    <mergeCell ref="E19:E20"/>
    <mergeCell ref="F19:F20"/>
    <mergeCell ref="G19:G20"/>
    <mergeCell ref="H19:H20"/>
    <mergeCell ref="I19:I20"/>
    <mergeCell ref="B27:B28"/>
    <mergeCell ref="C27:C28"/>
    <mergeCell ref="D27:D28"/>
    <mergeCell ref="E27:E28"/>
    <mergeCell ref="F27:F28"/>
    <mergeCell ref="G27:G28"/>
    <mergeCell ref="H27:H28"/>
    <mergeCell ref="I27:I28"/>
    <mergeCell ref="H29:H30"/>
    <mergeCell ref="I29:I30"/>
    <mergeCell ref="G29:G30"/>
    <mergeCell ref="B29:B30"/>
    <mergeCell ref="C29:C30"/>
    <mergeCell ref="D29:D30"/>
    <mergeCell ref="E29:E30"/>
    <mergeCell ref="F29:F30"/>
  </mergeCells>
  <phoneticPr fontId="11"/>
  <printOptions horizontalCentered="1"/>
  <pageMargins left="0.59055118110236227" right="0.59055118110236227" top="0.59055118110236227" bottom="0.59055118110236227" header="0.39370078740157483" footer="0.39370078740157483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00BA0-115C-4D5A-AC18-AB08F26FABDD}">
  <sheetPr>
    <pageSetUpPr fitToPage="1"/>
  </sheetPr>
  <dimension ref="B1:E39"/>
  <sheetViews>
    <sheetView topLeftCell="A20" workbookViewId="0">
      <selection activeCell="C9" sqref="C9"/>
    </sheetView>
  </sheetViews>
  <sheetFormatPr defaultColWidth="9" defaultRowHeight="14"/>
  <cols>
    <col min="1" max="1" width="0.83203125" style="69" customWidth="1"/>
    <col min="2" max="2" width="20.08203125" style="69" customWidth="1"/>
    <col min="3" max="3" width="19.33203125" style="69" customWidth="1"/>
    <col min="4" max="4" width="61.83203125" style="69" customWidth="1"/>
    <col min="5" max="5" width="0.83203125" style="69" customWidth="1"/>
    <col min="6" max="16384" width="9" style="69"/>
  </cols>
  <sheetData>
    <row r="1" spans="2:5">
      <c r="B1" s="18" t="s">
        <v>282</v>
      </c>
      <c r="C1" s="18"/>
      <c r="D1" s="18"/>
    </row>
    <row r="2" spans="2:5" ht="10" customHeight="1">
      <c r="B2" s="18"/>
      <c r="C2" s="18"/>
      <c r="D2" s="18"/>
      <c r="E2" s="18"/>
    </row>
    <row r="3" spans="2:5">
      <c r="B3" s="240" t="str">
        <f>別紙6!$E$2&amp;"栃木県重点医師偏在対策支援区域診療所承継・開業支援事業費補助金（地域への定着支援）事業費精算内訳書"</f>
        <v>年度栃木県重点医師偏在対策支援区域診療所承継・開業支援事業費補助金（地域への定着支援）事業費精算内訳書</v>
      </c>
      <c r="C3" s="240"/>
      <c r="D3" s="240"/>
      <c r="E3" s="18"/>
    </row>
    <row r="4" spans="2:5" ht="10" customHeight="1">
      <c r="B4" s="18"/>
      <c r="C4" s="18"/>
      <c r="D4" s="18"/>
      <c r="E4" s="18"/>
    </row>
    <row r="5" spans="2:5">
      <c r="B5" s="18"/>
      <c r="C5" s="18"/>
      <c r="D5" s="91" t="str">
        <f>"診療所名　"&amp;別紙6!B7</f>
        <v>診療所名　</v>
      </c>
      <c r="E5" s="18"/>
    </row>
    <row r="6" spans="2:5">
      <c r="B6" s="18" t="s">
        <v>79</v>
      </c>
      <c r="C6" s="18"/>
      <c r="D6" s="70"/>
    </row>
    <row r="7" spans="2:5" ht="20" customHeight="1">
      <c r="B7" s="41" t="s">
        <v>80</v>
      </c>
      <c r="C7" s="41" t="s">
        <v>105</v>
      </c>
      <c r="D7" s="41" t="s">
        <v>81</v>
      </c>
    </row>
    <row r="8" spans="2:5">
      <c r="B8" s="181"/>
      <c r="C8" s="71" t="s">
        <v>0</v>
      </c>
      <c r="D8" s="72"/>
    </row>
    <row r="9" spans="2:5" ht="20" customHeight="1">
      <c r="B9" s="182" t="s">
        <v>82</v>
      </c>
      <c r="C9" s="73"/>
      <c r="D9" s="74"/>
    </row>
    <row r="10" spans="2:5" ht="20" customHeight="1">
      <c r="B10" s="182" t="s">
        <v>83</v>
      </c>
      <c r="C10" s="73"/>
      <c r="D10" s="74"/>
    </row>
    <row r="11" spans="2:5" ht="20" customHeight="1">
      <c r="B11" s="182" t="s">
        <v>84</v>
      </c>
      <c r="C11" s="73"/>
      <c r="D11" s="74"/>
    </row>
    <row r="12" spans="2:5" ht="20" customHeight="1">
      <c r="B12" s="182" t="s">
        <v>85</v>
      </c>
      <c r="C12" s="73"/>
      <c r="D12" s="74"/>
    </row>
    <row r="13" spans="2:5" ht="20" customHeight="1">
      <c r="B13" s="182" t="s">
        <v>86</v>
      </c>
      <c r="C13" s="73"/>
      <c r="D13" s="74"/>
    </row>
    <row r="14" spans="2:5" ht="26">
      <c r="B14" s="182" t="s">
        <v>87</v>
      </c>
      <c r="C14" s="73"/>
      <c r="D14" s="74"/>
    </row>
    <row r="15" spans="2:5" ht="20" customHeight="1">
      <c r="B15" s="182" t="s">
        <v>88</v>
      </c>
      <c r="C15" s="73"/>
      <c r="D15" s="74"/>
    </row>
    <row r="16" spans="2:5" ht="20" customHeight="1">
      <c r="B16" s="182" t="s">
        <v>89</v>
      </c>
      <c r="C16" s="73"/>
      <c r="D16" s="74"/>
    </row>
    <row r="17" spans="2:4" ht="20" customHeight="1">
      <c r="B17" s="182" t="s">
        <v>90</v>
      </c>
      <c r="C17" s="73"/>
      <c r="D17" s="74"/>
    </row>
    <row r="18" spans="2:4" ht="20" customHeight="1">
      <c r="B18" s="182" t="s">
        <v>91</v>
      </c>
      <c r="C18" s="73"/>
      <c r="D18" s="74"/>
    </row>
    <row r="19" spans="2:4" ht="20" customHeight="1">
      <c r="B19" s="182" t="s">
        <v>92</v>
      </c>
      <c r="C19" s="73"/>
      <c r="D19" s="74"/>
    </row>
    <row r="20" spans="2:4" ht="20" customHeight="1">
      <c r="B20" s="182" t="s">
        <v>93</v>
      </c>
      <c r="C20" s="73"/>
      <c r="D20" s="74"/>
    </row>
    <row r="21" spans="2:4" ht="20" customHeight="1">
      <c r="B21" s="183" t="s">
        <v>94</v>
      </c>
      <c r="C21" s="73"/>
      <c r="D21" s="74"/>
    </row>
    <row r="22" spans="2:4" ht="20" customHeight="1">
      <c r="B22" s="183" t="s">
        <v>95</v>
      </c>
      <c r="C22" s="73"/>
      <c r="D22" s="74"/>
    </row>
    <row r="23" spans="2:4" ht="20" customHeight="1">
      <c r="B23" s="184" t="s">
        <v>96</v>
      </c>
      <c r="C23" s="75"/>
      <c r="D23" s="76"/>
    </row>
    <row r="24" spans="2:4" ht="20" customHeight="1">
      <c r="B24" s="185" t="s">
        <v>97</v>
      </c>
      <c r="C24" s="77">
        <f>SUM(C9:C23)</f>
        <v>0</v>
      </c>
      <c r="D24" s="78"/>
    </row>
    <row r="25" spans="2:4" ht="20" customHeight="1">
      <c r="B25" s="79" t="s">
        <v>98</v>
      </c>
      <c r="C25" s="80"/>
      <c r="D25" s="78"/>
    </row>
    <row r="26" spans="2:4" ht="20" customHeight="1">
      <c r="B26" s="41"/>
      <c r="C26" s="77"/>
      <c r="D26" s="78"/>
    </row>
    <row r="27" spans="2:4" ht="20" customHeight="1">
      <c r="B27" s="41" t="s">
        <v>100</v>
      </c>
      <c r="C27" s="77">
        <f>SUM(C24,C25)</f>
        <v>0</v>
      </c>
      <c r="D27" s="81"/>
    </row>
    <row r="28" spans="2:4" ht="20" customHeight="1">
      <c r="B28" s="82"/>
      <c r="C28" s="70"/>
      <c r="D28" s="18"/>
    </row>
    <row r="29" spans="2:4" ht="14" customHeight="1">
      <c r="B29" s="82" t="s">
        <v>101</v>
      </c>
      <c r="C29" s="70"/>
      <c r="D29" s="70"/>
    </row>
    <row r="30" spans="2:4" ht="20" customHeight="1">
      <c r="B30" s="185" t="s">
        <v>80</v>
      </c>
      <c r="C30" s="83" t="s">
        <v>104</v>
      </c>
      <c r="D30" s="84"/>
    </row>
    <row r="31" spans="2:4">
      <c r="B31" s="186"/>
      <c r="C31" s="71" t="s">
        <v>1</v>
      </c>
      <c r="D31" s="85"/>
    </row>
    <row r="32" spans="2:4" ht="20" customHeight="1">
      <c r="B32" s="187" t="s">
        <v>102</v>
      </c>
      <c r="C32" s="75"/>
      <c r="D32" s="86"/>
    </row>
    <row r="33" spans="2:4" ht="20" customHeight="1">
      <c r="B33" s="41" t="s">
        <v>97</v>
      </c>
      <c r="C33" s="77">
        <f>SUM(C32)</f>
        <v>0</v>
      </c>
      <c r="D33" s="87"/>
    </row>
    <row r="34" spans="2:4" ht="9.5" customHeight="1">
      <c r="B34" s="18"/>
      <c r="C34" s="18"/>
      <c r="D34" s="18"/>
    </row>
    <row r="35" spans="2:4" ht="20" customHeight="1">
      <c r="B35" s="18" t="s">
        <v>103</v>
      </c>
      <c r="C35" s="88"/>
      <c r="D35" s="88"/>
    </row>
    <row r="36" spans="2:4" ht="62.5" customHeight="1">
      <c r="B36" s="333" t="s">
        <v>176</v>
      </c>
      <c r="C36" s="333"/>
      <c r="D36" s="333"/>
    </row>
    <row r="37" spans="2:4">
      <c r="C37" s="89"/>
      <c r="D37" s="89"/>
    </row>
    <row r="38" spans="2:4">
      <c r="C38" s="89"/>
      <c r="D38" s="89"/>
    </row>
    <row r="39" spans="2:4">
      <c r="C39" s="89"/>
      <c r="D39" s="89"/>
    </row>
  </sheetData>
  <mergeCells count="2">
    <mergeCell ref="B36:D36"/>
    <mergeCell ref="B3:D3"/>
  </mergeCells>
  <phoneticPr fontId="11"/>
  <printOptions horizontalCentered="1"/>
  <pageMargins left="0.51181102362204722" right="0.51181102362204722" top="0.74803149606299213" bottom="0.74803149606299213" header="0.31496062992125984" footer="0.31496062992125984"/>
  <pageSetup paperSize="9" scale="83" orientation="portrait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2B53C-E051-4143-A3FF-B5026E86EEE6}">
  <sheetPr>
    <pageSetUpPr fitToPage="1"/>
  </sheetPr>
  <dimension ref="A1:S11"/>
  <sheetViews>
    <sheetView zoomScale="70" zoomScaleNormal="70" workbookViewId="0">
      <selection activeCell="M8" sqref="M8"/>
    </sheetView>
  </sheetViews>
  <sheetFormatPr defaultColWidth="9" defaultRowHeight="13"/>
  <cols>
    <col min="1" max="1" width="0.58203125" style="53" customWidth="1"/>
    <col min="2" max="2" width="13" style="53" customWidth="1"/>
    <col min="3" max="5" width="13.25" style="53" customWidth="1"/>
    <col min="6" max="6" width="11.75" style="53" customWidth="1"/>
    <col min="7" max="9" width="11.75" style="54" customWidth="1"/>
    <col min="10" max="10" width="12" style="54" customWidth="1"/>
    <col min="11" max="11" width="12" style="53" customWidth="1"/>
    <col min="12" max="12" width="11.75" style="53" customWidth="1"/>
    <col min="13" max="14" width="11.75" style="54" customWidth="1"/>
    <col min="15" max="18" width="14.33203125" style="54" customWidth="1"/>
    <col min="19" max="19" width="0.4140625" style="53" customWidth="1"/>
    <col min="20" max="16384" width="9" style="53"/>
  </cols>
  <sheetData>
    <row r="1" spans="1:19" ht="18.5" customHeight="1">
      <c r="A1" s="18"/>
      <c r="B1" s="18" t="s">
        <v>296</v>
      </c>
      <c r="C1" s="18"/>
      <c r="D1" s="18"/>
      <c r="E1" s="18"/>
      <c r="F1" s="18"/>
      <c r="G1" s="40"/>
      <c r="H1" s="40"/>
    </row>
    <row r="2" spans="1:19" ht="6" customHeight="1">
      <c r="A2" s="18"/>
      <c r="B2" s="18"/>
      <c r="C2" s="18"/>
      <c r="D2" s="18"/>
      <c r="E2" s="18"/>
      <c r="F2" s="18"/>
      <c r="G2" s="40"/>
      <c r="H2" s="40"/>
    </row>
    <row r="3" spans="1:19" ht="16" customHeight="1">
      <c r="A3" s="18"/>
      <c r="B3" s="240" t="str">
        <f>別紙6!$E$2&amp;"栃木県重点医師偏在対策支援区域診療所承継・開業支援事業（地域への定着支援）基準額精算書"</f>
        <v>年度栃木県重点医師偏在対策支援区域診療所承継・開業支援事業（地域への定着支援）基準額精算書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</row>
    <row r="4" spans="1:19" ht="6" customHeight="1">
      <c r="A4" s="18"/>
      <c r="B4" s="18"/>
      <c r="C4" s="18"/>
      <c r="D4" s="18"/>
      <c r="E4" s="18"/>
      <c r="F4" s="18"/>
      <c r="G4" s="40"/>
      <c r="H4" s="40"/>
    </row>
    <row r="5" spans="1:19" s="124" customFormat="1" ht="43.5" customHeight="1">
      <c r="A5" s="90"/>
      <c r="B5" s="41" t="s">
        <v>292</v>
      </c>
      <c r="C5" s="42" t="s">
        <v>162</v>
      </c>
      <c r="D5" s="43" t="s">
        <v>163</v>
      </c>
      <c r="E5" s="43" t="s">
        <v>164</v>
      </c>
      <c r="F5" s="121" t="s">
        <v>99</v>
      </c>
      <c r="G5" s="122" t="s">
        <v>160</v>
      </c>
      <c r="H5" s="123" t="s">
        <v>106</v>
      </c>
      <c r="I5" s="122" t="s">
        <v>108</v>
      </c>
      <c r="J5" s="43" t="s">
        <v>24</v>
      </c>
      <c r="K5" s="43" t="s">
        <v>300</v>
      </c>
      <c r="L5" s="123" t="s">
        <v>28</v>
      </c>
      <c r="M5" s="123" t="s">
        <v>107</v>
      </c>
      <c r="N5" s="122" t="s">
        <v>293</v>
      </c>
      <c r="O5" s="122" t="s">
        <v>161</v>
      </c>
      <c r="P5" s="122" t="s">
        <v>297</v>
      </c>
      <c r="Q5" s="122" t="s">
        <v>298</v>
      </c>
      <c r="R5" s="122" t="s">
        <v>299</v>
      </c>
    </row>
    <row r="6" spans="1:19">
      <c r="A6" s="18"/>
      <c r="B6" s="44"/>
      <c r="C6" s="44"/>
      <c r="D6" s="44"/>
      <c r="E6" s="44"/>
      <c r="F6" s="125" t="s">
        <v>1</v>
      </c>
      <c r="G6" s="125" t="s">
        <v>1</v>
      </c>
      <c r="H6" s="125" t="s">
        <v>1</v>
      </c>
      <c r="I6" s="125" t="s">
        <v>1</v>
      </c>
      <c r="J6" s="126" t="s">
        <v>294</v>
      </c>
      <c r="K6" s="126" t="s">
        <v>294</v>
      </c>
      <c r="L6" s="125" t="s">
        <v>1</v>
      </c>
      <c r="M6" s="125" t="s">
        <v>1</v>
      </c>
      <c r="N6" s="125" t="s">
        <v>1</v>
      </c>
      <c r="O6" s="125" t="s">
        <v>1</v>
      </c>
      <c r="P6" s="125"/>
      <c r="Q6" s="125" t="s">
        <v>1</v>
      </c>
      <c r="R6" s="125" t="s">
        <v>1</v>
      </c>
    </row>
    <row r="7" spans="1:19" ht="23" customHeight="1">
      <c r="A7" s="18"/>
      <c r="B7" s="45">
        <f>別紙6!B7</f>
        <v>0</v>
      </c>
      <c r="C7" s="45">
        <f>別紙6!C7</f>
        <v>0</v>
      </c>
      <c r="D7" s="45">
        <f>別紙6!F7</f>
        <v>0</v>
      </c>
      <c r="E7" s="45">
        <f>別紙6!G7</f>
        <v>0</v>
      </c>
      <c r="F7" s="46">
        <f>'別紙10-1'!C27</f>
        <v>0</v>
      </c>
      <c r="G7" s="46">
        <f>'別紙10-1'!C33</f>
        <v>0</v>
      </c>
      <c r="H7" s="47">
        <f>F7-G7</f>
        <v>0</v>
      </c>
      <c r="I7" s="48">
        <f>'別紙10-1'!C24</f>
        <v>0</v>
      </c>
      <c r="J7" s="49"/>
      <c r="K7" s="49"/>
      <c r="L7" s="47">
        <f>K7*25000+IF(AND(0&lt;J7,J7&lt;130),6200000+J7*71000,IF(AND(129&lt;J7,J7&lt;260),6200000+J7*77000,IF(AND(259&lt;J7,J7&lt;366),6200000+87000*J7,IF(J7=0,J7*0))))</f>
        <v>0</v>
      </c>
      <c r="M7" s="47">
        <f>MIN(I7,L7)</f>
        <v>0</v>
      </c>
      <c r="N7" s="188">
        <f>ROUNDDOWN(MIN(H7,M7)*2/3,-3)</f>
        <v>0</v>
      </c>
      <c r="O7" s="49"/>
      <c r="P7" s="49"/>
      <c r="Q7" s="49"/>
      <c r="R7" s="55">
        <f>Q7-N7</f>
        <v>0</v>
      </c>
    </row>
    <row r="8" spans="1:19" ht="6.5" customHeight="1">
      <c r="A8" s="18"/>
      <c r="B8" s="18"/>
      <c r="C8" s="18"/>
      <c r="D8" s="18"/>
      <c r="E8" s="18"/>
      <c r="F8" s="50"/>
      <c r="G8" s="50"/>
      <c r="H8" s="51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</row>
    <row r="9" spans="1:19" ht="19.5" customHeight="1">
      <c r="B9" s="53" t="s">
        <v>295</v>
      </c>
    </row>
    <row r="10" spans="1:19" ht="19.5" customHeight="1">
      <c r="B10" s="53" t="s">
        <v>303</v>
      </c>
    </row>
    <row r="11" spans="1:19" ht="19.5" customHeight="1">
      <c r="B11" s="58"/>
    </row>
  </sheetData>
  <dataConsolidate/>
  <mergeCells count="1">
    <mergeCell ref="B3:R3"/>
  </mergeCells>
  <phoneticPr fontId="11"/>
  <pageMargins left="0.31496062992125984" right="0.31496062992125984" top="0.74803149606299213" bottom="0.74803149606299213" header="0.31496062992125984" footer="0.31496062992125984"/>
  <pageSetup paperSize="9" scale="59" fitToHeight="0" orientation="landscape" blackAndWhite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2C882-DF1D-4078-B568-F6AC7B263DE9}">
  <sheetPr codeName="Sheet10">
    <tabColor theme="8" tint="0.39997558519241921"/>
    <pageSetUpPr fitToPage="1"/>
  </sheetPr>
  <dimension ref="A1:M18"/>
  <sheetViews>
    <sheetView workbookViewId="0"/>
  </sheetViews>
  <sheetFormatPr defaultColWidth="9" defaultRowHeight="18"/>
  <cols>
    <col min="1" max="1" width="2.5" style="2" customWidth="1"/>
    <col min="2" max="2" width="5.33203125" style="1" customWidth="1"/>
    <col min="3" max="3" width="46.33203125" style="1" customWidth="1"/>
    <col min="4" max="4" width="9.75" style="1" customWidth="1"/>
    <col min="5" max="5" width="11.25" style="1" customWidth="1"/>
    <col min="6" max="6" width="4.33203125" style="1" customWidth="1"/>
    <col min="7" max="7" width="9" style="1"/>
    <col min="8" max="8" width="3.33203125" style="1" customWidth="1"/>
    <col min="9" max="9" width="11" style="1" customWidth="1"/>
    <col min="10" max="10" width="2.5" style="1" customWidth="1"/>
    <col min="11" max="11" width="3.33203125" style="1" customWidth="1"/>
    <col min="12" max="12" width="12.33203125" style="1" customWidth="1"/>
    <col min="13" max="13" width="7.25" style="2" customWidth="1"/>
    <col min="14" max="14" width="17.08203125" style="2" customWidth="1"/>
    <col min="15" max="16384" width="9" style="2"/>
  </cols>
  <sheetData>
    <row r="1" spans="1:13">
      <c r="A1" s="8"/>
      <c r="B1" s="10" t="s">
        <v>29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8"/>
    </row>
    <row r="2" spans="1:13">
      <c r="A2" s="8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8"/>
    </row>
    <row r="3" spans="1:13">
      <c r="A3" s="8"/>
      <c r="B3" s="10" t="s">
        <v>26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8"/>
    </row>
    <row r="4" spans="1:13">
      <c r="A4" s="8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8"/>
    </row>
    <row r="5" spans="1:13">
      <c r="A5" s="8"/>
      <c r="B5" s="212" t="s">
        <v>32</v>
      </c>
      <c r="C5" s="213"/>
      <c r="D5" s="213"/>
      <c r="E5" s="213"/>
      <c r="F5" s="213"/>
      <c r="G5" s="213"/>
      <c r="H5" s="213"/>
      <c r="I5" s="213"/>
      <c r="J5" s="213"/>
      <c r="K5" s="213"/>
      <c r="L5" s="214"/>
      <c r="M5" s="8"/>
    </row>
    <row r="6" spans="1:13" ht="13.5" customHeight="1">
      <c r="A6" s="8"/>
      <c r="B6" s="215" t="s">
        <v>12</v>
      </c>
      <c r="C6" s="216"/>
      <c r="D6" s="15"/>
      <c r="E6" s="16"/>
      <c r="F6" s="16"/>
      <c r="G6" s="16"/>
      <c r="H6" s="16"/>
      <c r="I6" s="16"/>
      <c r="J6" s="16"/>
      <c r="K6" s="16"/>
      <c r="L6" s="3">
        <f>IFERROR(SUM(L9:L15),"")</f>
        <v>0</v>
      </c>
      <c r="M6" s="8" t="s">
        <v>28</v>
      </c>
    </row>
    <row r="7" spans="1:13">
      <c r="A7" s="8"/>
      <c r="B7" s="217"/>
      <c r="C7" s="218"/>
      <c r="D7" s="9"/>
      <c r="E7" s="10"/>
      <c r="F7" s="10"/>
      <c r="G7" s="10"/>
      <c r="H7" s="10"/>
      <c r="I7" s="10"/>
      <c r="J7" s="10"/>
      <c r="K7" s="10"/>
      <c r="L7" s="9"/>
      <c r="M7" s="8"/>
    </row>
    <row r="8" spans="1:13">
      <c r="A8" s="8"/>
      <c r="B8" s="334" t="s">
        <v>25</v>
      </c>
      <c r="C8" s="335"/>
      <c r="D8" s="9"/>
      <c r="E8" s="10"/>
      <c r="F8" s="10"/>
      <c r="G8" s="10"/>
      <c r="H8" s="10"/>
      <c r="I8" s="10" t="s">
        <v>24</v>
      </c>
      <c r="J8" s="10"/>
      <c r="K8" s="10"/>
      <c r="L8" s="9"/>
      <c r="M8" s="8"/>
    </row>
    <row r="9" spans="1:13">
      <c r="A9" s="8"/>
      <c r="B9" s="206" t="s">
        <v>23</v>
      </c>
      <c r="C9" s="207"/>
      <c r="D9" s="9"/>
      <c r="E9" s="13">
        <v>6200000</v>
      </c>
      <c r="F9" s="14" t="s">
        <v>18</v>
      </c>
      <c r="G9" s="13">
        <v>71000</v>
      </c>
      <c r="H9" s="10" t="s">
        <v>11</v>
      </c>
      <c r="I9" s="4"/>
      <c r="J9" s="10" t="s">
        <v>17</v>
      </c>
      <c r="K9" s="10" t="s">
        <v>10</v>
      </c>
      <c r="L9" s="7" t="str">
        <f>IF(I9="","0",E9+(G9*I9))</f>
        <v>0</v>
      </c>
      <c r="M9" s="8"/>
    </row>
    <row r="10" spans="1:13">
      <c r="A10" s="8"/>
      <c r="B10" s="206" t="s">
        <v>22</v>
      </c>
      <c r="C10" s="207"/>
      <c r="D10" s="9"/>
      <c r="E10" s="10"/>
      <c r="F10" s="10"/>
      <c r="G10" s="10"/>
      <c r="H10" s="10"/>
      <c r="I10" s="10"/>
      <c r="J10" s="10"/>
      <c r="K10" s="10"/>
      <c r="L10" s="9"/>
      <c r="M10" s="8"/>
    </row>
    <row r="11" spans="1:13">
      <c r="A11" s="8"/>
      <c r="B11" s="206" t="s">
        <v>21</v>
      </c>
      <c r="C11" s="207"/>
      <c r="D11" s="9"/>
      <c r="E11" s="13">
        <v>6200000</v>
      </c>
      <c r="F11" s="14" t="s">
        <v>18</v>
      </c>
      <c r="G11" s="13">
        <v>77000</v>
      </c>
      <c r="H11" s="10" t="s">
        <v>11</v>
      </c>
      <c r="I11" s="4"/>
      <c r="J11" s="10" t="s">
        <v>17</v>
      </c>
      <c r="K11" s="10" t="s">
        <v>10</v>
      </c>
      <c r="L11" s="7" t="str">
        <f>IF(I11="","0",E11+(G11*I11))</f>
        <v>0</v>
      </c>
      <c r="M11" s="8"/>
    </row>
    <row r="12" spans="1:13">
      <c r="A12" s="8"/>
      <c r="B12" s="206" t="s">
        <v>20</v>
      </c>
      <c r="C12" s="207"/>
      <c r="D12" s="9"/>
      <c r="E12" s="10"/>
      <c r="F12" s="10"/>
      <c r="G12" s="10"/>
      <c r="H12" s="10"/>
      <c r="I12" s="10"/>
      <c r="J12" s="10"/>
      <c r="K12" s="10"/>
      <c r="L12" s="9"/>
      <c r="M12" s="8"/>
    </row>
    <row r="13" spans="1:13">
      <c r="A13" s="8"/>
      <c r="B13" s="206" t="s">
        <v>19</v>
      </c>
      <c r="C13" s="207"/>
      <c r="D13" s="9"/>
      <c r="E13" s="13">
        <v>6200000</v>
      </c>
      <c r="F13" s="14" t="s">
        <v>18</v>
      </c>
      <c r="G13" s="13">
        <v>87000</v>
      </c>
      <c r="H13" s="10" t="s">
        <v>11</v>
      </c>
      <c r="I13" s="4"/>
      <c r="J13" s="10" t="s">
        <v>17</v>
      </c>
      <c r="K13" s="10" t="s">
        <v>10</v>
      </c>
      <c r="L13" s="7" t="str">
        <f>IF(I13="","0",E13+(G13*I13))</f>
        <v>0</v>
      </c>
      <c r="M13" s="8"/>
    </row>
    <row r="14" spans="1:13">
      <c r="A14" s="8"/>
      <c r="B14" s="206" t="s">
        <v>16</v>
      </c>
      <c r="C14" s="207"/>
      <c r="D14" s="9"/>
      <c r="E14" s="10"/>
      <c r="F14" s="10"/>
      <c r="G14" s="10" t="s">
        <v>15</v>
      </c>
      <c r="H14" s="10"/>
      <c r="I14" s="10"/>
      <c r="J14" s="10"/>
      <c r="K14" s="10"/>
      <c r="L14" s="9"/>
      <c r="M14" s="8"/>
    </row>
    <row r="15" spans="1:13">
      <c r="A15" s="8"/>
      <c r="B15" s="208" t="s">
        <v>14</v>
      </c>
      <c r="C15" s="209"/>
      <c r="D15" s="9"/>
      <c r="E15" s="13">
        <v>25000</v>
      </c>
      <c r="F15" s="10" t="s">
        <v>11</v>
      </c>
      <c r="G15" s="4"/>
      <c r="H15" s="10"/>
      <c r="I15" s="10"/>
      <c r="J15" s="10"/>
      <c r="K15" s="10" t="s">
        <v>10</v>
      </c>
      <c r="L15" s="5">
        <f>E15*G15</f>
        <v>0</v>
      </c>
      <c r="M15" s="8"/>
    </row>
    <row r="16" spans="1:13">
      <c r="A16" s="8"/>
      <c r="B16" s="206" t="s">
        <v>13</v>
      </c>
      <c r="C16" s="207"/>
      <c r="D16" s="9"/>
      <c r="E16" s="10"/>
      <c r="F16" s="10"/>
      <c r="G16" s="10"/>
      <c r="H16" s="10"/>
      <c r="I16" s="10"/>
      <c r="J16" s="10"/>
      <c r="K16" s="10"/>
      <c r="L16" s="9"/>
      <c r="M16" s="8"/>
    </row>
    <row r="17" spans="1:13">
      <c r="A17" s="8"/>
      <c r="B17" s="210"/>
      <c r="C17" s="211"/>
      <c r="D17" s="11"/>
      <c r="E17" s="12"/>
      <c r="F17" s="12"/>
      <c r="G17" s="12"/>
      <c r="H17" s="12"/>
      <c r="I17" s="12"/>
      <c r="J17" s="12"/>
      <c r="K17" s="12"/>
      <c r="L17" s="11"/>
      <c r="M17" s="8"/>
    </row>
    <row r="18" spans="1:13">
      <c r="A18" s="8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8"/>
    </row>
  </sheetData>
  <dataConsolidate/>
  <mergeCells count="13">
    <mergeCell ref="B10:C10"/>
    <mergeCell ref="B5:L5"/>
    <mergeCell ref="B6:C6"/>
    <mergeCell ref="B7:C7"/>
    <mergeCell ref="B8:C8"/>
    <mergeCell ref="B9:C9"/>
    <mergeCell ref="B17:C17"/>
    <mergeCell ref="B11:C11"/>
    <mergeCell ref="B12:C12"/>
    <mergeCell ref="B13:C13"/>
    <mergeCell ref="B14:C14"/>
    <mergeCell ref="B15:C15"/>
    <mergeCell ref="B16:C16"/>
  </mergeCells>
  <phoneticPr fontId="11"/>
  <dataValidations count="4">
    <dataValidation type="decimal" allowBlank="1" showInputMessage="1" showErrorMessage="1" sqref="G15" xr:uid="{8DB829E0-C54E-4B96-8F8A-AF038668D626}">
      <formula1>1</formula1>
      <formula2>366</formula2>
    </dataValidation>
    <dataValidation type="decimal" allowBlank="1" showInputMessage="1" showErrorMessage="1" sqref="I13" xr:uid="{453C2CFC-3BAD-412F-9BE6-CEDECA5AA96F}">
      <formula1>260</formula1>
      <formula2>366</formula2>
    </dataValidation>
    <dataValidation type="decimal" allowBlank="1" showInputMessage="1" showErrorMessage="1" sqref="I11" xr:uid="{C7E85894-85E5-4A10-BD80-A374545A1138}">
      <formula1>130</formula1>
      <formula2>259</formula2>
    </dataValidation>
    <dataValidation type="decimal" allowBlank="1" showInputMessage="1" showErrorMessage="1" sqref="I9" xr:uid="{BD02BC79-237E-4D98-8408-D094F93076AD}">
      <formula1>1</formula1>
      <formula2>129</formula2>
    </dataValidation>
  </dataValidations>
  <pageMargins left="0.70866141732283472" right="0.70866141732283472" top="0.74803149606299213" bottom="0.74803149606299213" header="0.31496062992125984" footer="0.31496062992125984"/>
  <pageSetup paperSize="9" scale="94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14</vt:i4>
      </vt:variant>
    </vt:vector>
  </HeadingPairs>
  <TitlesOfParts>
    <vt:vector size="23" baseType="lpstr">
      <vt:lpstr>Sheet4</vt:lpstr>
      <vt:lpstr>旧別紙１－２</vt:lpstr>
      <vt:lpstr>別紙6</vt:lpstr>
      <vt:lpstr>別紙7</vt:lpstr>
      <vt:lpstr>別紙8</vt:lpstr>
      <vt:lpstr>別紙9</vt:lpstr>
      <vt:lpstr>別紙10-1</vt:lpstr>
      <vt:lpstr>別紙10-2</vt:lpstr>
      <vt:lpstr>旧別紙１－２（２）</vt:lpstr>
      <vt:lpstr>_１_</vt:lpstr>
      <vt:lpstr>_２_</vt:lpstr>
      <vt:lpstr>'旧別紙１－２'!Print_Area</vt:lpstr>
      <vt:lpstr>'旧別紙１－２（２）'!Print_Area</vt:lpstr>
      <vt:lpstr>'別紙10-1'!Print_Area</vt:lpstr>
      <vt:lpstr>'別紙10-2'!Print_Area</vt:lpstr>
      <vt:lpstr>別紙6!Print_Area</vt:lpstr>
      <vt:lpstr>別紙7!Print_Area</vt:lpstr>
      <vt:lpstr>別紙8!Print_Area</vt:lpstr>
      <vt:lpstr>別紙9!Print_Area</vt:lpstr>
      <vt:lpstr>別紙6!Print_Titles</vt:lpstr>
      <vt:lpstr>都道府県が行う重点医師偏在対策支援区域における診療所の承継・開業支援事業_地域への定着支援事業</vt:lpstr>
      <vt:lpstr>令和７年</vt:lpstr>
      <vt:lpstr>令和８年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櫻場 友康(sakuraba-tomoyasu)</dc:creator>
  <cp:lastModifiedBy>藤田　梅乃</cp:lastModifiedBy>
  <cp:lastPrinted>2025-10-24T09:56:45Z</cp:lastPrinted>
  <dcterms:created xsi:type="dcterms:W3CDTF">2024-02-05T07:21:04Z</dcterms:created>
  <dcterms:modified xsi:type="dcterms:W3CDTF">2025-11-11T05:08:51Z</dcterms:modified>
</cp:coreProperties>
</file>