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10 医療体制整備\令和７年度\06 周産期\緊急支援事業\R7国補正分\事業計画\事業計画様式\"/>
    </mc:Choice>
  </mc:AlternateContent>
  <xr:revisionPtr revIDLastSave="0" documentId="13_ncr:1_{C51C00D9-0E7C-4794-9E33-989B6328DF31}" xr6:coauthVersionLast="47" xr6:coauthVersionMax="47" xr10:uidLastSave="{00000000-0000-0000-0000-000000000000}"/>
  <bookViews>
    <workbookView xWindow="-120" yWindow="-120" windowWidth="29040" windowHeight="15720" xr2:uid="{0B55897D-E155-4467-90C2-4EF2216DA9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K34" i="1"/>
  <c r="N34" i="1" s="1"/>
  <c r="P34" i="1" s="1"/>
  <c r="Q34" i="1" s="1"/>
  <c r="H34" i="1"/>
  <c r="M33" i="1"/>
  <c r="K33" i="1"/>
  <c r="N33" i="1" s="1"/>
  <c r="P33" i="1" s="1"/>
  <c r="Q33" i="1" s="1"/>
  <c r="H33" i="1"/>
  <c r="M32" i="1"/>
  <c r="K32" i="1"/>
  <c r="N32" i="1" s="1"/>
  <c r="P32" i="1" s="1"/>
  <c r="Q32" i="1" s="1"/>
  <c r="H32" i="1"/>
  <c r="N31" i="1"/>
  <c r="P31" i="1" s="1"/>
  <c r="Q31" i="1" s="1"/>
  <c r="M31" i="1"/>
  <c r="K31" i="1"/>
  <c r="H31" i="1"/>
  <c r="M30" i="1"/>
  <c r="K30" i="1"/>
  <c r="N30" i="1" s="1"/>
  <c r="P30" i="1" s="1"/>
  <c r="Q30" i="1" s="1"/>
  <c r="H30" i="1"/>
  <c r="M29" i="1"/>
  <c r="K29" i="1"/>
  <c r="N29" i="1" s="1"/>
  <c r="P29" i="1" s="1"/>
  <c r="Q29" i="1" s="1"/>
  <c r="H29" i="1"/>
  <c r="M28" i="1"/>
  <c r="K28" i="1"/>
  <c r="N28" i="1" s="1"/>
  <c r="P28" i="1" s="1"/>
  <c r="Q28" i="1" s="1"/>
  <c r="H28" i="1"/>
  <c r="N27" i="1"/>
  <c r="P27" i="1" s="1"/>
  <c r="Q27" i="1" s="1"/>
  <c r="M27" i="1"/>
  <c r="K27" i="1"/>
  <c r="H27" i="1"/>
  <c r="M26" i="1"/>
  <c r="K26" i="1"/>
  <c r="N26" i="1" s="1"/>
  <c r="P26" i="1" s="1"/>
  <c r="Q26" i="1" s="1"/>
  <c r="H26" i="1"/>
  <c r="M25" i="1"/>
  <c r="K25" i="1"/>
  <c r="N25" i="1" s="1"/>
  <c r="P25" i="1" s="1"/>
  <c r="Q25" i="1" s="1"/>
  <c r="H25" i="1"/>
  <c r="M24" i="1"/>
  <c r="K24" i="1"/>
  <c r="N24" i="1" s="1"/>
  <c r="P24" i="1" s="1"/>
  <c r="Q24" i="1" s="1"/>
  <c r="H24" i="1"/>
  <c r="N23" i="1"/>
  <c r="P23" i="1" s="1"/>
  <c r="Q23" i="1" s="1"/>
  <c r="M23" i="1"/>
  <c r="K23" i="1"/>
  <c r="H23" i="1"/>
  <c r="M22" i="1"/>
  <c r="K22" i="1"/>
  <c r="N22" i="1" s="1"/>
  <c r="P22" i="1" s="1"/>
  <c r="Q22" i="1" s="1"/>
  <c r="H22" i="1"/>
  <c r="M21" i="1"/>
  <c r="K21" i="1"/>
  <c r="N21" i="1" s="1"/>
  <c r="P21" i="1" s="1"/>
  <c r="Q21" i="1" s="1"/>
  <c r="H21" i="1"/>
  <c r="M20" i="1"/>
  <c r="K20" i="1"/>
  <c r="N20" i="1" s="1"/>
  <c r="P20" i="1" s="1"/>
  <c r="Q20" i="1" s="1"/>
  <c r="H20" i="1"/>
  <c r="N19" i="1"/>
  <c r="P19" i="1" s="1"/>
  <c r="Q19" i="1" s="1"/>
  <c r="M19" i="1"/>
  <c r="K19" i="1"/>
  <c r="H19" i="1"/>
  <c r="M18" i="1"/>
  <c r="K18" i="1"/>
  <c r="N18" i="1" s="1"/>
  <c r="P18" i="1" s="1"/>
  <c r="Q18" i="1" s="1"/>
  <c r="H18" i="1"/>
  <c r="M17" i="1"/>
  <c r="K17" i="1"/>
  <c r="N17" i="1" s="1"/>
  <c r="P17" i="1" s="1"/>
  <c r="Q17" i="1" s="1"/>
  <c r="H17" i="1"/>
  <c r="M16" i="1"/>
  <c r="K16" i="1"/>
  <c r="N16" i="1" s="1"/>
  <c r="P16" i="1" s="1"/>
  <c r="Q16" i="1" s="1"/>
  <c r="H16" i="1"/>
  <c r="N15" i="1"/>
  <c r="P15" i="1" s="1"/>
  <c r="Q15" i="1" s="1"/>
  <c r="M15" i="1"/>
  <c r="K15" i="1"/>
  <c r="H15" i="1"/>
  <c r="M14" i="1"/>
  <c r="K14" i="1"/>
  <c r="N14" i="1" s="1"/>
  <c r="P14" i="1" s="1"/>
  <c r="Q14" i="1" s="1"/>
  <c r="H14" i="1"/>
  <c r="M13" i="1"/>
  <c r="K13" i="1"/>
  <c r="N13" i="1" s="1"/>
  <c r="P13" i="1" s="1"/>
  <c r="Q13" i="1" s="1"/>
  <c r="H13" i="1"/>
</calcChain>
</file>

<file path=xl/sharedStrings.xml><?xml version="1.0" encoding="utf-8"?>
<sst xmlns="http://schemas.openxmlformats.org/spreadsheetml/2006/main" count="79" uniqueCount="47">
  <si>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2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</si>
  <si>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2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</si>
  <si>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2"/>
  </si>
  <si>
    <t>厚労省記載もしくは自動計算される箇所（入力不要）</t>
    <rPh sb="0" eb="3">
      <t>コウロウショウ</t>
    </rPh>
    <rPh sb="3" eb="5">
      <t>キサイ</t>
    </rPh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2"/>
  </si>
  <si>
    <t>←都道府県名を選択</t>
    <phoneticPr fontId="6"/>
  </si>
  <si>
    <t>No</t>
  </si>
  <si>
    <t>医療機関名</t>
    <rPh sb="0" eb="2">
      <t>イリョウ</t>
    </rPh>
    <rPh sb="2" eb="4">
      <t>キカン</t>
    </rPh>
    <rPh sb="4" eb="5">
      <t>メイ</t>
    </rPh>
    <phoneticPr fontId="6"/>
  </si>
  <si>
    <t>補助方法</t>
    <phoneticPr fontId="6"/>
  </si>
  <si>
    <t>令和７年４月１日～９月30日までの分娩取扱件数が25件以上であること</t>
    <phoneticPr fontId="6"/>
  </si>
  <si>
    <t>令和
５年度の分娩取扱件数</t>
    <phoneticPr fontId="6"/>
  </si>
  <si>
    <t>令和
６年度の分娩取扱件数</t>
    <rPh sb="7" eb="9">
      <t>ブンベン</t>
    </rPh>
    <rPh sb="9" eb="11">
      <t>トリアツカイ</t>
    </rPh>
    <rPh sb="11" eb="13">
      <t>ケンスウ</t>
    </rPh>
    <phoneticPr fontId="6"/>
  </si>
  <si>
    <t>令和６年度における分娩取扱件数が、令和５年度における分娩取扱件数の前年比（ｰ５％以上、ｰ15％が上限）</t>
    <rPh sb="33" eb="35">
      <t>ゼンネン</t>
    </rPh>
    <rPh sb="35" eb="36">
      <t>ヒ</t>
    </rPh>
    <rPh sb="40" eb="42">
      <t>イジョウ</t>
    </rPh>
    <rPh sb="48" eb="50">
      <t>ジョウゲン</t>
    </rPh>
    <phoneticPr fontId="2"/>
  </si>
  <si>
    <t>分娩数減少率
（５～15で選択）
※小数点以下は切り捨て</t>
    <rPh sb="13" eb="15">
      <t>センタク</t>
    </rPh>
    <rPh sb="18" eb="21">
      <t>ショウスウテン</t>
    </rPh>
    <rPh sb="21" eb="23">
      <t>イカ</t>
    </rPh>
    <rPh sb="24" eb="25">
      <t>キ</t>
    </rPh>
    <rPh sb="26" eb="27">
      <t>ス</t>
    </rPh>
    <phoneticPr fontId="6"/>
  </si>
  <si>
    <t>補助単価</t>
    <rPh sb="0" eb="2">
      <t>ホジョ</t>
    </rPh>
    <rPh sb="2" eb="4">
      <t>タンカ</t>
    </rPh>
    <phoneticPr fontId="6"/>
  </si>
  <si>
    <t>基準額</t>
    <rPh sb="0" eb="2">
      <t>キジュン</t>
    </rPh>
    <rPh sb="2" eb="3">
      <t>ガク</t>
    </rPh>
    <phoneticPr fontId="6"/>
  </si>
  <si>
    <t>分娩取扱施設の運営に必要な医師・看護師・助産師に係る下記の経費
・職員基本給
・職員諸手当
・諸謝金
・社会保険料</t>
    <phoneticPr fontId="6"/>
  </si>
  <si>
    <t>対象経費の
支出予定額</t>
    <phoneticPr fontId="6"/>
  </si>
  <si>
    <t>選定額</t>
    <phoneticPr fontId="6"/>
  </si>
  <si>
    <t>都道府県
補助額
（直接補助の場合は記載不要</t>
    <phoneticPr fontId="6"/>
  </si>
  <si>
    <t>国庫補助
基本額</t>
    <phoneticPr fontId="6"/>
  </si>
  <si>
    <t>国庫補助
所要額
(千円未満切り捨て)</t>
    <rPh sb="10" eb="11">
      <t>セン</t>
    </rPh>
    <rPh sb="11" eb="14">
      <t>エンミマン</t>
    </rPh>
    <rPh sb="14" eb="15">
      <t>キ</t>
    </rPh>
    <rPh sb="16" eb="17">
      <t>ス</t>
    </rPh>
    <phoneticPr fontId="6"/>
  </si>
  <si>
    <t>備考</t>
  </si>
  <si>
    <t>A</t>
    <phoneticPr fontId="6"/>
  </si>
  <si>
    <t>B</t>
    <phoneticPr fontId="6"/>
  </si>
  <si>
    <t>C＝A*B</t>
    <phoneticPr fontId="6"/>
  </si>
  <si>
    <t>D</t>
    <phoneticPr fontId="6"/>
  </si>
  <si>
    <t>E=D*A/100</t>
    <phoneticPr fontId="6"/>
  </si>
  <si>
    <t>F＝C,Eの最少額</t>
    <rPh sb="6" eb="8">
      <t>サイショウ</t>
    </rPh>
    <rPh sb="8" eb="9">
      <t>ガク</t>
    </rPh>
    <phoneticPr fontId="6"/>
  </si>
  <si>
    <t>G</t>
    <phoneticPr fontId="6"/>
  </si>
  <si>
    <t>選択</t>
    <rPh sb="0" eb="2">
      <t>センタク</t>
    </rPh>
    <phoneticPr fontId="2"/>
  </si>
  <si>
    <t>件</t>
    <rPh sb="0" eb="1">
      <t>ケン</t>
    </rPh>
    <phoneticPr fontId="6"/>
  </si>
  <si>
    <t>％</t>
    <phoneticPr fontId="6"/>
  </si>
  <si>
    <t>円</t>
    <rPh sb="0" eb="1">
      <t>エン</t>
    </rPh>
    <phoneticPr fontId="6"/>
  </si>
  <si>
    <t>記入例１</t>
    <rPh sb="0" eb="2">
      <t>キニュウ</t>
    </rPh>
    <rPh sb="2" eb="3">
      <t>レイ</t>
    </rPh>
    <phoneticPr fontId="2"/>
  </si>
  <si>
    <t>厚生病院</t>
    <rPh sb="0" eb="2">
      <t>コウセイ</t>
    </rPh>
    <rPh sb="2" eb="4">
      <t>ビョウイン</t>
    </rPh>
    <phoneticPr fontId="2"/>
  </si>
  <si>
    <t>イ.都道府県が補助する事業（間接補助）</t>
    <rPh sb="2" eb="4">
      <t>トドウ</t>
    </rPh>
    <rPh sb="4" eb="6">
      <t>フケン</t>
    </rPh>
    <rPh sb="7" eb="9">
      <t>ホジョ</t>
    </rPh>
    <rPh sb="11" eb="13">
      <t>ジギョウ</t>
    </rPh>
    <rPh sb="14" eb="16">
      <t>カンセツ</t>
    </rPh>
    <rPh sb="16" eb="18">
      <t>ホジョ</t>
    </rPh>
    <phoneticPr fontId="2"/>
  </si>
  <si>
    <t>〇</t>
  </si>
  <si>
    <t>記入例２</t>
    <rPh sb="0" eb="2">
      <t>キニュウ</t>
    </rPh>
    <rPh sb="2" eb="3">
      <t>レイ</t>
    </rPh>
    <phoneticPr fontId="2"/>
  </si>
  <si>
    <t>労働産院</t>
    <rPh sb="0" eb="2">
      <t>ロウドウ</t>
    </rPh>
    <rPh sb="2" eb="4">
      <t>サンイン</t>
    </rPh>
    <phoneticPr fontId="2"/>
  </si>
  <si>
    <t>　</t>
  </si>
  <si>
    <t>合計</t>
  </si>
  <si>
    <t>ア.都道府県が行う事業（直接補助）</t>
    <rPh sb="2" eb="6">
      <t>トドウフケン</t>
    </rPh>
    <rPh sb="7" eb="8">
      <t>オコナ</t>
    </rPh>
    <rPh sb="9" eb="11">
      <t>ジギョウ</t>
    </rPh>
    <rPh sb="12" eb="14">
      <t>チョクセツ</t>
    </rPh>
    <rPh sb="14" eb="16">
      <t>ホジョ</t>
    </rPh>
    <phoneticPr fontId="2"/>
  </si>
  <si>
    <t>〇</t>
    <phoneticPr fontId="6"/>
  </si>
  <si>
    <t>分娩数減少率（５～15）</t>
    <phoneticPr fontId="6"/>
  </si>
  <si>
    <t>×</t>
    <phoneticPr fontId="6"/>
  </si>
  <si>
    <t>H=(F×1/2),,Gの最少額</t>
    <rPh sb="13" eb="14">
      <t>サイ</t>
    </rPh>
    <rPh sb="14" eb="16">
      <t>ショウガク</t>
    </rPh>
    <phoneticPr fontId="6"/>
  </si>
  <si>
    <t>I＝J(千円未満切り捨てた額)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</si>
</sst>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);[Red]\(#,##0\)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</font>
    <font>
      <sz val="11"/>
      <name val="ＭＳ Ｐゴシック"/>
      <family val="3"/>
      <charset val="128"/>
    </font>
    <font>
      <sz val="11"/>
      <color rgb="FFFF000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2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</cellStyleXfs>
  <cellXfs count="101">
    <xf numFmtId="0" fontId="0" fillId="0" borderId="0" xfId="0">
      <alignment vertical="center"/>
    </xf>
    <xf numFmtId="0" fontId="1" fillId="0" borderId="0" xfId="2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76" fontId="9" fillId="5" borderId="8" xfId="1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77" fontId="9" fillId="5" borderId="8" xfId="0" applyNumberFormat="1" applyFont="1" applyFill="1" applyBorder="1" applyAlignment="1">
      <alignment horizontal="center" vertical="center" wrapText="1"/>
    </xf>
    <xf numFmtId="177" fontId="9" fillId="3" borderId="8" xfId="0" applyNumberFormat="1" applyFont="1" applyFill="1" applyBorder="1" applyAlignment="1">
      <alignment horizontal="center" vertical="center" wrapText="1"/>
    </xf>
    <xf numFmtId="177" fontId="9" fillId="4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76" fontId="9" fillId="5" borderId="20" xfId="1" applyNumberFormat="1" applyFont="1" applyFill="1" applyBorder="1" applyAlignment="1">
      <alignment horizontal="center" vertical="center" wrapText="1"/>
    </xf>
    <xf numFmtId="177" fontId="9" fillId="5" borderId="20" xfId="0" applyNumberFormat="1" applyFont="1" applyFill="1" applyBorder="1" applyAlignment="1">
      <alignment horizontal="center" vertical="center" wrapText="1"/>
    </xf>
    <xf numFmtId="177" fontId="9" fillId="3" borderId="22" xfId="0" applyNumberFormat="1" applyFont="1" applyFill="1" applyBorder="1" applyAlignment="1">
      <alignment horizontal="center" vertical="center" wrapText="1"/>
    </xf>
    <xf numFmtId="178" fontId="10" fillId="4" borderId="22" xfId="3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176" fontId="9" fillId="5" borderId="7" xfId="1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177" fontId="9" fillId="5" borderId="7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1" fillId="0" borderId="33" xfId="3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4">
    <cellStyle name="パーセント" xfId="1" builtinId="5"/>
    <cellStyle name="標準" xfId="0" builtinId="0"/>
    <cellStyle name="標準 2" xfId="2" xr:uid="{DDD76331-D119-40DC-BA68-723F511932E7}"/>
    <cellStyle name="標準_交付要綱（様式編②）" xfId="3" xr:uid="{DF365533-C597-4839-AC70-04A8C9A8C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0D91-1998-4EB8-97E6-ABF48CCC0EB5}">
  <dimension ref="A1:R53"/>
  <sheetViews>
    <sheetView tabSelected="1" topLeftCell="D1" workbookViewId="0">
      <selection activeCell="D1" sqref="A1:XFD1048576"/>
    </sheetView>
  </sheetViews>
  <sheetFormatPr defaultRowHeight="18.75"/>
  <cols>
    <col min="1" max="1" width="4.375" style="2" customWidth="1"/>
    <col min="2" max="2" width="9.375" style="2" bestFit="1" customWidth="1"/>
    <col min="3" max="3" width="21.625" style="2" bestFit="1" customWidth="1"/>
    <col min="4" max="4" width="35.625" style="2" bestFit="1" customWidth="1"/>
    <col min="5" max="5" width="13.25" style="2" bestFit="1" customWidth="1"/>
    <col min="6" max="7" width="7.375" style="2" bestFit="1" customWidth="1"/>
    <col min="8" max="8" width="19.625" style="2" customWidth="1"/>
    <col min="9" max="9" width="23.875" style="2" customWidth="1"/>
    <col min="10" max="15" width="17.875" style="2" customWidth="1"/>
    <col min="16" max="16" width="20.375" style="85" customWidth="1"/>
    <col min="17" max="17" width="17.875" style="85" customWidth="1"/>
    <col min="18" max="18" width="12.375" style="2" customWidth="1"/>
    <col min="19" max="16384" width="9" style="2"/>
  </cols>
  <sheetData>
    <row r="1" spans="1:18">
      <c r="A1" s="1"/>
      <c r="P1" s="3"/>
      <c r="Q1" s="3"/>
    </row>
    <row r="2" spans="1:18" ht="24.75" customHeight="1" thickBot="1">
      <c r="P2" s="3"/>
      <c r="Q2" s="3"/>
    </row>
    <row r="3" spans="1:18" ht="47.25" customHeight="1">
      <c r="B3" s="86" t="s">
        <v>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8"/>
    </row>
    <row r="4" spans="1:18" ht="30" customHeight="1" thickBot="1">
      <c r="B4" s="89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1"/>
    </row>
    <row r="5" spans="1:18" ht="30" customHeight="1">
      <c r="B5" s="92" t="s">
        <v>1</v>
      </c>
      <c r="C5" s="9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" customHeight="1">
      <c r="B6" s="93" t="s">
        <v>2</v>
      </c>
      <c r="C6" s="9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>
      <c r="B7" s="94" t="s">
        <v>3</v>
      </c>
      <c r="C7" s="9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30" customHeight="1">
      <c r="B8" s="4"/>
      <c r="C8" s="4"/>
      <c r="D8" s="4"/>
      <c r="E8" s="4"/>
      <c r="F8" s="4"/>
      <c r="G8" s="4"/>
      <c r="P8" s="2"/>
      <c r="Q8" s="2"/>
    </row>
    <row r="9" spans="1:18" ht="30" customHeight="1">
      <c r="B9" s="95"/>
      <c r="C9" s="96"/>
      <c r="D9" s="5" t="s">
        <v>4</v>
      </c>
      <c r="E9" s="4"/>
      <c r="F9" s="4"/>
      <c r="G9" s="4"/>
      <c r="H9" s="97"/>
      <c r="I9" s="97"/>
      <c r="J9" s="97"/>
      <c r="K9" s="6"/>
      <c r="L9" s="6"/>
      <c r="M9" s="6"/>
      <c r="N9" s="6"/>
      <c r="O9" s="6"/>
      <c r="P9" s="6"/>
      <c r="Q9" s="6"/>
      <c r="R9" s="4"/>
    </row>
    <row r="10" spans="1:18" ht="150">
      <c r="B10" s="7" t="s">
        <v>5</v>
      </c>
      <c r="C10" s="8" t="s">
        <v>6</v>
      </c>
      <c r="D10" s="9" t="s">
        <v>7</v>
      </c>
      <c r="E10" s="10" t="s">
        <v>8</v>
      </c>
      <c r="F10" s="11" t="s">
        <v>9</v>
      </c>
      <c r="G10" s="11" t="s">
        <v>10</v>
      </c>
      <c r="H10" s="12" t="s">
        <v>11</v>
      </c>
      <c r="I10" s="13" t="s">
        <v>12</v>
      </c>
      <c r="J10" s="14" t="s">
        <v>13</v>
      </c>
      <c r="K10" s="15" t="s">
        <v>14</v>
      </c>
      <c r="L10" s="16" t="s">
        <v>15</v>
      </c>
      <c r="M10" s="15" t="s">
        <v>16</v>
      </c>
      <c r="N10" s="15" t="s">
        <v>17</v>
      </c>
      <c r="O10" s="17" t="s">
        <v>18</v>
      </c>
      <c r="P10" s="18" t="s">
        <v>19</v>
      </c>
      <c r="Q10" s="19" t="s">
        <v>20</v>
      </c>
      <c r="R10" s="98" t="s">
        <v>21</v>
      </c>
    </row>
    <row r="11" spans="1:18" s="20" customFormat="1" ht="37.5">
      <c r="B11" s="21"/>
      <c r="C11" s="22"/>
      <c r="D11" s="22"/>
      <c r="E11" s="23"/>
      <c r="F11" s="21"/>
      <c r="G11" s="21"/>
      <c r="H11" s="21"/>
      <c r="I11" s="21" t="s">
        <v>22</v>
      </c>
      <c r="J11" s="21" t="s">
        <v>23</v>
      </c>
      <c r="K11" s="21" t="s">
        <v>24</v>
      </c>
      <c r="L11" s="21" t="s">
        <v>25</v>
      </c>
      <c r="M11" s="21" t="s">
        <v>26</v>
      </c>
      <c r="N11" s="21" t="s">
        <v>27</v>
      </c>
      <c r="O11" s="21" t="s">
        <v>28</v>
      </c>
      <c r="P11" s="99" t="s">
        <v>45</v>
      </c>
      <c r="Q11" s="100" t="s">
        <v>46</v>
      </c>
      <c r="R11" s="23"/>
    </row>
    <row r="12" spans="1:18" s="20" customFormat="1">
      <c r="B12" s="21"/>
      <c r="C12" s="22"/>
      <c r="D12" s="24" t="s">
        <v>29</v>
      </c>
      <c r="E12" s="24" t="s">
        <v>29</v>
      </c>
      <c r="F12" s="25" t="s">
        <v>30</v>
      </c>
      <c r="G12" s="25" t="s">
        <v>30</v>
      </c>
      <c r="H12" s="25" t="s">
        <v>31</v>
      </c>
      <c r="I12" s="25" t="s">
        <v>29</v>
      </c>
      <c r="J12" s="25" t="s">
        <v>32</v>
      </c>
      <c r="K12" s="25" t="s">
        <v>32</v>
      </c>
      <c r="L12" s="25" t="s">
        <v>32</v>
      </c>
      <c r="M12" s="25" t="s">
        <v>32</v>
      </c>
      <c r="N12" s="25" t="s">
        <v>32</v>
      </c>
      <c r="O12" s="25" t="s">
        <v>32</v>
      </c>
      <c r="P12" s="25" t="s">
        <v>32</v>
      </c>
      <c r="Q12" s="25" t="s">
        <v>32</v>
      </c>
      <c r="R12" s="23"/>
    </row>
    <row r="13" spans="1:18">
      <c r="B13" s="26" t="s">
        <v>33</v>
      </c>
      <c r="C13" s="27" t="s">
        <v>34</v>
      </c>
      <c r="D13" s="28" t="s">
        <v>35</v>
      </c>
      <c r="E13" s="29" t="s">
        <v>36</v>
      </c>
      <c r="F13" s="29">
        <v>1118</v>
      </c>
      <c r="G13" s="29">
        <v>1031</v>
      </c>
      <c r="H13" s="30">
        <f>(G13-F13)/F13</f>
        <v>-7.7817531305903395E-2</v>
      </c>
      <c r="I13" s="31">
        <v>7</v>
      </c>
      <c r="J13" s="32">
        <v>1160000</v>
      </c>
      <c r="K13" s="32">
        <f>I13*J13</f>
        <v>8120000</v>
      </c>
      <c r="L13" s="33">
        <v>150000000</v>
      </c>
      <c r="M13" s="32">
        <f>L13*I13/100</f>
        <v>10500000</v>
      </c>
      <c r="N13" s="32">
        <f>MIN(K13,M13)</f>
        <v>8120000</v>
      </c>
      <c r="O13" s="34">
        <v>4060000</v>
      </c>
      <c r="P13" s="32">
        <f>MIN(N13*1/2,O13)</f>
        <v>4060000</v>
      </c>
      <c r="Q13" s="32">
        <f>ROUNDDOWN(P13,-3)</f>
        <v>4060000</v>
      </c>
      <c r="R13" s="35"/>
    </row>
    <row r="14" spans="1:18" ht="19.5" thickBot="1">
      <c r="B14" s="36" t="s">
        <v>37</v>
      </c>
      <c r="C14" s="37" t="s">
        <v>38</v>
      </c>
      <c r="D14" s="38" t="s">
        <v>35</v>
      </c>
      <c r="E14" s="39" t="s">
        <v>36</v>
      </c>
      <c r="F14" s="40">
        <v>202</v>
      </c>
      <c r="G14" s="40">
        <v>130</v>
      </c>
      <c r="H14" s="41">
        <f t="shared" ref="H14:H34" si="0">(G14-F14)/F14</f>
        <v>-0.35643564356435642</v>
      </c>
      <c r="I14" s="39">
        <v>15</v>
      </c>
      <c r="J14" s="42">
        <v>1160000</v>
      </c>
      <c r="K14" s="42">
        <f t="shared" ref="K14:K34" si="1">I14*J14</f>
        <v>17400000</v>
      </c>
      <c r="L14" s="43">
        <v>31400000</v>
      </c>
      <c r="M14" s="42">
        <f>L14*I14/100</f>
        <v>4710000</v>
      </c>
      <c r="N14" s="42">
        <f t="shared" ref="N14:N34" si="2">MIN(K14,M14)</f>
        <v>4710000</v>
      </c>
      <c r="O14" s="44">
        <v>2355000</v>
      </c>
      <c r="P14" s="42">
        <f>MIN(N14*1/2,O14)</f>
        <v>2355000</v>
      </c>
      <c r="Q14" s="42">
        <f>ROUNDDOWN(P14,-3)</f>
        <v>2355000</v>
      </c>
      <c r="R14" s="45"/>
    </row>
    <row r="15" spans="1:18">
      <c r="B15" s="46">
        <v>1</v>
      </c>
      <c r="C15" s="47"/>
      <c r="D15" s="48"/>
      <c r="E15" s="49"/>
      <c r="F15" s="50"/>
      <c r="G15" s="50"/>
      <c r="H15" s="51" t="e">
        <f t="shared" si="0"/>
        <v>#DIV/0!</v>
      </c>
      <c r="I15" s="52"/>
      <c r="J15" s="53">
        <v>1160000</v>
      </c>
      <c r="K15" s="53">
        <f t="shared" si="1"/>
        <v>0</v>
      </c>
      <c r="L15" s="50"/>
      <c r="M15" s="53">
        <f>L15*I15/100</f>
        <v>0</v>
      </c>
      <c r="N15" s="53">
        <f t="shared" si="2"/>
        <v>0</v>
      </c>
      <c r="O15" s="54"/>
      <c r="P15" s="53">
        <f>MIN(N15*1/2,O15)</f>
        <v>0</v>
      </c>
      <c r="Q15" s="53">
        <f>ROUNDDOWN(P15,-3)</f>
        <v>0</v>
      </c>
      <c r="R15" s="55" t="s">
        <v>39</v>
      </c>
    </row>
    <row r="16" spans="1:18">
      <c r="B16" s="56">
        <v>2</v>
      </c>
      <c r="C16" s="57"/>
      <c r="D16" s="28"/>
      <c r="E16" s="29"/>
      <c r="F16" s="58"/>
      <c r="G16" s="50"/>
      <c r="H16" s="30" t="e">
        <f t="shared" si="0"/>
        <v>#DIV/0!</v>
      </c>
      <c r="I16" s="29"/>
      <c r="J16" s="32">
        <v>1160000</v>
      </c>
      <c r="K16" s="32">
        <f t="shared" si="1"/>
        <v>0</v>
      </c>
      <c r="L16" s="50"/>
      <c r="M16" s="32">
        <f>L16*I16/100</f>
        <v>0</v>
      </c>
      <c r="N16" s="32">
        <f t="shared" si="2"/>
        <v>0</v>
      </c>
      <c r="O16" s="54"/>
      <c r="P16" s="32">
        <f>MIN(N16*1/2,O16)</f>
        <v>0</v>
      </c>
      <c r="Q16" s="32">
        <f>ROUNDDOWN(P16,-3)</f>
        <v>0</v>
      </c>
      <c r="R16" s="55" t="s">
        <v>39</v>
      </c>
    </row>
    <row r="17" spans="2:18">
      <c r="B17" s="56">
        <v>3</v>
      </c>
      <c r="C17" s="57"/>
      <c r="D17" s="28"/>
      <c r="E17" s="29"/>
      <c r="F17" s="58"/>
      <c r="G17" s="50"/>
      <c r="H17" s="30" t="e">
        <f t="shared" si="0"/>
        <v>#DIV/0!</v>
      </c>
      <c r="I17" s="29"/>
      <c r="J17" s="32">
        <v>1160000</v>
      </c>
      <c r="K17" s="32">
        <f t="shared" si="1"/>
        <v>0</v>
      </c>
      <c r="L17" s="50"/>
      <c r="M17" s="32">
        <f t="shared" ref="M17:M34" si="3">L17*I17/100</f>
        <v>0</v>
      </c>
      <c r="N17" s="32">
        <f t="shared" si="2"/>
        <v>0</v>
      </c>
      <c r="O17" s="54"/>
      <c r="P17" s="32">
        <f t="shared" ref="P17:P33" si="4">MIN(N17*1/2,O17)</f>
        <v>0</v>
      </c>
      <c r="Q17" s="32">
        <f t="shared" ref="Q17:Q33" si="5">ROUNDDOWN(P17,-3)</f>
        <v>0</v>
      </c>
      <c r="R17" s="55" t="s">
        <v>39</v>
      </c>
    </row>
    <row r="18" spans="2:18">
      <c r="B18" s="56">
        <v>4</v>
      </c>
      <c r="C18" s="57"/>
      <c r="D18" s="28"/>
      <c r="E18" s="29"/>
      <c r="F18" s="58"/>
      <c r="G18" s="50"/>
      <c r="H18" s="30" t="e">
        <f t="shared" si="0"/>
        <v>#DIV/0!</v>
      </c>
      <c r="I18" s="29"/>
      <c r="J18" s="32">
        <v>1160000</v>
      </c>
      <c r="K18" s="32">
        <f t="shared" si="1"/>
        <v>0</v>
      </c>
      <c r="L18" s="50"/>
      <c r="M18" s="32">
        <f t="shared" si="3"/>
        <v>0</v>
      </c>
      <c r="N18" s="32">
        <f t="shared" si="2"/>
        <v>0</v>
      </c>
      <c r="O18" s="54"/>
      <c r="P18" s="32">
        <f t="shared" si="4"/>
        <v>0</v>
      </c>
      <c r="Q18" s="32">
        <f t="shared" si="5"/>
        <v>0</v>
      </c>
      <c r="R18" s="55" t="s">
        <v>39</v>
      </c>
    </row>
    <row r="19" spans="2:18">
      <c r="B19" s="56">
        <v>5</v>
      </c>
      <c r="C19" s="57"/>
      <c r="D19" s="28"/>
      <c r="E19" s="29"/>
      <c r="F19" s="58"/>
      <c r="G19" s="50"/>
      <c r="H19" s="30" t="e">
        <f t="shared" si="0"/>
        <v>#DIV/0!</v>
      </c>
      <c r="I19" s="29"/>
      <c r="J19" s="32">
        <v>1160000</v>
      </c>
      <c r="K19" s="32">
        <f t="shared" si="1"/>
        <v>0</v>
      </c>
      <c r="L19" s="50"/>
      <c r="M19" s="32">
        <f t="shared" si="3"/>
        <v>0</v>
      </c>
      <c r="N19" s="32">
        <f t="shared" si="2"/>
        <v>0</v>
      </c>
      <c r="O19" s="54"/>
      <c r="P19" s="32">
        <f t="shared" si="4"/>
        <v>0</v>
      </c>
      <c r="Q19" s="32">
        <f t="shared" si="5"/>
        <v>0</v>
      </c>
      <c r="R19" s="55" t="s">
        <v>39</v>
      </c>
    </row>
    <row r="20" spans="2:18">
      <c r="B20" s="56">
        <v>6</v>
      </c>
      <c r="C20" s="57"/>
      <c r="D20" s="28"/>
      <c r="E20" s="29"/>
      <c r="F20" s="58"/>
      <c r="G20" s="50"/>
      <c r="H20" s="30" t="e">
        <f t="shared" si="0"/>
        <v>#DIV/0!</v>
      </c>
      <c r="I20" s="29"/>
      <c r="J20" s="32">
        <v>1160000</v>
      </c>
      <c r="K20" s="32">
        <f t="shared" si="1"/>
        <v>0</v>
      </c>
      <c r="L20" s="50"/>
      <c r="M20" s="32">
        <f t="shared" si="3"/>
        <v>0</v>
      </c>
      <c r="N20" s="32">
        <f t="shared" si="2"/>
        <v>0</v>
      </c>
      <c r="O20" s="54"/>
      <c r="P20" s="32">
        <f t="shared" si="4"/>
        <v>0</v>
      </c>
      <c r="Q20" s="32">
        <f t="shared" si="5"/>
        <v>0</v>
      </c>
      <c r="R20" s="55" t="s">
        <v>39</v>
      </c>
    </row>
    <row r="21" spans="2:18">
      <c r="B21" s="56">
        <v>7</v>
      </c>
      <c r="C21" s="57"/>
      <c r="D21" s="28"/>
      <c r="E21" s="29"/>
      <c r="F21" s="58"/>
      <c r="G21" s="50"/>
      <c r="H21" s="30" t="e">
        <f t="shared" si="0"/>
        <v>#DIV/0!</v>
      </c>
      <c r="I21" s="29"/>
      <c r="J21" s="32">
        <v>1160000</v>
      </c>
      <c r="K21" s="32">
        <f t="shared" si="1"/>
        <v>0</v>
      </c>
      <c r="L21" s="50"/>
      <c r="M21" s="32">
        <f t="shared" si="3"/>
        <v>0</v>
      </c>
      <c r="N21" s="32">
        <f t="shared" si="2"/>
        <v>0</v>
      </c>
      <c r="O21" s="54"/>
      <c r="P21" s="32">
        <f t="shared" si="4"/>
        <v>0</v>
      </c>
      <c r="Q21" s="32">
        <f t="shared" si="5"/>
        <v>0</v>
      </c>
      <c r="R21" s="55" t="s">
        <v>39</v>
      </c>
    </row>
    <row r="22" spans="2:18">
      <c r="B22" s="56">
        <v>8</v>
      </c>
      <c r="C22" s="57"/>
      <c r="D22" s="28"/>
      <c r="E22" s="29"/>
      <c r="F22" s="58"/>
      <c r="G22" s="50"/>
      <c r="H22" s="30" t="e">
        <f t="shared" si="0"/>
        <v>#DIV/0!</v>
      </c>
      <c r="I22" s="29"/>
      <c r="J22" s="32">
        <v>1160000</v>
      </c>
      <c r="K22" s="32">
        <f t="shared" si="1"/>
        <v>0</v>
      </c>
      <c r="L22" s="50"/>
      <c r="M22" s="32">
        <f t="shared" si="3"/>
        <v>0</v>
      </c>
      <c r="N22" s="32">
        <f t="shared" si="2"/>
        <v>0</v>
      </c>
      <c r="O22" s="54"/>
      <c r="P22" s="32">
        <f t="shared" si="4"/>
        <v>0</v>
      </c>
      <c r="Q22" s="32">
        <f t="shared" si="5"/>
        <v>0</v>
      </c>
      <c r="R22" s="55" t="s">
        <v>39</v>
      </c>
    </row>
    <row r="23" spans="2:18">
      <c r="B23" s="56">
        <v>9</v>
      </c>
      <c r="C23" s="57"/>
      <c r="D23" s="28"/>
      <c r="E23" s="29"/>
      <c r="F23" s="58"/>
      <c r="G23" s="50"/>
      <c r="H23" s="30" t="e">
        <f t="shared" si="0"/>
        <v>#DIV/0!</v>
      </c>
      <c r="I23" s="29"/>
      <c r="J23" s="32">
        <v>1160000</v>
      </c>
      <c r="K23" s="32">
        <f t="shared" si="1"/>
        <v>0</v>
      </c>
      <c r="L23" s="50"/>
      <c r="M23" s="32">
        <f t="shared" si="3"/>
        <v>0</v>
      </c>
      <c r="N23" s="32">
        <f t="shared" si="2"/>
        <v>0</v>
      </c>
      <c r="O23" s="54"/>
      <c r="P23" s="32">
        <f t="shared" si="4"/>
        <v>0</v>
      </c>
      <c r="Q23" s="32">
        <f t="shared" si="5"/>
        <v>0</v>
      </c>
      <c r="R23" s="55" t="s">
        <v>39</v>
      </c>
    </row>
    <row r="24" spans="2:18">
      <c r="B24" s="56">
        <v>10</v>
      </c>
      <c r="C24" s="57"/>
      <c r="D24" s="28"/>
      <c r="E24" s="29"/>
      <c r="F24" s="58"/>
      <c r="G24" s="50"/>
      <c r="H24" s="30" t="e">
        <f t="shared" si="0"/>
        <v>#DIV/0!</v>
      </c>
      <c r="I24" s="29"/>
      <c r="J24" s="32">
        <v>1160000</v>
      </c>
      <c r="K24" s="32">
        <f t="shared" si="1"/>
        <v>0</v>
      </c>
      <c r="L24" s="50"/>
      <c r="M24" s="32">
        <f t="shared" si="3"/>
        <v>0</v>
      </c>
      <c r="N24" s="32">
        <f t="shared" si="2"/>
        <v>0</v>
      </c>
      <c r="O24" s="54"/>
      <c r="P24" s="32">
        <f t="shared" si="4"/>
        <v>0</v>
      </c>
      <c r="Q24" s="32">
        <f t="shared" si="5"/>
        <v>0</v>
      </c>
      <c r="R24" s="55" t="s">
        <v>39</v>
      </c>
    </row>
    <row r="25" spans="2:18">
      <c r="B25" s="56">
        <v>11</v>
      </c>
      <c r="C25" s="57"/>
      <c r="D25" s="28"/>
      <c r="E25" s="29"/>
      <c r="F25" s="58"/>
      <c r="G25" s="50"/>
      <c r="H25" s="30" t="e">
        <f t="shared" si="0"/>
        <v>#DIV/0!</v>
      </c>
      <c r="I25" s="29"/>
      <c r="J25" s="32">
        <v>1160000</v>
      </c>
      <c r="K25" s="32">
        <f t="shared" si="1"/>
        <v>0</v>
      </c>
      <c r="L25" s="50"/>
      <c r="M25" s="32">
        <f t="shared" si="3"/>
        <v>0</v>
      </c>
      <c r="N25" s="32">
        <f t="shared" si="2"/>
        <v>0</v>
      </c>
      <c r="O25" s="54"/>
      <c r="P25" s="32">
        <f t="shared" si="4"/>
        <v>0</v>
      </c>
      <c r="Q25" s="32">
        <f t="shared" si="5"/>
        <v>0</v>
      </c>
      <c r="R25" s="55" t="s">
        <v>39</v>
      </c>
    </row>
    <row r="26" spans="2:18">
      <c r="B26" s="56">
        <v>12</v>
      </c>
      <c r="C26" s="57"/>
      <c r="D26" s="28"/>
      <c r="E26" s="29"/>
      <c r="F26" s="58"/>
      <c r="G26" s="50"/>
      <c r="H26" s="30" t="e">
        <f t="shared" si="0"/>
        <v>#DIV/0!</v>
      </c>
      <c r="I26" s="29"/>
      <c r="J26" s="32">
        <v>1160000</v>
      </c>
      <c r="K26" s="32">
        <f t="shared" si="1"/>
        <v>0</v>
      </c>
      <c r="L26" s="50"/>
      <c r="M26" s="32">
        <f t="shared" si="3"/>
        <v>0</v>
      </c>
      <c r="N26" s="32">
        <f t="shared" si="2"/>
        <v>0</v>
      </c>
      <c r="O26" s="54"/>
      <c r="P26" s="32">
        <f t="shared" si="4"/>
        <v>0</v>
      </c>
      <c r="Q26" s="32">
        <f t="shared" si="5"/>
        <v>0</v>
      </c>
      <c r="R26" s="55" t="s">
        <v>39</v>
      </c>
    </row>
    <row r="27" spans="2:18">
      <c r="B27" s="56">
        <v>13</v>
      </c>
      <c r="C27" s="57"/>
      <c r="D27" s="28"/>
      <c r="E27" s="29"/>
      <c r="F27" s="58"/>
      <c r="G27" s="50"/>
      <c r="H27" s="30" t="e">
        <f t="shared" si="0"/>
        <v>#DIV/0!</v>
      </c>
      <c r="I27" s="29"/>
      <c r="J27" s="32">
        <v>1160000</v>
      </c>
      <c r="K27" s="32">
        <f t="shared" si="1"/>
        <v>0</v>
      </c>
      <c r="L27" s="50"/>
      <c r="M27" s="32">
        <f t="shared" si="3"/>
        <v>0</v>
      </c>
      <c r="N27" s="32">
        <f t="shared" si="2"/>
        <v>0</v>
      </c>
      <c r="O27" s="54"/>
      <c r="P27" s="32">
        <f t="shared" si="4"/>
        <v>0</v>
      </c>
      <c r="Q27" s="32">
        <f t="shared" si="5"/>
        <v>0</v>
      </c>
      <c r="R27" s="55" t="s">
        <v>39</v>
      </c>
    </row>
    <row r="28" spans="2:18">
      <c r="B28" s="56">
        <v>14</v>
      </c>
      <c r="C28" s="57"/>
      <c r="D28" s="28"/>
      <c r="E28" s="29"/>
      <c r="F28" s="58"/>
      <c r="G28" s="50"/>
      <c r="H28" s="30" t="e">
        <f t="shared" si="0"/>
        <v>#DIV/0!</v>
      </c>
      <c r="I28" s="29"/>
      <c r="J28" s="32">
        <v>1160000</v>
      </c>
      <c r="K28" s="32">
        <f t="shared" si="1"/>
        <v>0</v>
      </c>
      <c r="L28" s="50"/>
      <c r="M28" s="32">
        <f t="shared" si="3"/>
        <v>0</v>
      </c>
      <c r="N28" s="32">
        <f t="shared" si="2"/>
        <v>0</v>
      </c>
      <c r="O28" s="54"/>
      <c r="P28" s="32">
        <f t="shared" si="4"/>
        <v>0</v>
      </c>
      <c r="Q28" s="32">
        <f t="shared" si="5"/>
        <v>0</v>
      </c>
      <c r="R28" s="55" t="s">
        <v>39</v>
      </c>
    </row>
    <row r="29" spans="2:18">
      <c r="B29" s="56">
        <v>15</v>
      </c>
      <c r="C29" s="57"/>
      <c r="D29" s="28"/>
      <c r="E29" s="29"/>
      <c r="F29" s="58"/>
      <c r="G29" s="50"/>
      <c r="H29" s="30" t="e">
        <f t="shared" si="0"/>
        <v>#DIV/0!</v>
      </c>
      <c r="I29" s="29"/>
      <c r="J29" s="32">
        <v>1160000</v>
      </c>
      <c r="K29" s="32">
        <f t="shared" si="1"/>
        <v>0</v>
      </c>
      <c r="L29" s="50"/>
      <c r="M29" s="32">
        <f t="shared" si="3"/>
        <v>0</v>
      </c>
      <c r="N29" s="32">
        <f t="shared" si="2"/>
        <v>0</v>
      </c>
      <c r="O29" s="54"/>
      <c r="P29" s="32">
        <f t="shared" si="4"/>
        <v>0</v>
      </c>
      <c r="Q29" s="32">
        <f t="shared" si="5"/>
        <v>0</v>
      </c>
      <c r="R29" s="55" t="s">
        <v>39</v>
      </c>
    </row>
    <row r="30" spans="2:18">
      <c r="B30" s="56">
        <v>16</v>
      </c>
      <c r="C30" s="57"/>
      <c r="D30" s="28"/>
      <c r="E30" s="29"/>
      <c r="F30" s="58"/>
      <c r="G30" s="50"/>
      <c r="H30" s="30" t="e">
        <f t="shared" si="0"/>
        <v>#DIV/0!</v>
      </c>
      <c r="I30" s="29"/>
      <c r="J30" s="32">
        <v>1160000</v>
      </c>
      <c r="K30" s="32">
        <f t="shared" si="1"/>
        <v>0</v>
      </c>
      <c r="L30" s="50"/>
      <c r="M30" s="32">
        <f t="shared" si="3"/>
        <v>0</v>
      </c>
      <c r="N30" s="32">
        <f t="shared" si="2"/>
        <v>0</v>
      </c>
      <c r="O30" s="54"/>
      <c r="P30" s="32">
        <f t="shared" si="4"/>
        <v>0</v>
      </c>
      <c r="Q30" s="32">
        <f t="shared" si="5"/>
        <v>0</v>
      </c>
      <c r="R30" s="55" t="s">
        <v>39</v>
      </c>
    </row>
    <row r="31" spans="2:18">
      <c r="B31" s="56">
        <v>17</v>
      </c>
      <c r="C31" s="57"/>
      <c r="D31" s="28"/>
      <c r="E31" s="29"/>
      <c r="F31" s="58"/>
      <c r="G31" s="50"/>
      <c r="H31" s="30" t="e">
        <f t="shared" si="0"/>
        <v>#DIV/0!</v>
      </c>
      <c r="I31" s="29"/>
      <c r="J31" s="32">
        <v>1160000</v>
      </c>
      <c r="K31" s="32">
        <f t="shared" si="1"/>
        <v>0</v>
      </c>
      <c r="L31" s="50"/>
      <c r="M31" s="32">
        <f t="shared" si="3"/>
        <v>0</v>
      </c>
      <c r="N31" s="32">
        <f t="shared" si="2"/>
        <v>0</v>
      </c>
      <c r="O31" s="54"/>
      <c r="P31" s="32">
        <f t="shared" si="4"/>
        <v>0</v>
      </c>
      <c r="Q31" s="32">
        <f t="shared" si="5"/>
        <v>0</v>
      </c>
      <c r="R31" s="55" t="s">
        <v>39</v>
      </c>
    </row>
    <row r="32" spans="2:18">
      <c r="B32" s="56">
        <v>18</v>
      </c>
      <c r="C32" s="57"/>
      <c r="D32" s="28"/>
      <c r="E32" s="29"/>
      <c r="F32" s="58"/>
      <c r="G32" s="50"/>
      <c r="H32" s="30" t="e">
        <f t="shared" si="0"/>
        <v>#DIV/0!</v>
      </c>
      <c r="I32" s="29"/>
      <c r="J32" s="32">
        <v>1160000</v>
      </c>
      <c r="K32" s="32">
        <f t="shared" si="1"/>
        <v>0</v>
      </c>
      <c r="L32" s="50"/>
      <c r="M32" s="32">
        <f t="shared" si="3"/>
        <v>0</v>
      </c>
      <c r="N32" s="32">
        <f t="shared" si="2"/>
        <v>0</v>
      </c>
      <c r="O32" s="54"/>
      <c r="P32" s="32">
        <f t="shared" si="4"/>
        <v>0</v>
      </c>
      <c r="Q32" s="32">
        <f t="shared" si="5"/>
        <v>0</v>
      </c>
      <c r="R32" s="55" t="s">
        <v>39</v>
      </c>
    </row>
    <row r="33" spans="2:18">
      <c r="B33" s="56">
        <v>19</v>
      </c>
      <c r="C33" s="57"/>
      <c r="D33" s="28"/>
      <c r="E33" s="29"/>
      <c r="F33" s="58"/>
      <c r="G33" s="50"/>
      <c r="H33" s="30" t="e">
        <f t="shared" si="0"/>
        <v>#DIV/0!</v>
      </c>
      <c r="I33" s="29"/>
      <c r="J33" s="32">
        <v>1160000</v>
      </c>
      <c r="K33" s="32">
        <f t="shared" si="1"/>
        <v>0</v>
      </c>
      <c r="L33" s="50"/>
      <c r="M33" s="32">
        <f t="shared" si="3"/>
        <v>0</v>
      </c>
      <c r="N33" s="32">
        <f t="shared" si="2"/>
        <v>0</v>
      </c>
      <c r="O33" s="54"/>
      <c r="P33" s="32">
        <f t="shared" si="4"/>
        <v>0</v>
      </c>
      <c r="Q33" s="32">
        <f t="shared" si="5"/>
        <v>0</v>
      </c>
      <c r="R33" s="55" t="s">
        <v>39</v>
      </c>
    </row>
    <row r="34" spans="2:18" ht="19.5" thickBot="1">
      <c r="B34" s="59">
        <v>20</v>
      </c>
      <c r="C34" s="60"/>
      <c r="D34" s="28"/>
      <c r="E34" s="29"/>
      <c r="F34" s="61"/>
      <c r="G34" s="62"/>
      <c r="H34" s="30" t="e">
        <f t="shared" si="0"/>
        <v>#DIV/0!</v>
      </c>
      <c r="I34" s="63"/>
      <c r="J34" s="32">
        <v>1160000</v>
      </c>
      <c r="K34" s="32">
        <f t="shared" si="1"/>
        <v>0</v>
      </c>
      <c r="L34" s="62"/>
      <c r="M34" s="32">
        <f t="shared" si="3"/>
        <v>0</v>
      </c>
      <c r="N34" s="32">
        <f t="shared" si="2"/>
        <v>0</v>
      </c>
      <c r="O34" s="64"/>
      <c r="P34" s="32">
        <f>MIN(N34*1/2,O34)</f>
        <v>0</v>
      </c>
      <c r="Q34" s="32">
        <f>ROUNDDOWN(P34,-3)</f>
        <v>0</v>
      </c>
      <c r="R34" s="65" t="s">
        <v>39</v>
      </c>
    </row>
    <row r="35" spans="2:18" ht="19.5" thickTop="1">
      <c r="B35" s="66" t="s">
        <v>40</v>
      </c>
      <c r="C35" s="67"/>
      <c r="D35" s="68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9"/>
    </row>
    <row r="36" spans="2:18" ht="19.5" thickBot="1">
      <c r="P36" s="2"/>
      <c r="Q36" s="2"/>
    </row>
    <row r="37" spans="2:18" ht="39" thickTop="1" thickBot="1">
      <c r="D37" s="70" t="s">
        <v>41</v>
      </c>
      <c r="E37" s="71" t="s">
        <v>42</v>
      </c>
      <c r="H37" s="72" t="s">
        <v>43</v>
      </c>
      <c r="P37" s="2"/>
      <c r="Q37" s="2"/>
    </row>
    <row r="38" spans="2:18" ht="18.75" customHeight="1" thickTop="1" thickBot="1">
      <c r="D38" s="73" t="s">
        <v>35</v>
      </c>
      <c r="E38" s="71" t="s">
        <v>44</v>
      </c>
      <c r="H38" s="74">
        <v>5</v>
      </c>
      <c r="I38" s="75"/>
      <c r="J38" s="75"/>
      <c r="K38" s="75"/>
      <c r="L38" s="75"/>
      <c r="M38" s="75"/>
      <c r="N38" s="75"/>
      <c r="O38" s="75"/>
      <c r="P38" s="75"/>
      <c r="Q38" s="75"/>
      <c r="R38" s="76"/>
    </row>
    <row r="39" spans="2:18" ht="18.75" customHeight="1" thickTop="1">
      <c r="E39" s="77"/>
      <c r="H39" s="78">
        <v>6</v>
      </c>
      <c r="I39" s="6"/>
      <c r="J39" s="6"/>
      <c r="K39" s="6"/>
      <c r="L39" s="6"/>
      <c r="M39" s="6"/>
      <c r="N39" s="6"/>
      <c r="O39" s="6"/>
      <c r="P39" s="6"/>
      <c r="Q39" s="6"/>
      <c r="R39" s="79"/>
    </row>
    <row r="40" spans="2:18" ht="18.75" customHeight="1">
      <c r="E40" s="4"/>
      <c r="H40" s="80">
        <v>7</v>
      </c>
      <c r="I40" s="6"/>
      <c r="J40" s="6"/>
      <c r="K40" s="6"/>
      <c r="L40" s="6"/>
      <c r="M40" s="6"/>
      <c r="N40" s="6"/>
      <c r="O40" s="6"/>
      <c r="P40" s="6"/>
      <c r="Q40" s="6"/>
      <c r="R40" s="79"/>
    </row>
    <row r="41" spans="2:18" ht="18.75" customHeight="1">
      <c r="H41" s="78">
        <v>8</v>
      </c>
      <c r="I41" s="6"/>
      <c r="J41" s="6"/>
      <c r="K41" s="6"/>
      <c r="L41" s="6"/>
      <c r="M41" s="6"/>
      <c r="N41" s="6"/>
      <c r="O41" s="6"/>
      <c r="P41" s="6"/>
      <c r="Q41" s="6"/>
      <c r="R41" s="79"/>
    </row>
    <row r="42" spans="2:18" ht="18.75" customHeight="1">
      <c r="H42" s="78">
        <v>9</v>
      </c>
      <c r="I42" s="6"/>
      <c r="J42" s="6"/>
      <c r="K42" s="6"/>
      <c r="L42" s="6"/>
      <c r="M42" s="6"/>
      <c r="N42" s="6"/>
      <c r="O42" s="6"/>
      <c r="P42" s="6"/>
      <c r="Q42" s="6"/>
      <c r="R42" s="79"/>
    </row>
    <row r="43" spans="2:18" ht="18.75" customHeight="1">
      <c r="H43" s="80">
        <v>10</v>
      </c>
      <c r="I43" s="6"/>
      <c r="J43" s="6"/>
      <c r="K43" s="6"/>
      <c r="L43" s="6"/>
      <c r="M43" s="6"/>
      <c r="N43" s="6"/>
      <c r="O43" s="6"/>
      <c r="P43" s="6"/>
      <c r="Q43" s="6"/>
      <c r="R43" s="79"/>
    </row>
    <row r="44" spans="2:18" ht="18.75" customHeight="1">
      <c r="H44" s="80">
        <v>11</v>
      </c>
      <c r="I44" s="6"/>
      <c r="J44" s="6"/>
      <c r="K44" s="6"/>
      <c r="L44" s="6"/>
      <c r="M44" s="6"/>
      <c r="N44" s="6"/>
      <c r="O44" s="6"/>
      <c r="P44" s="6"/>
      <c r="Q44" s="6"/>
      <c r="R44" s="79"/>
    </row>
    <row r="45" spans="2:18" ht="18.75" customHeight="1">
      <c r="H45" s="78">
        <v>12</v>
      </c>
      <c r="I45" s="6"/>
      <c r="J45" s="6"/>
      <c r="K45" s="6"/>
      <c r="L45" s="6"/>
      <c r="M45" s="6"/>
      <c r="N45" s="6"/>
      <c r="O45" s="6"/>
      <c r="P45" s="6"/>
      <c r="Q45" s="6"/>
      <c r="R45" s="79"/>
    </row>
    <row r="46" spans="2:18" ht="18.75" customHeight="1">
      <c r="H46" s="78">
        <v>13</v>
      </c>
      <c r="I46" s="6"/>
      <c r="J46" s="6"/>
      <c r="K46" s="6"/>
      <c r="L46" s="6"/>
      <c r="M46" s="6"/>
      <c r="N46" s="6"/>
      <c r="O46" s="6"/>
      <c r="P46" s="6"/>
      <c r="Q46" s="6"/>
      <c r="R46" s="79"/>
    </row>
    <row r="47" spans="2:18" ht="18.75" customHeight="1">
      <c r="H47" s="81">
        <v>14</v>
      </c>
      <c r="I47" s="6"/>
      <c r="J47" s="6"/>
      <c r="K47" s="6"/>
      <c r="L47" s="6"/>
      <c r="M47" s="6"/>
      <c r="N47" s="6"/>
      <c r="O47" s="6"/>
      <c r="P47" s="6"/>
      <c r="Q47" s="6"/>
      <c r="R47" s="79"/>
    </row>
    <row r="48" spans="2:18" ht="18.75" customHeight="1">
      <c r="H48" s="78">
        <v>15</v>
      </c>
      <c r="I48" s="6"/>
      <c r="J48" s="6"/>
      <c r="K48" s="6"/>
      <c r="L48" s="6"/>
      <c r="M48" s="6"/>
      <c r="N48" s="6"/>
      <c r="O48" s="6"/>
      <c r="P48" s="6"/>
      <c r="Q48" s="6"/>
      <c r="R48" s="79"/>
    </row>
    <row r="49" spans="8:18" ht="18.75" customHeight="1">
      <c r="H49" s="82"/>
      <c r="I49" s="6"/>
      <c r="J49" s="6"/>
      <c r="K49" s="6"/>
      <c r="L49" s="6"/>
      <c r="M49" s="6"/>
      <c r="N49" s="6"/>
      <c r="O49" s="6"/>
      <c r="P49" s="6"/>
      <c r="Q49" s="6"/>
      <c r="R49" s="79"/>
    </row>
    <row r="50" spans="8:18" ht="18.75" customHeight="1">
      <c r="H50" s="6"/>
      <c r="I50" s="6"/>
      <c r="J50" s="6"/>
      <c r="K50" s="6"/>
      <c r="L50" s="6"/>
      <c r="M50" s="6"/>
      <c r="N50" s="6"/>
      <c r="O50" s="6"/>
      <c r="P50" s="6"/>
      <c r="Q50" s="6"/>
      <c r="R50" s="79"/>
    </row>
    <row r="51" spans="8:18" ht="18.75" customHeight="1">
      <c r="H51" s="6"/>
      <c r="I51" s="6"/>
      <c r="J51" s="6"/>
      <c r="K51" s="6"/>
      <c r="L51" s="6"/>
      <c r="M51" s="6"/>
      <c r="N51" s="6"/>
      <c r="O51" s="6"/>
      <c r="P51" s="6"/>
      <c r="Q51" s="6"/>
      <c r="R51" s="79"/>
    </row>
    <row r="52" spans="8:18" ht="18.75" customHeight="1" thickBot="1"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4"/>
    </row>
    <row r="53" spans="8:18" ht="19.5" thickTop="1"/>
  </sheetData>
  <mergeCells count="6">
    <mergeCell ref="B3:R4"/>
    <mergeCell ref="B5:C5"/>
    <mergeCell ref="B6:C6"/>
    <mergeCell ref="B7:C7"/>
    <mergeCell ref="B9:C9"/>
    <mergeCell ref="H9:J9"/>
  </mergeCells>
  <phoneticPr fontId="2"/>
  <dataValidations count="4">
    <dataValidation type="list" allowBlank="1" showInputMessage="1" showErrorMessage="1" sqref="D13:D34" xr:uid="{8D155D0F-47EE-43F5-92C2-97DA18E851BA}">
      <formula1>$D$37:$D$38</formula1>
    </dataValidation>
    <dataValidation imeMode="off" allowBlank="1" showInputMessage="1" showErrorMessage="1" sqref="D37 O14" xr:uid="{1DC7F4B6-264C-4A72-B2FE-EEAE052F0ECC}"/>
    <dataValidation type="list" allowBlank="1" showInputMessage="1" showErrorMessage="1" sqref="E13:E34" xr:uid="{8978B698-95E9-48B6-BC53-02D4B0C90018}">
      <formula1>$E$37:$E$38</formula1>
    </dataValidation>
    <dataValidation type="list" allowBlank="1" showInputMessage="1" showErrorMessage="1" sqref="I13:I34" xr:uid="{EEEDC131-330F-4988-B4FC-39E7320F4A7D}">
      <formula1>$H$38:$H$48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徳冨　聖奈</dc:creator>
  <cp:lastModifiedBy>徳冨　聖奈</cp:lastModifiedBy>
  <dcterms:created xsi:type="dcterms:W3CDTF">2026-02-05T08:54:45Z</dcterms:created>
  <dcterms:modified xsi:type="dcterms:W3CDTF">2026-02-10T08:25:09Z</dcterms:modified>
</cp:coreProperties>
</file>