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10 医療体制整備\令和７年度\06 周産期\緊急支援事業\R7国補正分\事業計画\"/>
    </mc:Choice>
  </mc:AlternateContent>
  <xr:revisionPtr revIDLastSave="0" documentId="8_{9FC935AB-0856-4BAA-A50E-82A49971074F}" xr6:coauthVersionLast="47" xr6:coauthVersionMax="47" xr10:uidLastSave="{00000000-0000-0000-0000-000000000000}"/>
  <bookViews>
    <workbookView xWindow="-120" yWindow="-120" windowWidth="29040" windowHeight="15720" xr2:uid="{0B55897D-E155-4467-90C2-4EF2216DA9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L34" i="1"/>
  <c r="O34" i="1" s="1"/>
  <c r="Q34" i="1" s="1"/>
  <c r="R34" i="1" s="1"/>
  <c r="H34" i="1"/>
  <c r="N33" i="1"/>
  <c r="L33" i="1"/>
  <c r="O33" i="1" s="1"/>
  <c r="Q33" i="1" s="1"/>
  <c r="R33" i="1" s="1"/>
  <c r="H33" i="1"/>
  <c r="N32" i="1"/>
  <c r="O32" i="1" s="1"/>
  <c r="Q32" i="1" s="1"/>
  <c r="R32" i="1" s="1"/>
  <c r="L32" i="1"/>
  <c r="H32" i="1"/>
  <c r="N31" i="1"/>
  <c r="O31" i="1" s="1"/>
  <c r="Q31" i="1" s="1"/>
  <c r="R31" i="1" s="1"/>
  <c r="L31" i="1"/>
  <c r="H31" i="1"/>
  <c r="N30" i="1"/>
  <c r="L30" i="1"/>
  <c r="O30" i="1" s="1"/>
  <c r="Q30" i="1" s="1"/>
  <c r="R30" i="1" s="1"/>
  <c r="H30" i="1"/>
  <c r="N29" i="1"/>
  <c r="L29" i="1"/>
  <c r="O29" i="1" s="1"/>
  <c r="Q29" i="1" s="1"/>
  <c r="R29" i="1" s="1"/>
  <c r="H29" i="1"/>
  <c r="N28" i="1"/>
  <c r="O28" i="1" s="1"/>
  <c r="Q28" i="1" s="1"/>
  <c r="R28" i="1" s="1"/>
  <c r="L28" i="1"/>
  <c r="H28" i="1"/>
  <c r="N27" i="1"/>
  <c r="O27" i="1" s="1"/>
  <c r="Q27" i="1" s="1"/>
  <c r="R27" i="1" s="1"/>
  <c r="L27" i="1"/>
  <c r="H27" i="1"/>
  <c r="N26" i="1"/>
  <c r="L26" i="1"/>
  <c r="O26" i="1" s="1"/>
  <c r="Q26" i="1" s="1"/>
  <c r="R26" i="1" s="1"/>
  <c r="H26" i="1"/>
  <c r="N25" i="1"/>
  <c r="L25" i="1"/>
  <c r="O25" i="1" s="1"/>
  <c r="Q25" i="1" s="1"/>
  <c r="R25" i="1" s="1"/>
  <c r="H25" i="1"/>
  <c r="N24" i="1"/>
  <c r="O24" i="1" s="1"/>
  <c r="Q24" i="1" s="1"/>
  <c r="R24" i="1" s="1"/>
  <c r="L24" i="1"/>
  <c r="H24" i="1"/>
  <c r="N23" i="1"/>
  <c r="O23" i="1" s="1"/>
  <c r="Q23" i="1" s="1"/>
  <c r="R23" i="1" s="1"/>
  <c r="L23" i="1"/>
  <c r="H23" i="1"/>
  <c r="N22" i="1"/>
  <c r="L22" i="1"/>
  <c r="O22" i="1" s="1"/>
  <c r="Q22" i="1" s="1"/>
  <c r="R22" i="1" s="1"/>
  <c r="H22" i="1"/>
  <c r="N21" i="1"/>
  <c r="L21" i="1"/>
  <c r="O21" i="1" s="1"/>
  <c r="Q21" i="1" s="1"/>
  <c r="R21" i="1" s="1"/>
  <c r="H21" i="1"/>
  <c r="N20" i="1"/>
  <c r="O20" i="1" s="1"/>
  <c r="Q20" i="1" s="1"/>
  <c r="R20" i="1" s="1"/>
  <c r="L20" i="1"/>
  <c r="H20" i="1"/>
  <c r="N19" i="1"/>
  <c r="O19" i="1" s="1"/>
  <c r="Q19" i="1" s="1"/>
  <c r="R19" i="1" s="1"/>
  <c r="L19" i="1"/>
  <c r="H19" i="1"/>
  <c r="N18" i="1"/>
  <c r="L18" i="1"/>
  <c r="O18" i="1" s="1"/>
  <c r="Q18" i="1" s="1"/>
  <c r="R18" i="1" s="1"/>
  <c r="H18" i="1"/>
  <c r="N17" i="1"/>
  <c r="L17" i="1"/>
  <c r="O17" i="1" s="1"/>
  <c r="Q17" i="1" s="1"/>
  <c r="R17" i="1" s="1"/>
  <c r="H17" i="1"/>
  <c r="N16" i="1"/>
  <c r="O16" i="1" s="1"/>
  <c r="Q16" i="1" s="1"/>
  <c r="R16" i="1" s="1"/>
  <c r="L16" i="1"/>
  <c r="H16" i="1"/>
  <c r="N15" i="1"/>
  <c r="O15" i="1" s="1"/>
  <c r="Q15" i="1" s="1"/>
  <c r="R15" i="1" s="1"/>
  <c r="L15" i="1"/>
  <c r="H15" i="1"/>
  <c r="N14" i="1"/>
  <c r="L14" i="1"/>
  <c r="O14" i="1" s="1"/>
  <c r="Q14" i="1" s="1"/>
  <c r="R14" i="1" s="1"/>
  <c r="H14" i="1"/>
  <c r="N13" i="1"/>
  <c r="L13" i="1"/>
  <c r="O13" i="1" s="1"/>
  <c r="Q13" i="1" s="1"/>
  <c r="R13" i="1" s="1"/>
  <c r="H13" i="1"/>
</calcChain>
</file>

<file path=xl/sharedStrings.xml><?xml version="1.0" encoding="utf-8"?>
<sst xmlns="http://schemas.openxmlformats.org/spreadsheetml/2006/main" count="82" uniqueCount="49">
  <si>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2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</si>
  <si>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2"/>
  </si>
  <si>
    <t>←都道府県名を選択</t>
    <phoneticPr fontId="5"/>
  </si>
  <si>
    <t>No</t>
  </si>
  <si>
    <t>医療機関名</t>
    <rPh sb="0" eb="2">
      <t>イリョウ</t>
    </rPh>
    <rPh sb="2" eb="4">
      <t>キカン</t>
    </rPh>
    <rPh sb="4" eb="5">
      <t>メイ</t>
    </rPh>
    <phoneticPr fontId="5"/>
  </si>
  <si>
    <t>補助方法</t>
    <phoneticPr fontId="5"/>
  </si>
  <si>
    <t>補助単価</t>
    <rPh sb="0" eb="2">
      <t>ホジョ</t>
    </rPh>
    <rPh sb="2" eb="4">
      <t>タンカ</t>
    </rPh>
    <phoneticPr fontId="5"/>
  </si>
  <si>
    <t>基準額</t>
    <rPh sb="0" eb="2">
      <t>キジュン</t>
    </rPh>
    <rPh sb="2" eb="3">
      <t>ガク</t>
    </rPh>
    <phoneticPr fontId="5"/>
  </si>
  <si>
    <t>分娩取扱施設の運営に必要な医師・看護師・助産師に係る下記の経費
・職員基本給
・職員諸手当
・諸謝金
・社会保険料</t>
    <phoneticPr fontId="5"/>
  </si>
  <si>
    <t>対象経費の
支出予定額</t>
    <phoneticPr fontId="5"/>
  </si>
  <si>
    <t>選定額</t>
    <phoneticPr fontId="5"/>
  </si>
  <si>
    <t>都道府県
補助額
（直接補助の場合は記載不要</t>
    <phoneticPr fontId="5"/>
  </si>
  <si>
    <t>国庫補助
基本額</t>
    <phoneticPr fontId="5"/>
  </si>
  <si>
    <t>備考</t>
  </si>
  <si>
    <t>A</t>
    <phoneticPr fontId="5"/>
  </si>
  <si>
    <t>B</t>
    <phoneticPr fontId="5"/>
  </si>
  <si>
    <t>選択</t>
    <rPh sb="0" eb="2">
      <t>センタク</t>
    </rPh>
    <phoneticPr fontId="2"/>
  </si>
  <si>
    <t>％</t>
    <phoneticPr fontId="5"/>
  </si>
  <si>
    <t>円</t>
    <rPh sb="0" eb="1">
      <t>エン</t>
    </rPh>
    <phoneticPr fontId="5"/>
  </si>
  <si>
    <t>記入例１</t>
    <rPh sb="0" eb="2">
      <t>キニュウ</t>
    </rPh>
    <rPh sb="2" eb="3">
      <t>レイ</t>
    </rPh>
    <phoneticPr fontId="2"/>
  </si>
  <si>
    <t>厚生病院</t>
    <rPh sb="0" eb="2">
      <t>コウセイ</t>
    </rPh>
    <rPh sb="2" eb="4">
      <t>ビョウイン</t>
    </rPh>
    <phoneticPr fontId="2"/>
  </si>
  <si>
    <t>イ.都道府県が補助する事業（間接補助）</t>
    <rPh sb="2" eb="4">
      <t>トドウ</t>
    </rPh>
    <rPh sb="4" eb="6">
      <t>フケン</t>
    </rPh>
    <rPh sb="7" eb="9">
      <t>ホジョ</t>
    </rPh>
    <rPh sb="11" eb="13">
      <t>ジギョウ</t>
    </rPh>
    <rPh sb="14" eb="16">
      <t>カンセツ</t>
    </rPh>
    <rPh sb="16" eb="18">
      <t>ホジョ</t>
    </rPh>
    <phoneticPr fontId="2"/>
  </si>
  <si>
    <t>記入例２</t>
    <rPh sb="0" eb="2">
      <t>キニュウ</t>
    </rPh>
    <rPh sb="2" eb="3">
      <t>レイ</t>
    </rPh>
    <phoneticPr fontId="2"/>
  </si>
  <si>
    <t>　</t>
  </si>
  <si>
    <t>合計</t>
  </si>
  <si>
    <t>ア.都道府県が行う事業（直接補助）</t>
    <rPh sb="2" eb="6">
      <t>トドウフケン</t>
    </rPh>
    <rPh sb="7" eb="8">
      <t>オコナ</t>
    </rPh>
    <rPh sb="9" eb="11">
      <t>ジギョウ</t>
    </rPh>
    <rPh sb="12" eb="14">
      <t>チョクセツ</t>
    </rPh>
    <rPh sb="14" eb="16">
      <t>ホジョ</t>
    </rPh>
    <phoneticPr fontId="2"/>
  </si>
  <si>
    <t>小児医療施設支援事業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2"/>
  </si>
  <si>
    <t>厚労省記載もしくは自動計算される箇所（入力不要）</t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2"/>
  </si>
  <si>
    <t>小児中核病院
小児地域医療センターのいずれか</t>
    <phoneticPr fontId="5"/>
  </si>
  <si>
    <t>令和５年度における15歳未満の入院患者数</t>
    <phoneticPr fontId="5"/>
  </si>
  <si>
    <t>令和６年度における15歳未満の入院患者数</t>
    <phoneticPr fontId="5"/>
  </si>
  <si>
    <t>令和６年度における入院患者数（15歳未満）が、令和５年度における入院患者数（15歳未満）の前年比（ｰ２％以上、ｰ10％が上限）</t>
    <rPh sb="9" eb="11">
      <t>ニュウイン</t>
    </rPh>
    <rPh sb="11" eb="14">
      <t>カンジャスウ</t>
    </rPh>
    <rPh sb="40" eb="41">
      <t>サイ</t>
    </rPh>
    <rPh sb="41" eb="43">
      <t>ミマン</t>
    </rPh>
    <rPh sb="45" eb="47">
      <t>ゼンネン</t>
    </rPh>
    <rPh sb="47" eb="48">
      <t>ヒ</t>
    </rPh>
    <rPh sb="52" eb="54">
      <t>イジョウ</t>
    </rPh>
    <rPh sb="60" eb="62">
      <t>ジョウゲン</t>
    </rPh>
    <phoneticPr fontId="2"/>
  </si>
  <si>
    <t>入院患者減少率
（２～10で選択）
※小数点以下は切り捨て</t>
    <rPh sb="0" eb="2">
      <t>ニュウイン</t>
    </rPh>
    <rPh sb="2" eb="4">
      <t>カンジャ</t>
    </rPh>
    <rPh sb="14" eb="16">
      <t>センタク</t>
    </rPh>
    <rPh sb="19" eb="22">
      <t>ショウスウテン</t>
    </rPh>
    <rPh sb="22" eb="24">
      <t>イカ</t>
    </rPh>
    <rPh sb="25" eb="26">
      <t>キ</t>
    </rPh>
    <rPh sb="27" eb="28">
      <t>ス</t>
    </rPh>
    <phoneticPr fontId="5"/>
  </si>
  <si>
    <t>小児入院医療管理料１～３の届出病床のうち、病院の運用規定等により小児専用として指定されている数</t>
    <rPh sb="15" eb="17">
      <t>ビョウショウ</t>
    </rPh>
    <rPh sb="21" eb="23">
      <t>ビョウイン</t>
    </rPh>
    <rPh sb="24" eb="26">
      <t>ウンヨウ</t>
    </rPh>
    <rPh sb="26" eb="28">
      <t>キテイ</t>
    </rPh>
    <rPh sb="28" eb="29">
      <t>トウ</t>
    </rPh>
    <rPh sb="32" eb="34">
      <t>ショウニ</t>
    </rPh>
    <rPh sb="34" eb="36">
      <t>センヨウ</t>
    </rPh>
    <rPh sb="39" eb="41">
      <t>シテイ</t>
    </rPh>
    <rPh sb="46" eb="47">
      <t>カズ</t>
    </rPh>
    <phoneticPr fontId="5"/>
  </si>
  <si>
    <t>国庫補助
所要額
（千円未満切り捨て）</t>
    <rPh sb="0" eb="2">
      <t>コッコ</t>
    </rPh>
    <rPh sb="2" eb="4">
      <t>ホジョ</t>
    </rPh>
    <rPh sb="5" eb="7">
      <t>ショヨウ</t>
    </rPh>
    <rPh sb="7" eb="8">
      <t>ガク</t>
    </rPh>
    <rPh sb="10" eb="11">
      <t>セン</t>
    </rPh>
    <rPh sb="11" eb="14">
      <t>エンミマン</t>
    </rPh>
    <rPh sb="14" eb="15">
      <t>キ</t>
    </rPh>
    <rPh sb="16" eb="17">
      <t>ス</t>
    </rPh>
    <phoneticPr fontId="2"/>
  </si>
  <si>
    <t>C</t>
    <phoneticPr fontId="5"/>
  </si>
  <si>
    <t>D＝A*B*C</t>
    <phoneticPr fontId="5"/>
  </si>
  <si>
    <t>E</t>
    <phoneticPr fontId="5"/>
  </si>
  <si>
    <t>F=E*A/100</t>
    <phoneticPr fontId="5"/>
  </si>
  <si>
    <t>G＝D,Fの最少額</t>
    <rPh sb="6" eb="8">
      <t>サイショウ</t>
    </rPh>
    <rPh sb="8" eb="9">
      <t>ガク</t>
    </rPh>
    <phoneticPr fontId="5"/>
  </si>
  <si>
    <t>H</t>
    <phoneticPr fontId="5"/>
  </si>
  <si>
    <t>I=G,Hの最少額</t>
    <rPh sb="6" eb="7">
      <t>サイ</t>
    </rPh>
    <rPh sb="7" eb="9">
      <t>ショウガク</t>
    </rPh>
    <phoneticPr fontId="5"/>
  </si>
  <si>
    <t>J=I×補助率１/２</t>
    <rPh sb="4" eb="6">
      <t>ホジョ</t>
    </rPh>
    <rPh sb="6" eb="7">
      <t>リツ</t>
    </rPh>
    <phoneticPr fontId="5"/>
  </si>
  <si>
    <t>人</t>
    <rPh sb="0" eb="1">
      <t>ニン</t>
    </rPh>
    <phoneticPr fontId="5"/>
  </si>
  <si>
    <t>床</t>
    <rPh sb="0" eb="1">
      <t>ユカ</t>
    </rPh>
    <phoneticPr fontId="5"/>
  </si>
  <si>
    <t>小児中核病院</t>
    <rPh sb="0" eb="2">
      <t>ショウニ</t>
    </rPh>
    <rPh sb="2" eb="4">
      <t>チュウカク</t>
    </rPh>
    <rPh sb="4" eb="6">
      <t>ビョウイン</t>
    </rPh>
    <phoneticPr fontId="5"/>
  </si>
  <si>
    <t>労働病院</t>
    <rPh sb="0" eb="2">
      <t>ロウドウ</t>
    </rPh>
    <rPh sb="2" eb="4">
      <t>ビョウイン</t>
    </rPh>
    <phoneticPr fontId="2"/>
  </si>
  <si>
    <t>小児地域医療センター</t>
    <rPh sb="0" eb="2">
      <t>ショウニ</t>
    </rPh>
    <rPh sb="2" eb="4">
      <t>チイキ</t>
    </rPh>
    <rPh sb="4" eb="6">
      <t>イリョウ</t>
    </rPh>
    <phoneticPr fontId="5"/>
  </si>
  <si>
    <t>患者減少率（２～10）</t>
    <rPh sb="0" eb="2">
      <t>カンジャ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</si>
</sst>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);[Red]\(#,##0\)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22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</cellStyleXfs>
  <cellXfs count="124">
    <xf numFmtId="0" fontId="0" fillId="0" borderId="0" xfId="0">
      <alignment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8" fillId="4" borderId="8" xfId="1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77" fontId="8" fillId="4" borderId="8" xfId="0" applyNumberFormat="1" applyFont="1" applyFill="1" applyBorder="1" applyAlignment="1">
      <alignment horizontal="center" vertical="center" wrapText="1"/>
    </xf>
    <xf numFmtId="177" fontId="8" fillId="2" borderId="8" xfId="0" applyNumberFormat="1" applyFont="1" applyFill="1" applyBorder="1" applyAlignment="1">
      <alignment horizontal="center" vertical="center" wrapText="1"/>
    </xf>
    <xf numFmtId="177" fontId="8" fillId="3" borderId="8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77" fontId="8" fillId="4" borderId="18" xfId="0" applyNumberFormat="1" applyFont="1" applyFill="1" applyBorder="1" applyAlignment="1">
      <alignment horizontal="center" vertical="center" wrapText="1"/>
    </xf>
    <xf numFmtId="177" fontId="8" fillId="2" borderId="20" xfId="0" applyNumberFormat="1" applyFont="1" applyFill="1" applyBorder="1" applyAlignment="1">
      <alignment horizontal="center" vertical="center" wrapText="1"/>
    </xf>
    <xf numFmtId="178" fontId="9" fillId="3" borderId="20" xfId="3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77" fontId="8" fillId="4" borderId="7" xfId="0" applyNumberFormat="1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3" fillId="0" borderId="0" xfId="2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177" fontId="8" fillId="4" borderId="3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176" fontId="8" fillId="4" borderId="20" xfId="1" applyNumberFormat="1" applyFont="1" applyFill="1" applyBorder="1" applyAlignment="1">
      <alignment horizontal="center" vertical="center" wrapText="1"/>
    </xf>
    <xf numFmtId="3" fontId="8" fillId="4" borderId="20" xfId="0" applyNumberFormat="1" applyFont="1" applyFill="1" applyBorder="1" applyAlignment="1">
      <alignment horizontal="center" vertical="center" wrapText="1"/>
    </xf>
    <xf numFmtId="178" fontId="9" fillId="4" borderId="18" xfId="3" applyNumberFormat="1" applyFont="1" applyFill="1" applyBorder="1" applyAlignment="1">
      <alignment horizontal="center" vertical="center" wrapText="1"/>
    </xf>
    <xf numFmtId="178" fontId="9" fillId="4" borderId="20" xfId="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9" fontId="8" fillId="4" borderId="24" xfId="1" applyFont="1" applyFill="1" applyBorder="1" applyAlignment="1">
      <alignment horizontal="center" vertical="center" wrapText="1"/>
    </xf>
    <xf numFmtId="177" fontId="8" fillId="7" borderId="23" xfId="0" applyNumberFormat="1" applyFont="1" applyFill="1" applyBorder="1" applyAlignment="1">
      <alignment horizontal="center" vertical="center" wrapText="1"/>
    </xf>
    <xf numFmtId="177" fontId="8" fillId="5" borderId="23" xfId="0" applyNumberFormat="1" applyFont="1" applyFill="1" applyBorder="1" applyAlignment="1">
      <alignment horizontal="center" vertical="center" wrapText="1"/>
    </xf>
    <xf numFmtId="177" fontId="8" fillId="4" borderId="43" xfId="0" applyNumberFormat="1" applyFont="1" applyFill="1" applyBorder="1" applyAlignment="1">
      <alignment horizontal="center" vertical="center" wrapText="1"/>
    </xf>
    <xf numFmtId="178" fontId="9" fillId="4" borderId="43" xfId="3" applyNumberFormat="1" applyFont="1" applyFill="1" applyBorder="1" applyAlignment="1">
      <alignment horizontal="center" vertical="center"/>
    </xf>
    <xf numFmtId="178" fontId="9" fillId="4" borderId="24" xfId="3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9" fontId="8" fillId="4" borderId="8" xfId="1" applyFont="1" applyFill="1" applyBorder="1" applyAlignment="1">
      <alignment horizontal="center" vertical="center" wrapText="1"/>
    </xf>
    <xf numFmtId="178" fontId="9" fillId="4" borderId="8" xfId="3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9" fontId="8" fillId="4" borderId="29" xfId="1" applyFont="1" applyFill="1" applyBorder="1" applyAlignment="1">
      <alignment horizontal="center" vertical="center" wrapText="1"/>
    </xf>
    <xf numFmtId="177" fontId="8" fillId="7" borderId="24" xfId="0" applyNumberFormat="1" applyFont="1" applyFill="1" applyBorder="1" applyAlignment="1">
      <alignment horizontal="center" vertical="center" wrapText="1"/>
    </xf>
    <xf numFmtId="177" fontId="8" fillId="5" borderId="24" xfId="0" applyNumberFormat="1" applyFont="1" applyFill="1" applyBorder="1" applyAlignment="1">
      <alignment horizontal="center" vertical="center" wrapText="1"/>
    </xf>
    <xf numFmtId="178" fontId="9" fillId="4" borderId="44" xfId="3" applyNumberFormat="1" applyFont="1" applyFill="1" applyBorder="1" applyAlignment="1">
      <alignment horizontal="center" vertical="center"/>
    </xf>
    <xf numFmtId="178" fontId="9" fillId="4" borderId="29" xfId="3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177" fontId="0" fillId="6" borderId="30" xfId="0" applyNumberForma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10" fillId="0" borderId="31" xfId="3" applyFont="1" applyBorder="1" applyAlignment="1">
      <alignment vertical="center"/>
    </xf>
    <xf numFmtId="0" fontId="4" fillId="0" borderId="32" xfId="0" applyFont="1" applyBorder="1">
      <alignment vertical="center"/>
    </xf>
    <xf numFmtId="0" fontId="0" fillId="0" borderId="33" xfId="0" applyBorder="1">
      <alignment vertical="center"/>
    </xf>
    <xf numFmtId="0" fontId="10" fillId="0" borderId="7" xfId="3" applyFont="1" applyBorder="1" applyAlignment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4" fillId="0" borderId="35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6" fillId="0" borderId="37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0" fillId="2" borderId="0" xfId="0" applyFill="1">
      <alignment vertical="center"/>
    </xf>
  </cellXfs>
  <cellStyles count="4">
    <cellStyle name="パーセント" xfId="1" builtinId="5"/>
    <cellStyle name="標準" xfId="0" builtinId="0"/>
    <cellStyle name="標準 2" xfId="2" xr:uid="{DDD76331-D119-40DC-BA68-723F511932E7}"/>
    <cellStyle name="標準_交付要綱（様式編②）" xfId="3" xr:uid="{DF365533-C597-4839-AC70-04A8C9A8C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0D91-1998-4EB8-97E6-ABF48CCC0EB5}">
  <dimension ref="A1:T51"/>
  <sheetViews>
    <sheetView tabSelected="1" workbookViewId="0">
      <selection activeCell="G6" sqref="G6"/>
    </sheetView>
  </sheetViews>
  <sheetFormatPr defaultRowHeight="18.75"/>
  <cols>
    <col min="1" max="1" width="4.375" customWidth="1"/>
    <col min="2" max="2" width="9.375" bestFit="1" customWidth="1"/>
    <col min="3" max="3" width="21.625" bestFit="1" customWidth="1"/>
    <col min="4" max="4" width="39.25" bestFit="1" customWidth="1"/>
    <col min="5" max="5" width="22.125" bestFit="1" customWidth="1"/>
    <col min="6" max="6" width="13.25" customWidth="1"/>
    <col min="7" max="7" width="12.25" customWidth="1"/>
    <col min="8" max="8" width="11.875" bestFit="1" customWidth="1"/>
    <col min="9" max="9" width="19.625" customWidth="1"/>
    <col min="10" max="10" width="23.875" customWidth="1"/>
    <col min="11" max="17" width="17.875" customWidth="1"/>
    <col min="18" max="18" width="17.625" style="123" bestFit="1" customWidth="1"/>
    <col min="19" max="19" width="17.875" style="123" customWidth="1"/>
  </cols>
  <sheetData>
    <row r="1" spans="1:20" ht="19.5">
      <c r="A1" s="32"/>
      <c r="R1"/>
      <c r="S1"/>
    </row>
    <row r="2" spans="1:20" ht="24.75" customHeight="1" thickBot="1">
      <c r="R2"/>
      <c r="S2"/>
    </row>
    <row r="3" spans="1:20" ht="47.25" customHeight="1">
      <c r="B3" s="33" t="s">
        <v>26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</row>
    <row r="4" spans="1:20" ht="30" customHeight="1" thickBot="1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8"/>
    </row>
    <row r="5" spans="1:20" ht="30" customHeight="1">
      <c r="B5" s="39" t="s">
        <v>0</v>
      </c>
      <c r="C5" s="39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ht="30" customHeight="1">
      <c r="B6" s="42" t="s">
        <v>1</v>
      </c>
      <c r="C6" s="42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30" customHeight="1">
      <c r="B7" s="1" t="s">
        <v>27</v>
      </c>
      <c r="C7" s="1"/>
      <c r="D7" s="40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30" customHeight="1">
      <c r="B8" s="43"/>
      <c r="C8" s="43"/>
      <c r="D8" s="43"/>
      <c r="E8" s="43"/>
      <c r="F8" s="43"/>
      <c r="G8" s="43"/>
      <c r="H8" s="43"/>
      <c r="R8"/>
      <c r="S8"/>
    </row>
    <row r="9" spans="1:20" ht="30" customHeight="1">
      <c r="B9" s="44"/>
      <c r="C9" s="45"/>
      <c r="D9" s="46" t="s">
        <v>2</v>
      </c>
      <c r="E9" s="43"/>
      <c r="F9" s="43"/>
      <c r="G9" s="47"/>
      <c r="H9" s="40"/>
      <c r="I9" s="48"/>
      <c r="J9" s="48"/>
      <c r="K9" s="48"/>
      <c r="L9" s="49"/>
      <c r="M9" s="49"/>
      <c r="N9" s="49"/>
      <c r="O9" s="49"/>
      <c r="P9" s="49"/>
      <c r="Q9" s="49"/>
      <c r="R9" s="49"/>
      <c r="S9" s="49"/>
      <c r="T9" s="43"/>
    </row>
    <row r="10" spans="1:20" ht="243.75">
      <c r="B10" s="2" t="s">
        <v>3</v>
      </c>
      <c r="C10" s="50" t="s">
        <v>4</v>
      </c>
      <c r="D10" s="51" t="s">
        <v>5</v>
      </c>
      <c r="E10" s="52" t="s">
        <v>28</v>
      </c>
      <c r="F10" s="53" t="s">
        <v>29</v>
      </c>
      <c r="G10" s="54" t="s">
        <v>30</v>
      </c>
      <c r="H10" s="55" t="s">
        <v>31</v>
      </c>
      <c r="I10" s="3" t="s">
        <v>32</v>
      </c>
      <c r="J10" s="56" t="s">
        <v>33</v>
      </c>
      <c r="K10" s="57" t="s">
        <v>6</v>
      </c>
      <c r="L10" s="58" t="s">
        <v>7</v>
      </c>
      <c r="M10" s="59" t="s">
        <v>8</v>
      </c>
      <c r="N10" s="58" t="s">
        <v>9</v>
      </c>
      <c r="O10" s="58" t="s">
        <v>10</v>
      </c>
      <c r="P10" s="52" t="s">
        <v>11</v>
      </c>
      <c r="Q10" s="58" t="s">
        <v>12</v>
      </c>
      <c r="R10" s="60" t="s">
        <v>34</v>
      </c>
      <c r="S10" s="4" t="s">
        <v>13</v>
      </c>
    </row>
    <row r="11" spans="1:20">
      <c r="B11" s="61"/>
      <c r="C11" s="62"/>
      <c r="D11" s="62"/>
      <c r="E11" s="63"/>
      <c r="F11" s="64"/>
      <c r="G11" s="64"/>
      <c r="H11" s="64"/>
      <c r="I11" s="64" t="s">
        <v>14</v>
      </c>
      <c r="J11" s="63" t="s">
        <v>15</v>
      </c>
      <c r="K11" s="64" t="s">
        <v>35</v>
      </c>
      <c r="L11" s="64" t="s">
        <v>36</v>
      </c>
      <c r="M11" s="64" t="s">
        <v>37</v>
      </c>
      <c r="N11" s="64" t="s">
        <v>38</v>
      </c>
      <c r="O11" s="64" t="s">
        <v>39</v>
      </c>
      <c r="P11" s="64" t="s">
        <v>40</v>
      </c>
      <c r="Q11" s="64" t="s">
        <v>41</v>
      </c>
      <c r="R11" s="64" t="s">
        <v>42</v>
      </c>
      <c r="S11" s="65"/>
    </row>
    <row r="12" spans="1:20">
      <c r="B12" s="61"/>
      <c r="C12" s="62"/>
      <c r="D12" s="66" t="s">
        <v>16</v>
      </c>
      <c r="E12" s="66" t="s">
        <v>16</v>
      </c>
      <c r="F12" s="67" t="s">
        <v>43</v>
      </c>
      <c r="G12" s="67" t="s">
        <v>43</v>
      </c>
      <c r="H12" s="67" t="s">
        <v>17</v>
      </c>
      <c r="I12" s="67" t="s">
        <v>16</v>
      </c>
      <c r="J12" s="66" t="s">
        <v>44</v>
      </c>
      <c r="K12" s="67" t="s">
        <v>18</v>
      </c>
      <c r="L12" s="67" t="s">
        <v>18</v>
      </c>
      <c r="M12" s="67" t="s">
        <v>18</v>
      </c>
      <c r="N12" s="67" t="s">
        <v>18</v>
      </c>
      <c r="O12" s="67" t="s">
        <v>18</v>
      </c>
      <c r="P12" s="67" t="s">
        <v>18</v>
      </c>
      <c r="Q12" s="67" t="s">
        <v>18</v>
      </c>
      <c r="R12" s="67" t="s">
        <v>18</v>
      </c>
      <c r="S12" s="68"/>
    </row>
    <row r="13" spans="1:20">
      <c r="B13" s="5" t="s">
        <v>19</v>
      </c>
      <c r="C13" s="6" t="s">
        <v>20</v>
      </c>
      <c r="D13" s="7" t="s">
        <v>21</v>
      </c>
      <c r="E13" s="69" t="s">
        <v>45</v>
      </c>
      <c r="F13" s="8">
        <v>736</v>
      </c>
      <c r="G13" s="8">
        <v>713</v>
      </c>
      <c r="H13" s="9">
        <f>(G13-F13)/F13</f>
        <v>-3.125E-2</v>
      </c>
      <c r="I13" s="10">
        <v>3</v>
      </c>
      <c r="J13" s="8">
        <v>30</v>
      </c>
      <c r="K13" s="11">
        <v>105200</v>
      </c>
      <c r="L13" s="11">
        <f>I13*J13*K13</f>
        <v>9468000</v>
      </c>
      <c r="M13" s="12">
        <v>280000000</v>
      </c>
      <c r="N13" s="70">
        <f>M13*I13/100</f>
        <v>8400000</v>
      </c>
      <c r="O13" s="11">
        <f t="shared" ref="O13:O34" si="0">MIN(L13,N13)</f>
        <v>8400000</v>
      </c>
      <c r="P13" s="13">
        <v>8400000</v>
      </c>
      <c r="Q13" s="11">
        <f>MIN(O13,P13)</f>
        <v>8400000</v>
      </c>
      <c r="R13" s="11">
        <f>ROUNDDOWN(Q13/2,-3)</f>
        <v>4200000</v>
      </c>
      <c r="S13" s="71"/>
    </row>
    <row r="14" spans="1:20" ht="19.5" thickBot="1">
      <c r="B14" s="14" t="s">
        <v>22</v>
      </c>
      <c r="C14" s="15" t="s">
        <v>46</v>
      </c>
      <c r="D14" s="16" t="s">
        <v>21</v>
      </c>
      <c r="E14" s="72" t="s">
        <v>47</v>
      </c>
      <c r="F14" s="18">
        <v>521</v>
      </c>
      <c r="G14" s="18">
        <v>428</v>
      </c>
      <c r="H14" s="73">
        <f>(G14-F14)/F14</f>
        <v>-0.1785028790786948</v>
      </c>
      <c r="I14" s="17">
        <v>10</v>
      </c>
      <c r="J14" s="17">
        <v>18</v>
      </c>
      <c r="K14" s="74">
        <v>105200</v>
      </c>
      <c r="L14" s="19">
        <f t="shared" ref="L14:L34" si="1">I14*J14*K14</f>
        <v>18936000</v>
      </c>
      <c r="M14" s="20">
        <v>240000000</v>
      </c>
      <c r="N14" s="19">
        <f t="shared" ref="N14:N34" si="2">M14*I14/100</f>
        <v>24000000</v>
      </c>
      <c r="O14" s="75">
        <f t="shared" si="0"/>
        <v>18936000</v>
      </c>
      <c r="P14" s="21">
        <v>24000000</v>
      </c>
      <c r="Q14" s="76">
        <f>MIN(O14,P14)</f>
        <v>18936000</v>
      </c>
      <c r="R14" s="19">
        <f t="shared" ref="R14:R34" si="3">ROUNDDOWN(Q14/2,-3)</f>
        <v>9468000</v>
      </c>
      <c r="S14" s="77"/>
    </row>
    <row r="15" spans="1:20">
      <c r="B15" s="78">
        <v>1</v>
      </c>
      <c r="C15" s="79"/>
      <c r="D15" s="80"/>
      <c r="E15" s="81"/>
      <c r="F15" s="23"/>
      <c r="G15" s="23"/>
      <c r="H15" s="82" t="e">
        <f t="shared" ref="H15:H34" si="4">(G15-F15)/F15</f>
        <v>#DIV/0!</v>
      </c>
      <c r="I15" s="24"/>
      <c r="J15" s="22"/>
      <c r="K15" s="83">
        <v>105200</v>
      </c>
      <c r="L15" s="25">
        <f t="shared" si="1"/>
        <v>0</v>
      </c>
      <c r="M15" s="84"/>
      <c r="N15" s="85">
        <f t="shared" si="2"/>
        <v>0</v>
      </c>
      <c r="O15" s="86">
        <f t="shared" si="0"/>
        <v>0</v>
      </c>
      <c r="P15" s="26"/>
      <c r="Q15" s="87">
        <f t="shared" ref="Q15:Q34" si="5">MIN(O15,P15)</f>
        <v>0</v>
      </c>
      <c r="R15" s="25">
        <f t="shared" si="3"/>
        <v>0</v>
      </c>
      <c r="S15" s="88" t="s">
        <v>23</v>
      </c>
    </row>
    <row r="16" spans="1:20">
      <c r="B16" s="89">
        <v>2</v>
      </c>
      <c r="C16" s="90"/>
      <c r="D16" s="91"/>
      <c r="E16" s="69"/>
      <c r="F16" s="27"/>
      <c r="G16" s="23"/>
      <c r="H16" s="92" t="e">
        <f t="shared" si="4"/>
        <v>#DIV/0!</v>
      </c>
      <c r="I16" s="8"/>
      <c r="J16" s="8"/>
      <c r="K16" s="83">
        <v>105200</v>
      </c>
      <c r="L16" s="11">
        <f t="shared" si="1"/>
        <v>0</v>
      </c>
      <c r="M16" s="84"/>
      <c r="N16" s="70">
        <f t="shared" si="2"/>
        <v>0</v>
      </c>
      <c r="O16" s="93">
        <f t="shared" si="0"/>
        <v>0</v>
      </c>
      <c r="P16" s="26"/>
      <c r="Q16" s="93">
        <f t="shared" si="5"/>
        <v>0</v>
      </c>
      <c r="R16" s="11">
        <f t="shared" si="3"/>
        <v>0</v>
      </c>
      <c r="S16" s="88" t="s">
        <v>23</v>
      </c>
    </row>
    <row r="17" spans="2:19">
      <c r="B17" s="89">
        <v>3</v>
      </c>
      <c r="C17" s="90"/>
      <c r="D17" s="91"/>
      <c r="E17" s="69"/>
      <c r="F17" s="27"/>
      <c r="G17" s="23"/>
      <c r="H17" s="92" t="e">
        <f t="shared" si="4"/>
        <v>#DIV/0!</v>
      </c>
      <c r="I17" s="8"/>
      <c r="J17" s="8"/>
      <c r="K17" s="83">
        <v>105200</v>
      </c>
      <c r="L17" s="11">
        <f t="shared" si="1"/>
        <v>0</v>
      </c>
      <c r="M17" s="84"/>
      <c r="N17" s="70">
        <f t="shared" si="2"/>
        <v>0</v>
      </c>
      <c r="O17" s="93">
        <f t="shared" si="0"/>
        <v>0</v>
      </c>
      <c r="P17" s="26"/>
      <c r="Q17" s="93">
        <f t="shared" si="5"/>
        <v>0</v>
      </c>
      <c r="R17" s="11">
        <f t="shared" si="3"/>
        <v>0</v>
      </c>
      <c r="S17" s="88" t="s">
        <v>23</v>
      </c>
    </row>
    <row r="18" spans="2:19">
      <c r="B18" s="89">
        <v>4</v>
      </c>
      <c r="C18" s="90"/>
      <c r="D18" s="91"/>
      <c r="E18" s="69"/>
      <c r="F18" s="27"/>
      <c r="G18" s="23"/>
      <c r="H18" s="92" t="e">
        <f t="shared" si="4"/>
        <v>#DIV/0!</v>
      </c>
      <c r="I18" s="8"/>
      <c r="J18" s="8"/>
      <c r="K18" s="83">
        <v>105200</v>
      </c>
      <c r="L18" s="11">
        <f t="shared" si="1"/>
        <v>0</v>
      </c>
      <c r="M18" s="84"/>
      <c r="N18" s="70">
        <f t="shared" si="2"/>
        <v>0</v>
      </c>
      <c r="O18" s="93">
        <f t="shared" si="0"/>
        <v>0</v>
      </c>
      <c r="P18" s="26"/>
      <c r="Q18" s="93">
        <f t="shared" si="5"/>
        <v>0</v>
      </c>
      <c r="R18" s="11">
        <f t="shared" si="3"/>
        <v>0</v>
      </c>
      <c r="S18" s="88" t="s">
        <v>23</v>
      </c>
    </row>
    <row r="19" spans="2:19">
      <c r="B19" s="89">
        <v>5</v>
      </c>
      <c r="C19" s="90"/>
      <c r="D19" s="91"/>
      <c r="E19" s="69"/>
      <c r="F19" s="27"/>
      <c r="G19" s="23"/>
      <c r="H19" s="92" t="e">
        <f t="shared" si="4"/>
        <v>#DIV/0!</v>
      </c>
      <c r="I19" s="8"/>
      <c r="J19" s="8"/>
      <c r="K19" s="83">
        <v>105200</v>
      </c>
      <c r="L19" s="11">
        <f t="shared" si="1"/>
        <v>0</v>
      </c>
      <c r="M19" s="84"/>
      <c r="N19" s="70">
        <f t="shared" si="2"/>
        <v>0</v>
      </c>
      <c r="O19" s="93">
        <f t="shared" si="0"/>
        <v>0</v>
      </c>
      <c r="P19" s="26"/>
      <c r="Q19" s="93">
        <f t="shared" si="5"/>
        <v>0</v>
      </c>
      <c r="R19" s="11">
        <f t="shared" si="3"/>
        <v>0</v>
      </c>
      <c r="S19" s="88" t="s">
        <v>23</v>
      </c>
    </row>
    <row r="20" spans="2:19">
      <c r="B20" s="89">
        <v>6</v>
      </c>
      <c r="C20" s="90"/>
      <c r="D20" s="91"/>
      <c r="E20" s="69"/>
      <c r="F20" s="27"/>
      <c r="G20" s="23"/>
      <c r="H20" s="92" t="e">
        <f t="shared" si="4"/>
        <v>#DIV/0!</v>
      </c>
      <c r="I20" s="8"/>
      <c r="J20" s="8"/>
      <c r="K20" s="83">
        <v>105200</v>
      </c>
      <c r="L20" s="11">
        <f t="shared" si="1"/>
        <v>0</v>
      </c>
      <c r="M20" s="84"/>
      <c r="N20" s="70">
        <f t="shared" si="2"/>
        <v>0</v>
      </c>
      <c r="O20" s="93">
        <f t="shared" si="0"/>
        <v>0</v>
      </c>
      <c r="P20" s="26"/>
      <c r="Q20" s="93">
        <f t="shared" si="5"/>
        <v>0</v>
      </c>
      <c r="R20" s="11">
        <f t="shared" si="3"/>
        <v>0</v>
      </c>
      <c r="S20" s="88" t="s">
        <v>23</v>
      </c>
    </row>
    <row r="21" spans="2:19">
      <c r="B21" s="89">
        <v>7</v>
      </c>
      <c r="C21" s="90"/>
      <c r="D21" s="91"/>
      <c r="E21" s="69"/>
      <c r="F21" s="27"/>
      <c r="G21" s="23"/>
      <c r="H21" s="92" t="e">
        <f t="shared" si="4"/>
        <v>#DIV/0!</v>
      </c>
      <c r="I21" s="8"/>
      <c r="J21" s="8"/>
      <c r="K21" s="83">
        <v>105200</v>
      </c>
      <c r="L21" s="11">
        <f t="shared" si="1"/>
        <v>0</v>
      </c>
      <c r="M21" s="84"/>
      <c r="N21" s="70">
        <f t="shared" si="2"/>
        <v>0</v>
      </c>
      <c r="O21" s="93">
        <f t="shared" si="0"/>
        <v>0</v>
      </c>
      <c r="P21" s="26"/>
      <c r="Q21" s="93">
        <f t="shared" si="5"/>
        <v>0</v>
      </c>
      <c r="R21" s="11">
        <f t="shared" si="3"/>
        <v>0</v>
      </c>
      <c r="S21" s="88" t="s">
        <v>23</v>
      </c>
    </row>
    <row r="22" spans="2:19">
      <c r="B22" s="89">
        <v>8</v>
      </c>
      <c r="C22" s="90"/>
      <c r="D22" s="91"/>
      <c r="E22" s="69"/>
      <c r="F22" s="27"/>
      <c r="G22" s="23"/>
      <c r="H22" s="92" t="e">
        <f t="shared" si="4"/>
        <v>#DIV/0!</v>
      </c>
      <c r="I22" s="8"/>
      <c r="J22" s="8"/>
      <c r="K22" s="83">
        <v>105200</v>
      </c>
      <c r="L22" s="11">
        <f t="shared" si="1"/>
        <v>0</v>
      </c>
      <c r="M22" s="84"/>
      <c r="N22" s="70">
        <f t="shared" si="2"/>
        <v>0</v>
      </c>
      <c r="O22" s="93">
        <f t="shared" si="0"/>
        <v>0</v>
      </c>
      <c r="P22" s="26"/>
      <c r="Q22" s="93">
        <f t="shared" si="5"/>
        <v>0</v>
      </c>
      <c r="R22" s="11">
        <f t="shared" si="3"/>
        <v>0</v>
      </c>
      <c r="S22" s="88" t="s">
        <v>23</v>
      </c>
    </row>
    <row r="23" spans="2:19">
      <c r="B23" s="89">
        <v>9</v>
      </c>
      <c r="C23" s="90"/>
      <c r="D23" s="91"/>
      <c r="E23" s="69"/>
      <c r="F23" s="27"/>
      <c r="G23" s="23"/>
      <c r="H23" s="92" t="e">
        <f t="shared" si="4"/>
        <v>#DIV/0!</v>
      </c>
      <c r="I23" s="8"/>
      <c r="J23" s="8"/>
      <c r="K23" s="83">
        <v>105200</v>
      </c>
      <c r="L23" s="11">
        <f t="shared" si="1"/>
        <v>0</v>
      </c>
      <c r="M23" s="84"/>
      <c r="N23" s="70">
        <f t="shared" si="2"/>
        <v>0</v>
      </c>
      <c r="O23" s="93">
        <f t="shared" si="0"/>
        <v>0</v>
      </c>
      <c r="P23" s="26"/>
      <c r="Q23" s="93">
        <f t="shared" si="5"/>
        <v>0</v>
      </c>
      <c r="R23" s="11">
        <f t="shared" si="3"/>
        <v>0</v>
      </c>
      <c r="S23" s="88" t="s">
        <v>23</v>
      </c>
    </row>
    <row r="24" spans="2:19">
      <c r="B24" s="89">
        <v>10</v>
      </c>
      <c r="C24" s="90"/>
      <c r="D24" s="91"/>
      <c r="E24" s="69"/>
      <c r="F24" s="27"/>
      <c r="G24" s="23"/>
      <c r="H24" s="92" t="e">
        <f t="shared" si="4"/>
        <v>#DIV/0!</v>
      </c>
      <c r="I24" s="8"/>
      <c r="J24" s="8"/>
      <c r="K24" s="83">
        <v>105200</v>
      </c>
      <c r="L24" s="11">
        <f t="shared" si="1"/>
        <v>0</v>
      </c>
      <c r="M24" s="84"/>
      <c r="N24" s="70">
        <f t="shared" si="2"/>
        <v>0</v>
      </c>
      <c r="O24" s="93">
        <f t="shared" si="0"/>
        <v>0</v>
      </c>
      <c r="P24" s="26"/>
      <c r="Q24" s="93">
        <f t="shared" si="5"/>
        <v>0</v>
      </c>
      <c r="R24" s="11">
        <f t="shared" si="3"/>
        <v>0</v>
      </c>
      <c r="S24" s="88" t="s">
        <v>23</v>
      </c>
    </row>
    <row r="25" spans="2:19">
      <c r="B25" s="89">
        <v>11</v>
      </c>
      <c r="C25" s="90"/>
      <c r="D25" s="91"/>
      <c r="E25" s="69"/>
      <c r="F25" s="27"/>
      <c r="G25" s="23"/>
      <c r="H25" s="92" t="e">
        <f t="shared" si="4"/>
        <v>#DIV/0!</v>
      </c>
      <c r="I25" s="8"/>
      <c r="J25" s="8"/>
      <c r="K25" s="83">
        <v>105200</v>
      </c>
      <c r="L25" s="11">
        <f t="shared" si="1"/>
        <v>0</v>
      </c>
      <c r="M25" s="84"/>
      <c r="N25" s="70">
        <f t="shared" si="2"/>
        <v>0</v>
      </c>
      <c r="O25" s="93">
        <f t="shared" si="0"/>
        <v>0</v>
      </c>
      <c r="P25" s="26"/>
      <c r="Q25" s="93">
        <f t="shared" si="5"/>
        <v>0</v>
      </c>
      <c r="R25" s="11">
        <f t="shared" si="3"/>
        <v>0</v>
      </c>
      <c r="S25" s="88" t="s">
        <v>23</v>
      </c>
    </row>
    <row r="26" spans="2:19">
      <c r="B26" s="89">
        <v>12</v>
      </c>
      <c r="C26" s="90"/>
      <c r="D26" s="91"/>
      <c r="E26" s="69"/>
      <c r="F26" s="27"/>
      <c r="G26" s="23"/>
      <c r="H26" s="92" t="e">
        <f t="shared" si="4"/>
        <v>#DIV/0!</v>
      </c>
      <c r="I26" s="8"/>
      <c r="J26" s="8"/>
      <c r="K26" s="83">
        <v>105200</v>
      </c>
      <c r="L26" s="11">
        <f t="shared" si="1"/>
        <v>0</v>
      </c>
      <c r="M26" s="84"/>
      <c r="N26" s="70">
        <f t="shared" si="2"/>
        <v>0</v>
      </c>
      <c r="O26" s="93">
        <f t="shared" si="0"/>
        <v>0</v>
      </c>
      <c r="P26" s="26"/>
      <c r="Q26" s="93">
        <f t="shared" si="5"/>
        <v>0</v>
      </c>
      <c r="R26" s="11">
        <f t="shared" si="3"/>
        <v>0</v>
      </c>
      <c r="S26" s="88" t="s">
        <v>23</v>
      </c>
    </row>
    <row r="27" spans="2:19">
      <c r="B27" s="89">
        <v>13</v>
      </c>
      <c r="C27" s="90"/>
      <c r="D27" s="91"/>
      <c r="E27" s="69"/>
      <c r="F27" s="27"/>
      <c r="G27" s="23"/>
      <c r="H27" s="92" t="e">
        <f t="shared" si="4"/>
        <v>#DIV/0!</v>
      </c>
      <c r="I27" s="8"/>
      <c r="J27" s="8"/>
      <c r="K27" s="83">
        <v>105200</v>
      </c>
      <c r="L27" s="11">
        <f t="shared" si="1"/>
        <v>0</v>
      </c>
      <c r="M27" s="84"/>
      <c r="N27" s="70">
        <f t="shared" si="2"/>
        <v>0</v>
      </c>
      <c r="O27" s="93">
        <f t="shared" si="0"/>
        <v>0</v>
      </c>
      <c r="P27" s="26"/>
      <c r="Q27" s="93">
        <f t="shared" si="5"/>
        <v>0</v>
      </c>
      <c r="R27" s="11">
        <f t="shared" si="3"/>
        <v>0</v>
      </c>
      <c r="S27" s="88" t="s">
        <v>23</v>
      </c>
    </row>
    <row r="28" spans="2:19">
      <c r="B28" s="89">
        <v>14</v>
      </c>
      <c r="C28" s="90"/>
      <c r="D28" s="91"/>
      <c r="E28" s="69"/>
      <c r="F28" s="27"/>
      <c r="G28" s="23"/>
      <c r="H28" s="92" t="e">
        <f t="shared" si="4"/>
        <v>#DIV/0!</v>
      </c>
      <c r="I28" s="8"/>
      <c r="J28" s="8"/>
      <c r="K28" s="83">
        <v>105200</v>
      </c>
      <c r="L28" s="11">
        <f t="shared" si="1"/>
        <v>0</v>
      </c>
      <c r="M28" s="84"/>
      <c r="N28" s="70">
        <f t="shared" si="2"/>
        <v>0</v>
      </c>
      <c r="O28" s="93">
        <f t="shared" si="0"/>
        <v>0</v>
      </c>
      <c r="P28" s="26"/>
      <c r="Q28" s="93">
        <f t="shared" si="5"/>
        <v>0</v>
      </c>
      <c r="R28" s="11">
        <f t="shared" si="3"/>
        <v>0</v>
      </c>
      <c r="S28" s="88" t="s">
        <v>23</v>
      </c>
    </row>
    <row r="29" spans="2:19">
      <c r="B29" s="89">
        <v>15</v>
      </c>
      <c r="C29" s="90"/>
      <c r="D29" s="91"/>
      <c r="E29" s="69"/>
      <c r="F29" s="27"/>
      <c r="G29" s="23"/>
      <c r="H29" s="92" t="e">
        <f t="shared" si="4"/>
        <v>#DIV/0!</v>
      </c>
      <c r="I29" s="8"/>
      <c r="J29" s="8"/>
      <c r="K29" s="83">
        <v>105200</v>
      </c>
      <c r="L29" s="11">
        <f t="shared" si="1"/>
        <v>0</v>
      </c>
      <c r="M29" s="84"/>
      <c r="N29" s="70">
        <f t="shared" si="2"/>
        <v>0</v>
      </c>
      <c r="O29" s="93">
        <f t="shared" si="0"/>
        <v>0</v>
      </c>
      <c r="P29" s="26"/>
      <c r="Q29" s="93">
        <f t="shared" si="5"/>
        <v>0</v>
      </c>
      <c r="R29" s="11">
        <f t="shared" si="3"/>
        <v>0</v>
      </c>
      <c r="S29" s="88" t="s">
        <v>23</v>
      </c>
    </row>
    <row r="30" spans="2:19">
      <c r="B30" s="89">
        <v>16</v>
      </c>
      <c r="C30" s="90"/>
      <c r="D30" s="91"/>
      <c r="E30" s="69"/>
      <c r="F30" s="27"/>
      <c r="G30" s="23"/>
      <c r="H30" s="92" t="e">
        <f t="shared" si="4"/>
        <v>#DIV/0!</v>
      </c>
      <c r="I30" s="8"/>
      <c r="J30" s="8"/>
      <c r="K30" s="83">
        <v>105200</v>
      </c>
      <c r="L30" s="11">
        <f t="shared" si="1"/>
        <v>0</v>
      </c>
      <c r="M30" s="84"/>
      <c r="N30" s="70">
        <f t="shared" si="2"/>
        <v>0</v>
      </c>
      <c r="O30" s="93">
        <f t="shared" si="0"/>
        <v>0</v>
      </c>
      <c r="P30" s="26"/>
      <c r="Q30" s="93">
        <f t="shared" si="5"/>
        <v>0</v>
      </c>
      <c r="R30" s="11">
        <f t="shared" si="3"/>
        <v>0</v>
      </c>
      <c r="S30" s="88" t="s">
        <v>23</v>
      </c>
    </row>
    <row r="31" spans="2:19">
      <c r="B31" s="89">
        <v>17</v>
      </c>
      <c r="C31" s="90"/>
      <c r="D31" s="91"/>
      <c r="E31" s="69"/>
      <c r="F31" s="27"/>
      <c r="G31" s="23"/>
      <c r="H31" s="92" t="e">
        <f t="shared" si="4"/>
        <v>#DIV/0!</v>
      </c>
      <c r="I31" s="8"/>
      <c r="J31" s="8"/>
      <c r="K31" s="83">
        <v>105200</v>
      </c>
      <c r="L31" s="11">
        <f t="shared" si="1"/>
        <v>0</v>
      </c>
      <c r="M31" s="84"/>
      <c r="N31" s="70">
        <f t="shared" si="2"/>
        <v>0</v>
      </c>
      <c r="O31" s="93">
        <f t="shared" si="0"/>
        <v>0</v>
      </c>
      <c r="P31" s="26"/>
      <c r="Q31" s="93">
        <f t="shared" si="5"/>
        <v>0</v>
      </c>
      <c r="R31" s="11">
        <f t="shared" si="3"/>
        <v>0</v>
      </c>
      <c r="S31" s="88" t="s">
        <v>23</v>
      </c>
    </row>
    <row r="32" spans="2:19">
      <c r="B32" s="89">
        <v>18</v>
      </c>
      <c r="C32" s="90"/>
      <c r="D32" s="91"/>
      <c r="E32" s="69"/>
      <c r="F32" s="27"/>
      <c r="G32" s="23"/>
      <c r="H32" s="92" t="e">
        <f t="shared" si="4"/>
        <v>#DIV/0!</v>
      </c>
      <c r="I32" s="8"/>
      <c r="J32" s="8"/>
      <c r="K32" s="83">
        <v>105200</v>
      </c>
      <c r="L32" s="11">
        <f t="shared" si="1"/>
        <v>0</v>
      </c>
      <c r="M32" s="84"/>
      <c r="N32" s="70">
        <f t="shared" si="2"/>
        <v>0</v>
      </c>
      <c r="O32" s="93">
        <f t="shared" si="0"/>
        <v>0</v>
      </c>
      <c r="P32" s="26"/>
      <c r="Q32" s="93">
        <f t="shared" si="5"/>
        <v>0</v>
      </c>
      <c r="R32" s="11">
        <f t="shared" si="3"/>
        <v>0</v>
      </c>
      <c r="S32" s="88" t="s">
        <v>23</v>
      </c>
    </row>
    <row r="33" spans="2:20">
      <c r="B33" s="89">
        <v>19</v>
      </c>
      <c r="C33" s="90"/>
      <c r="D33" s="91"/>
      <c r="E33" s="69"/>
      <c r="F33" s="27"/>
      <c r="G33" s="23"/>
      <c r="H33" s="92" t="e">
        <f t="shared" si="4"/>
        <v>#DIV/0!</v>
      </c>
      <c r="I33" s="8"/>
      <c r="J33" s="8"/>
      <c r="K33" s="83">
        <v>105200</v>
      </c>
      <c r="L33" s="11">
        <f t="shared" si="1"/>
        <v>0</v>
      </c>
      <c r="M33" s="84"/>
      <c r="N33" s="70">
        <f t="shared" si="2"/>
        <v>0</v>
      </c>
      <c r="O33" s="93">
        <f t="shared" si="0"/>
        <v>0</v>
      </c>
      <c r="P33" s="26"/>
      <c r="Q33" s="93">
        <f t="shared" si="5"/>
        <v>0</v>
      </c>
      <c r="R33" s="11">
        <f t="shared" si="3"/>
        <v>0</v>
      </c>
      <c r="S33" s="88" t="s">
        <v>23</v>
      </c>
    </row>
    <row r="34" spans="2:20" ht="19.5" thickBot="1">
      <c r="B34" s="94">
        <v>20</v>
      </c>
      <c r="C34" s="95"/>
      <c r="D34" s="91"/>
      <c r="E34" s="69"/>
      <c r="F34" s="28"/>
      <c r="G34" s="29"/>
      <c r="H34" s="96" t="e">
        <f t="shared" si="4"/>
        <v>#DIV/0!</v>
      </c>
      <c r="I34" s="30"/>
      <c r="J34" s="8"/>
      <c r="K34" s="97">
        <v>105200</v>
      </c>
      <c r="L34" s="11">
        <f t="shared" si="1"/>
        <v>0</v>
      </c>
      <c r="M34" s="98"/>
      <c r="N34" s="70">
        <f t="shared" si="2"/>
        <v>0</v>
      </c>
      <c r="O34" s="99">
        <f t="shared" si="0"/>
        <v>0</v>
      </c>
      <c r="P34" s="31"/>
      <c r="Q34" s="100">
        <f t="shared" si="5"/>
        <v>0</v>
      </c>
      <c r="R34" s="11">
        <f t="shared" si="3"/>
        <v>0</v>
      </c>
      <c r="S34" s="101" t="s">
        <v>23</v>
      </c>
    </row>
    <row r="35" spans="2:20" ht="19.5" thickTop="1">
      <c r="B35" s="102" t="s">
        <v>24</v>
      </c>
      <c r="C35" s="103"/>
      <c r="D35" s="104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5"/>
      <c r="P35" s="103"/>
      <c r="Q35" s="103"/>
      <c r="R35" s="103"/>
      <c r="S35" s="106"/>
    </row>
    <row r="36" spans="2:20" ht="19.5" thickBot="1">
      <c r="R36"/>
      <c r="S36"/>
    </row>
    <row r="37" spans="2:20" ht="20.25" thickTop="1" thickBot="1">
      <c r="D37" s="107" t="s">
        <v>25</v>
      </c>
      <c r="E37" s="108" t="s">
        <v>45</v>
      </c>
      <c r="F37" s="43"/>
      <c r="I37" s="109" t="s">
        <v>48</v>
      </c>
      <c r="R37"/>
      <c r="S37"/>
    </row>
    <row r="38" spans="2:20" ht="18.75" customHeight="1" thickTop="1" thickBot="1">
      <c r="D38" s="110" t="s">
        <v>21</v>
      </c>
      <c r="E38" s="108" t="s">
        <v>47</v>
      </c>
      <c r="F38" s="43"/>
      <c r="I38" s="111">
        <v>2</v>
      </c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3"/>
    </row>
    <row r="39" spans="2:20" ht="18.75" customHeight="1" thickTop="1">
      <c r="E39" s="114"/>
      <c r="F39" s="43"/>
      <c r="I39" s="115">
        <v>3</v>
      </c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7"/>
    </row>
    <row r="40" spans="2:20" ht="18.75" customHeight="1">
      <c r="E40" s="43"/>
      <c r="F40" s="43"/>
      <c r="I40" s="118">
        <v>4</v>
      </c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7"/>
    </row>
    <row r="41" spans="2:20" ht="18.75" customHeight="1">
      <c r="I41" s="118">
        <v>5</v>
      </c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7"/>
    </row>
    <row r="42" spans="2:20" ht="18.75" customHeight="1">
      <c r="I42" s="118">
        <v>6</v>
      </c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7"/>
    </row>
    <row r="43" spans="2:20" ht="18.75" customHeight="1">
      <c r="I43" s="118">
        <v>7</v>
      </c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7"/>
    </row>
    <row r="44" spans="2:20" ht="18.75" customHeight="1">
      <c r="I44" s="118">
        <v>8</v>
      </c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7"/>
    </row>
    <row r="45" spans="2:20" ht="18.75" customHeight="1">
      <c r="I45" s="118">
        <v>9</v>
      </c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7"/>
    </row>
    <row r="46" spans="2:20" ht="18.75" customHeight="1">
      <c r="I46" s="119">
        <v>10</v>
      </c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7"/>
    </row>
    <row r="47" spans="2:20" ht="18.75" customHeight="1">
      <c r="I47" s="120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7"/>
    </row>
    <row r="48" spans="2:20" ht="18.75" customHeight="1"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7"/>
    </row>
    <row r="49" spans="9:20" ht="18.75" customHeight="1"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7"/>
    </row>
    <row r="50" spans="9:20" ht="18.75" customHeight="1" thickBot="1"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2"/>
    </row>
    <row r="51" spans="9:20" ht="19.5" thickTop="1"/>
  </sheetData>
  <mergeCells count="6">
    <mergeCell ref="B5:C5"/>
    <mergeCell ref="B6:C6"/>
    <mergeCell ref="B7:C7"/>
    <mergeCell ref="B9:C9"/>
    <mergeCell ref="B3:T4"/>
    <mergeCell ref="I9:K9"/>
  </mergeCells>
  <phoneticPr fontId="2"/>
  <dataValidations count="4">
    <dataValidation type="list" allowBlank="1" showInputMessage="1" showErrorMessage="1" sqref="D13:D34" xr:uid="{8D4096E2-9D39-4E3F-8393-2EC3AEF33AA1}">
      <formula1>$D$37:$D$38</formula1>
    </dataValidation>
    <dataValidation imeMode="off" allowBlank="1" showInputMessage="1" showErrorMessage="1" sqref="Q15:Q34 D37 O15:O34 O14:Q14" xr:uid="{16A2B124-F79C-4CAD-94FA-2AA836DB612F}"/>
    <dataValidation type="list" allowBlank="1" showInputMessage="1" showErrorMessage="1" sqref="E13:E34" xr:uid="{14C1904D-38E8-46DB-A454-592A521FD984}">
      <formula1>$E$37:$E$38</formula1>
    </dataValidation>
    <dataValidation type="list" allowBlank="1" showInputMessage="1" showErrorMessage="1" sqref="I13:I34" xr:uid="{7532E354-A00A-4BFE-9355-6709D22639EF}">
      <formula1>$I$38:$I$46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徳冨　聖奈</dc:creator>
  <cp:lastModifiedBy>徳冨　聖奈</cp:lastModifiedBy>
  <dcterms:created xsi:type="dcterms:W3CDTF">2026-02-05T08:54:45Z</dcterms:created>
  <dcterms:modified xsi:type="dcterms:W3CDTF">2026-02-05T08:57:18Z</dcterms:modified>
</cp:coreProperties>
</file>