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970" tabRatio="967" activeTab="6"/>
  </bookViews>
  <sheets>
    <sheet name="第5表" sheetId="1" r:id="rId1"/>
    <sheet name="第5表の1" sheetId="2" r:id="rId2"/>
    <sheet name="第5表の2" sheetId="3" r:id="rId3"/>
    <sheet name="第5表の3" sheetId="4" r:id="rId4"/>
    <sheet name="第5表の4" sheetId="5" r:id="rId5"/>
    <sheet name="第5表の5" sheetId="6" r:id="rId6"/>
    <sheet name="第5表の6" sheetId="7" r:id="rId7"/>
  </sheets>
  <definedNames>
    <definedName name="_xlnm.Print_Area" localSheetId="0">'第5表'!$A$1:$I$41</definedName>
    <definedName name="_xlnm.Print_Area" localSheetId="1">'第5表の1'!$A$1:$I$41</definedName>
    <definedName name="_xlnm.Print_Area" localSheetId="2">'第5表の2'!$A$1:$I$42</definedName>
    <definedName name="_xlnm.Print_Area" localSheetId="3">'第5表の3'!$A$1:$I$42</definedName>
    <definedName name="_xlnm.Print_Area" localSheetId="4">'第5表の4'!$A$1:$I$42</definedName>
    <definedName name="_xlnm.Print_Area" localSheetId="5">'第5表の5'!$A$1:$I$42</definedName>
    <definedName name="_xlnm.Print_Area" localSheetId="6">'第5表の6'!$A$1:$I$41</definedName>
  </definedNames>
  <calcPr fullCalcOnLoad="1"/>
</workbook>
</file>

<file path=xl/sharedStrings.xml><?xml version="1.0" encoding="utf-8"?>
<sst xmlns="http://schemas.openxmlformats.org/spreadsheetml/2006/main" count="928" uniqueCount="88">
  <si>
    <t>(単位：ha)</t>
  </si>
  <si>
    <t>総数</t>
  </si>
  <si>
    <t>針葉樹林</t>
  </si>
  <si>
    <t>広葉樹林</t>
  </si>
  <si>
    <t>針広混交林</t>
  </si>
  <si>
    <t>竹林</t>
  </si>
  <si>
    <t>無立木地</t>
  </si>
  <si>
    <t>その他</t>
  </si>
  <si>
    <t>宇都宮市</t>
  </si>
  <si>
    <t>益子町</t>
  </si>
  <si>
    <t>茂木町</t>
  </si>
  <si>
    <t>市貝町</t>
  </si>
  <si>
    <t>芳賀町</t>
  </si>
  <si>
    <t>鹿沼市</t>
  </si>
  <si>
    <t>日光市</t>
  </si>
  <si>
    <t>矢板市</t>
  </si>
  <si>
    <t>さくら市</t>
  </si>
  <si>
    <t>塩谷町</t>
  </si>
  <si>
    <t>高根沢町</t>
  </si>
  <si>
    <t>大田原市</t>
  </si>
  <si>
    <t>那須塩原市</t>
  </si>
  <si>
    <t>那須町</t>
  </si>
  <si>
    <t>那須烏山市</t>
  </si>
  <si>
    <t>那珂川町</t>
  </si>
  <si>
    <t>足利市</t>
  </si>
  <si>
    <t>佐野市</t>
  </si>
  <si>
    <t>栃木市</t>
  </si>
  <si>
    <t>小山市</t>
  </si>
  <si>
    <t>下野市</t>
  </si>
  <si>
    <t>壬生町</t>
  </si>
  <si>
    <t>野木町</t>
  </si>
  <si>
    <t>　</t>
  </si>
  <si>
    <t>県西環境森林事務所</t>
  </si>
  <si>
    <t>県東環境森林事務所</t>
  </si>
  <si>
    <t>県北環境森林事務所</t>
  </si>
  <si>
    <t>県南環境森林事務所</t>
  </si>
  <si>
    <t>真岡市</t>
  </si>
  <si>
    <t>上三川町</t>
  </si>
  <si>
    <t>矢板森林管理事務所</t>
  </si>
  <si>
    <t>※数量はすべて単位未満を四捨五入しているので、個々の数字を合計しても総数に一致しない場合がある。</t>
  </si>
  <si>
    <t>-</t>
  </si>
  <si>
    <t>市町村名</t>
  </si>
  <si>
    <t>第５表の１　市町村別・針広別林野面積（国有林）</t>
  </si>
  <si>
    <t>第５表　市町村別・針広別林野面積（国・民有林合計）</t>
  </si>
  <si>
    <t>第５表の２　市町村別・針広別林野面積（民有林）</t>
  </si>
  <si>
    <t>第５表の３　市町村別・針広別林野面積（県営林）</t>
  </si>
  <si>
    <t>第５表の４　市町村別・針広別林野面積（公有林）</t>
  </si>
  <si>
    <t>第５表の５　市町村別・針広別林野面積（社寺有林）</t>
  </si>
  <si>
    <t>第５表の６　市町村別・針広別林野面積（私有林）</t>
  </si>
  <si>
    <t>-</t>
  </si>
  <si>
    <t>真岡市</t>
  </si>
  <si>
    <t>那須塩原市</t>
  </si>
  <si>
    <t>さくら市</t>
  </si>
  <si>
    <t>那須烏山市</t>
  </si>
  <si>
    <t>那珂川町</t>
  </si>
  <si>
    <t>県西環境森林事務所</t>
  </si>
  <si>
    <t>県東環境森林事務所</t>
  </si>
  <si>
    <t>上三川町</t>
  </si>
  <si>
    <t>県北環境森林事務所</t>
  </si>
  <si>
    <t>県南環境森林事務所</t>
  </si>
  <si>
    <t>下野市</t>
  </si>
  <si>
    <t>矢板森林管理事務所</t>
  </si>
  <si>
    <t>-</t>
  </si>
  <si>
    <t>-</t>
  </si>
  <si>
    <t>-</t>
  </si>
  <si>
    <t>市町村CD</t>
  </si>
  <si>
    <t>**合計**</t>
  </si>
  <si>
    <t>針葉樹</t>
  </si>
  <si>
    <t>広葉樹</t>
  </si>
  <si>
    <t>竹林</t>
  </si>
  <si>
    <t>未立木地</t>
  </si>
  <si>
    <t>-</t>
  </si>
  <si>
    <t>確認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</si>
  <si>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</si>
  <si>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</si>
  <si>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</si>
  <si>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</si>
  <si>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</si>
  <si>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</si>
  <si>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</si>
  <si>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</si>
  <si>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</si>
  <si>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</si>
  <si>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平成27（2015）年度</t>
  </si>
  <si>
    <t>平成28（2016）年度</t>
  </si>
  <si>
    <t>平成29（2017）年度</t>
  </si>
  <si>
    <t>平成30（2018）年度</t>
  </si>
  <si>
    <t>平成26（2014）年度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</si>
</sst>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\ ?/4"/>
    <numFmt numFmtId="179" formatCode="[&lt;=999]000;000\-00"/>
    <numFmt numFmtId="180" formatCode="[&lt;=99999999]####\-####;\(00\)\ ####\-####"/>
    <numFmt numFmtId="181" formatCode="&quot;△&quot;\ #,##0;&quot;▲&quot;\ #,##0"/>
    <numFmt numFmtId="182" formatCode="&quot;¥&quot;#,##0_);[Red]\(&quot;¥&quot;#,##0\)"/>
    <numFmt numFmtId="183" formatCode="#,##0.00\ [$$-C0C]_);[Red]\(#,##0.00\ [$$-C0C]\)"/>
    <numFmt numFmtId="184" formatCode="&quot;US$&quot;#,##0.00_);[Red]\(&quot;US$&quot;#,##0.00\)"/>
    <numFmt numFmtId="185" formatCode="[$CHF-1407]\ #,##0.00_);[Red]\([$CHF-1407]\ #,##0.00\)"/>
    <numFmt numFmtId="186" formatCode="#,##0.00000000000000000000_);[Red]\(#,##0.00000000000000000000\)"/>
    <numFmt numFmtId="187" formatCode="#,##0_);[Red]\(#,##0\)"/>
    <numFmt numFmtId="188" formatCode="0.00_);[Red]\(0.00\)"/>
    <numFmt numFmtId="189" formatCode="0.00_ ;[Red]\-0.00\ "/>
    <numFmt numFmtId="190" formatCode="mmm\-yyyy"/>
    <numFmt numFmtId="191" formatCode="#,##0_ ;[Red]\-#,##0\ "/>
    <numFmt numFmtId="192" formatCode="#,##0_ "/>
    <numFmt numFmtId="193" formatCode="#,##0.0_ "/>
    <numFmt numFmtId="194" formatCode="0.0%"/>
    <numFmt numFmtId="195" formatCode="0.0_ "/>
    <numFmt numFmtId="196" formatCode="#,##0.0_);[Red]\(#,##0.0\)"/>
    <numFmt numFmtId="197" formatCode="0.0_);[Red]\(0.0\)"/>
    <numFmt numFmtId="198" formatCode="#,##0.00_);[Red]\(#,##0.00\)"/>
    <numFmt numFmtId="199" formatCode="0_);\(0\)"/>
    <numFmt numFmtId="200" formatCode="#,##0.000;[Red]\-#,##0.000"/>
    <numFmt numFmtId="201" formatCode="0.000_);[Red]\(0.000\)"/>
    <numFmt numFmtId="202" formatCode="0.E+00"/>
    <numFmt numFmtId="203" formatCode="#,##0.000_ ;[Red]\-#,##0.000\ "/>
    <numFmt numFmtId="204" formatCode="#,##0.00_ "/>
    <numFmt numFmtId="205" formatCode="#,##0.000_ "/>
    <numFmt numFmtId="206" formatCode="#,##0.000_);[Red]\(#,##0.000\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[$-411]ggge&quot;(ggge)年&quot;m&quot;月&quot;d&quot;日&quot;"/>
    <numFmt numFmtId="212" formatCode="[$-411]ggge&quot;(yyyy)年&quot;m&quot;月&quot;d&quot;日&quot;"/>
    <numFmt numFmtId="213" formatCode="[$-F800]dddd\,\ mmmm\ dd\,\ yyyy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trike/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187" fontId="4" fillId="0" borderId="10" xfId="0" applyNumberFormat="1" applyFont="1" applyFill="1" applyBorder="1" applyAlignment="1">
      <alignment vertical="center"/>
    </xf>
    <xf numFmtId="187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87" fontId="4" fillId="0" borderId="10" xfId="81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187" fontId="4" fillId="0" borderId="10" xfId="81" applyNumberFormat="1" applyFont="1" applyFill="1" applyBorder="1" applyAlignment="1">
      <alignment horizontal="right" vertical="center"/>
    </xf>
    <xf numFmtId="187" fontId="5" fillId="0" borderId="0" xfId="0" applyNumberFormat="1" applyFont="1" applyFill="1" applyBorder="1" applyAlignment="1">
      <alignment vertical="center"/>
    </xf>
    <xf numFmtId="187" fontId="5" fillId="0" borderId="0" xfId="81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4" fillId="0" borderId="12" xfId="105" applyFont="1" applyFill="1" applyBorder="1" applyAlignment="1">
      <alignment vertical="center"/>
      <protection/>
    </xf>
    <xf numFmtId="58" fontId="4" fillId="0" borderId="13" xfId="105" applyNumberFormat="1" applyFont="1" applyFill="1" applyBorder="1" applyAlignment="1">
      <alignment horizontal="center" vertical="center"/>
      <protection/>
    </xf>
    <xf numFmtId="0" fontId="4" fillId="0" borderId="14" xfId="105" applyFont="1" applyFill="1" applyBorder="1" applyAlignment="1">
      <alignment vertical="center"/>
      <protection/>
    </xf>
    <xf numFmtId="0" fontId="4" fillId="0" borderId="15" xfId="105" applyFont="1" applyFill="1" applyBorder="1" applyAlignment="1">
      <alignment vertical="center"/>
      <protection/>
    </xf>
    <xf numFmtId="0" fontId="4" fillId="0" borderId="16" xfId="105" applyFont="1" applyFill="1" applyBorder="1" applyAlignment="1">
      <alignment vertical="center"/>
      <protection/>
    </xf>
    <xf numFmtId="0" fontId="4" fillId="0" borderId="17" xfId="105" applyFont="1" applyFill="1" applyBorder="1" applyAlignment="1">
      <alignment vertical="center"/>
      <protection/>
    </xf>
    <xf numFmtId="0" fontId="4" fillId="0" borderId="18" xfId="105" applyFont="1" applyFill="1" applyBorder="1" applyAlignment="1">
      <alignment vertical="center"/>
      <protection/>
    </xf>
    <xf numFmtId="0" fontId="4" fillId="0" borderId="19" xfId="105" applyFont="1" applyFill="1" applyBorder="1" applyAlignment="1">
      <alignment vertical="center"/>
      <protection/>
    </xf>
    <xf numFmtId="0" fontId="4" fillId="0" borderId="20" xfId="105" applyFont="1" applyFill="1" applyBorder="1" applyAlignment="1">
      <alignment vertical="center"/>
      <protection/>
    </xf>
    <xf numFmtId="0" fontId="4" fillId="0" borderId="21" xfId="105" applyFont="1" applyFill="1" applyBorder="1" applyAlignment="1">
      <alignment vertical="center"/>
      <protection/>
    </xf>
    <xf numFmtId="0" fontId="4" fillId="0" borderId="22" xfId="105" applyFont="1" applyFill="1" applyBorder="1" applyAlignment="1">
      <alignment vertical="center"/>
      <protection/>
    </xf>
    <xf numFmtId="0" fontId="4" fillId="0" borderId="23" xfId="105" applyFont="1" applyFill="1" applyBorder="1" applyAlignment="1">
      <alignment vertical="center"/>
      <protection/>
    </xf>
    <xf numFmtId="187" fontId="4" fillId="0" borderId="14" xfId="81" applyNumberFormat="1" applyFont="1" applyFill="1" applyBorder="1" applyAlignment="1">
      <alignment vertical="center"/>
    </xf>
    <xf numFmtId="187" fontId="4" fillId="0" borderId="14" xfId="8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0" xfId="105" applyFont="1" applyFill="1" applyBorder="1" applyAlignment="1">
      <alignment vertical="center"/>
      <protection/>
    </xf>
    <xf numFmtId="187" fontId="4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11" xfId="105" applyFont="1" applyFill="1" applyBorder="1" applyAlignment="1">
      <alignment vertical="center"/>
      <protection/>
    </xf>
    <xf numFmtId="187" fontId="4" fillId="0" borderId="25" xfId="0" applyNumberFormat="1" applyFont="1" applyFill="1" applyBorder="1" applyAlignment="1">
      <alignment horizontal="right" vertical="center"/>
    </xf>
    <xf numFmtId="0" fontId="4" fillId="0" borderId="26" xfId="105" applyFont="1" applyFill="1" applyBorder="1" applyAlignment="1">
      <alignment vertical="center"/>
      <protection/>
    </xf>
    <xf numFmtId="0" fontId="4" fillId="0" borderId="27" xfId="105" applyFont="1" applyFill="1" applyBorder="1" applyAlignment="1">
      <alignment vertical="center"/>
      <protection/>
    </xf>
    <xf numFmtId="0" fontId="4" fillId="0" borderId="28" xfId="105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top"/>
    </xf>
    <xf numFmtId="0" fontId="5" fillId="0" borderId="0" xfId="105" applyFont="1" applyFill="1" applyAlignment="1">
      <alignment horizontal="center" vertical="center"/>
      <protection/>
    </xf>
    <xf numFmtId="0" fontId="5" fillId="0" borderId="0" xfId="105" applyFont="1" applyFill="1" applyAlignment="1">
      <alignment vertical="center"/>
      <protection/>
    </xf>
    <xf numFmtId="187" fontId="4" fillId="0" borderId="19" xfId="0" applyNumberFormat="1" applyFont="1" applyFill="1" applyBorder="1" applyAlignment="1">
      <alignment horizontal="right" vertical="center"/>
    </xf>
    <xf numFmtId="187" fontId="4" fillId="0" borderId="0" xfId="0" applyNumberFormat="1" applyFont="1" applyFill="1" applyAlignment="1">
      <alignment vertical="center"/>
    </xf>
    <xf numFmtId="187" fontId="4" fillId="0" borderId="29" xfId="0" applyNumberFormat="1" applyFont="1" applyFill="1" applyBorder="1" applyAlignment="1">
      <alignment horizontal="right" vertical="center"/>
    </xf>
    <xf numFmtId="187" fontId="4" fillId="0" borderId="30" xfId="0" applyNumberFormat="1" applyFont="1" applyFill="1" applyBorder="1" applyAlignment="1">
      <alignment horizontal="right" vertical="center"/>
    </xf>
    <xf numFmtId="187" fontId="4" fillId="0" borderId="13" xfId="0" applyNumberFormat="1" applyFont="1" applyFill="1" applyBorder="1" applyAlignment="1">
      <alignment horizontal="right" vertical="center"/>
    </xf>
    <xf numFmtId="187" fontId="4" fillId="0" borderId="13" xfId="81" applyNumberFormat="1" applyFont="1" applyFill="1" applyBorder="1" applyAlignment="1">
      <alignment horizontal="right" vertical="center"/>
    </xf>
    <xf numFmtId="187" fontId="4" fillId="0" borderId="29" xfId="81" applyNumberFormat="1" applyFont="1" applyFill="1" applyBorder="1" applyAlignment="1">
      <alignment horizontal="right" vertical="center"/>
    </xf>
    <xf numFmtId="187" fontId="4" fillId="0" borderId="19" xfId="81" applyNumberFormat="1" applyFont="1" applyFill="1" applyBorder="1" applyAlignment="1">
      <alignment horizontal="right" vertical="center"/>
    </xf>
    <xf numFmtId="187" fontId="4" fillId="0" borderId="31" xfId="81" applyNumberFormat="1" applyFont="1" applyFill="1" applyBorder="1" applyAlignment="1">
      <alignment horizontal="right" vertical="center"/>
    </xf>
    <xf numFmtId="187" fontId="4" fillId="0" borderId="25" xfId="81" applyNumberFormat="1" applyFont="1" applyFill="1" applyBorder="1" applyAlignment="1">
      <alignment horizontal="right" vertical="center"/>
    </xf>
    <xf numFmtId="187" fontId="4" fillId="0" borderId="11" xfId="81" applyNumberFormat="1" applyFont="1" applyFill="1" applyBorder="1" applyAlignment="1">
      <alignment horizontal="right" vertical="center"/>
    </xf>
    <xf numFmtId="187" fontId="4" fillId="0" borderId="12" xfId="81" applyNumberFormat="1" applyFont="1" applyFill="1" applyBorder="1" applyAlignment="1">
      <alignment horizontal="right" vertical="center"/>
    </xf>
    <xf numFmtId="187" fontId="4" fillId="0" borderId="30" xfId="0" applyNumberFormat="1" applyFont="1" applyFill="1" applyBorder="1" applyAlignment="1" quotePrefix="1">
      <alignment horizontal="right" vertical="center"/>
    </xf>
    <xf numFmtId="187" fontId="4" fillId="0" borderId="13" xfId="81" applyNumberFormat="1" applyFont="1" applyFill="1" applyBorder="1" applyAlignment="1" quotePrefix="1">
      <alignment horizontal="right" vertical="center"/>
    </xf>
    <xf numFmtId="58" fontId="4" fillId="0" borderId="31" xfId="105" applyNumberFormat="1" applyFont="1" applyFill="1" applyBorder="1" applyAlignment="1">
      <alignment horizontal="center" vertical="center"/>
      <protection/>
    </xf>
    <xf numFmtId="0" fontId="4" fillId="0" borderId="31" xfId="105" applyFont="1" applyFill="1" applyBorder="1" applyAlignment="1">
      <alignment vertical="center"/>
      <protection/>
    </xf>
    <xf numFmtId="177" fontId="4" fillId="0" borderId="19" xfId="102" applyNumberFormat="1" applyFont="1" applyFill="1" applyBorder="1" applyAlignment="1" quotePrefix="1">
      <alignment horizontal="right" vertical="center"/>
      <protection/>
    </xf>
    <xf numFmtId="177" fontId="4" fillId="0" borderId="29" xfId="102" applyNumberFormat="1" applyFont="1" applyFill="1" applyBorder="1" applyAlignment="1">
      <alignment horizontal="right" vertical="center"/>
      <protection/>
    </xf>
    <xf numFmtId="177" fontId="4" fillId="0" borderId="19" xfId="102" applyNumberFormat="1" applyFont="1" applyFill="1" applyBorder="1" applyAlignment="1">
      <alignment horizontal="right" vertical="center"/>
      <protection/>
    </xf>
    <xf numFmtId="38" fontId="4" fillId="0" borderId="31" xfId="102" applyNumberFormat="1" applyFont="1" applyFill="1" applyBorder="1" applyAlignment="1">
      <alignment horizontal="right" vertical="center"/>
      <protection/>
    </xf>
    <xf numFmtId="38" fontId="4" fillId="0" borderId="25" xfId="102" applyNumberFormat="1" applyFont="1" applyFill="1" applyBorder="1" applyAlignment="1">
      <alignment horizontal="right" vertical="center"/>
      <protection/>
    </xf>
    <xf numFmtId="38" fontId="4" fillId="0" borderId="10" xfId="102" applyNumberFormat="1" applyFont="1" applyFill="1" applyBorder="1" applyAlignment="1">
      <alignment horizontal="right" vertical="center"/>
      <protection/>
    </xf>
    <xf numFmtId="38" fontId="4" fillId="0" borderId="29" xfId="102" applyNumberFormat="1" applyFont="1" applyFill="1" applyBorder="1" applyAlignment="1">
      <alignment horizontal="right" vertical="center"/>
      <protection/>
    </xf>
    <xf numFmtId="38" fontId="4" fillId="0" borderId="19" xfId="102" applyNumberFormat="1" applyFont="1" applyFill="1" applyBorder="1" applyAlignment="1">
      <alignment horizontal="right" vertical="center"/>
      <protection/>
    </xf>
    <xf numFmtId="58" fontId="4" fillId="0" borderId="19" xfId="105" applyNumberFormat="1" applyFont="1" applyFill="1" applyBorder="1" applyAlignment="1">
      <alignment horizontal="center" vertical="center"/>
      <protection/>
    </xf>
    <xf numFmtId="187" fontId="4" fillId="0" borderId="29" xfId="102" applyNumberFormat="1" applyFont="1" applyFill="1" applyBorder="1" applyAlignment="1">
      <alignment horizontal="right" vertical="center"/>
      <protection/>
    </xf>
    <xf numFmtId="0" fontId="45" fillId="0" borderId="0" xfId="105" applyFont="1" applyFill="1" applyAlignment="1">
      <alignment horizontal="left" vertical="center"/>
      <protection/>
    </xf>
    <xf numFmtId="187" fontId="4" fillId="0" borderId="32" xfId="0" applyNumberFormat="1" applyFont="1" applyFill="1" applyBorder="1" applyAlignment="1">
      <alignment horizontal="right" vertical="center"/>
    </xf>
    <xf numFmtId="187" fontId="4" fillId="0" borderId="11" xfId="0" applyNumberFormat="1" applyFont="1" applyFill="1" applyBorder="1" applyAlignment="1">
      <alignment vertical="center"/>
    </xf>
    <xf numFmtId="192" fontId="4" fillId="0" borderId="33" xfId="0" applyNumberFormat="1" applyFont="1" applyFill="1" applyBorder="1" applyAlignment="1">
      <alignment vertical="center"/>
    </xf>
    <xf numFmtId="192" fontId="4" fillId="0" borderId="25" xfId="0" applyNumberFormat="1" applyFont="1" applyFill="1" applyBorder="1" applyAlignment="1">
      <alignment vertical="center"/>
    </xf>
    <xf numFmtId="187" fontId="4" fillId="0" borderId="21" xfId="81" applyNumberFormat="1" applyFont="1" applyFill="1" applyBorder="1" applyAlignment="1">
      <alignment vertical="center"/>
    </xf>
    <xf numFmtId="187" fontId="4" fillId="0" borderId="31" xfId="81" applyNumberFormat="1" applyFont="1" applyFill="1" applyBorder="1" applyAlignment="1">
      <alignment vertical="center"/>
    </xf>
    <xf numFmtId="187" fontId="4" fillId="0" borderId="31" xfId="0" applyNumberFormat="1" applyFont="1" applyFill="1" applyBorder="1" applyAlignment="1">
      <alignment horizontal="right" vertical="center"/>
    </xf>
    <xf numFmtId="187" fontId="4" fillId="0" borderId="18" xfId="81" applyNumberFormat="1" applyFont="1" applyFill="1" applyBorder="1" applyAlignment="1">
      <alignment horizontal="right" vertical="center"/>
    </xf>
    <xf numFmtId="187" fontId="4" fillId="0" borderId="27" xfId="81" applyNumberFormat="1" applyFont="1" applyFill="1" applyBorder="1" applyAlignment="1">
      <alignment horizontal="right" vertical="center"/>
    </xf>
    <xf numFmtId="187" fontId="4" fillId="0" borderId="16" xfId="81" applyNumberFormat="1" applyFont="1" applyFill="1" applyBorder="1" applyAlignment="1">
      <alignment horizontal="right" vertical="center"/>
    </xf>
    <xf numFmtId="187" fontId="4" fillId="0" borderId="21" xfId="81" applyNumberFormat="1" applyFont="1" applyFill="1" applyBorder="1" applyAlignment="1">
      <alignment horizontal="right" vertical="center"/>
    </xf>
    <xf numFmtId="187" fontId="5" fillId="0" borderId="0" xfId="0" applyNumberFormat="1" applyFont="1" applyFill="1" applyAlignment="1">
      <alignment vertical="center"/>
    </xf>
    <xf numFmtId="177" fontId="0" fillId="0" borderId="10" xfId="0" applyNumberFormat="1" applyBorder="1" applyAlignment="1">
      <alignment vertical="center" shrinkToFit="1"/>
    </xf>
    <xf numFmtId="187" fontId="0" fillId="0" borderId="10" xfId="0" applyNumberFormat="1" applyBorder="1" applyAlignment="1">
      <alignment vertical="center" shrinkToFit="1"/>
    </xf>
    <xf numFmtId="187" fontId="4" fillId="0" borderId="25" xfId="102" applyNumberFormat="1" applyFont="1" applyFill="1" applyBorder="1" applyAlignment="1">
      <alignment horizontal="right" vertical="center"/>
      <protection/>
    </xf>
    <xf numFmtId="187" fontId="4" fillId="0" borderId="18" xfId="81" applyNumberFormat="1" applyFont="1" applyFill="1" applyBorder="1" applyAlignment="1">
      <alignment vertical="center"/>
    </xf>
    <xf numFmtId="187" fontId="4" fillId="0" borderId="12" xfId="81" applyNumberFormat="1" applyFont="1" applyFill="1" applyBorder="1" applyAlignment="1">
      <alignment vertical="center"/>
    </xf>
    <xf numFmtId="187" fontId="4" fillId="0" borderId="27" xfId="81" applyNumberFormat="1" applyFont="1" applyFill="1" applyBorder="1" applyAlignment="1">
      <alignment vertical="center"/>
    </xf>
    <xf numFmtId="187" fontId="4" fillId="0" borderId="34" xfId="81" applyNumberFormat="1" applyFont="1" applyFill="1" applyBorder="1" applyAlignment="1">
      <alignment horizontal="right" vertical="center"/>
    </xf>
    <xf numFmtId="187" fontId="4" fillId="0" borderId="35" xfId="81" applyNumberFormat="1" applyFont="1" applyFill="1" applyBorder="1" applyAlignment="1">
      <alignment horizontal="right" vertical="center"/>
    </xf>
    <xf numFmtId="187" fontId="4" fillId="0" borderId="30" xfId="81" applyNumberFormat="1" applyFont="1" applyFill="1" applyBorder="1" applyAlignment="1">
      <alignment horizontal="right" vertical="center"/>
    </xf>
    <xf numFmtId="187" fontId="4" fillId="0" borderId="30" xfId="0" applyNumberFormat="1" applyFont="1" applyFill="1" applyBorder="1" applyAlignment="1">
      <alignment vertical="center"/>
    </xf>
    <xf numFmtId="187" fontId="4" fillId="0" borderId="13" xfId="81" applyNumberFormat="1" applyFont="1" applyFill="1" applyBorder="1" applyAlignment="1">
      <alignment vertical="center"/>
    </xf>
    <xf numFmtId="187" fontId="4" fillId="0" borderId="29" xfId="0" applyNumberFormat="1" applyFont="1" applyFill="1" applyBorder="1" applyAlignment="1">
      <alignment vertical="center"/>
    </xf>
    <xf numFmtId="187" fontId="4" fillId="0" borderId="13" xfId="0" applyNumberFormat="1" applyFont="1" applyFill="1" applyBorder="1" applyAlignment="1">
      <alignment vertical="center"/>
    </xf>
    <xf numFmtId="187" fontId="4" fillId="0" borderId="10" xfId="0" applyNumberFormat="1" applyFont="1" applyFill="1" applyBorder="1" applyAlignment="1" quotePrefix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87" fontId="4" fillId="0" borderId="25" xfId="81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58" fontId="4" fillId="0" borderId="14" xfId="0" applyNumberFormat="1" applyFont="1" applyFill="1" applyBorder="1" applyAlignment="1">
      <alignment horizontal="center" vertical="center"/>
    </xf>
    <xf numFmtId="58" fontId="4" fillId="0" borderId="15" xfId="0" applyNumberFormat="1" applyFont="1" applyFill="1" applyBorder="1" applyAlignment="1">
      <alignment horizontal="center" vertical="center"/>
    </xf>
    <xf numFmtId="58" fontId="4" fillId="0" borderId="21" xfId="0" applyNumberFormat="1" applyFont="1" applyFill="1" applyBorder="1" applyAlignment="1">
      <alignment horizontal="center" vertical="center"/>
    </xf>
    <xf numFmtId="58" fontId="4" fillId="0" borderId="23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58" fontId="4" fillId="0" borderId="18" xfId="0" applyNumberFormat="1" applyFont="1" applyFill="1" applyBorder="1" applyAlignment="1">
      <alignment horizontal="center" vertical="center"/>
    </xf>
    <xf numFmtId="58" fontId="4" fillId="0" borderId="20" xfId="0" applyNumberFormat="1" applyFont="1" applyFill="1" applyBorder="1" applyAlignment="1">
      <alignment horizontal="center" vertical="center"/>
    </xf>
    <xf numFmtId="58" fontId="4" fillId="0" borderId="27" xfId="0" applyNumberFormat="1" applyFont="1" applyFill="1" applyBorder="1" applyAlignment="1">
      <alignment horizontal="center" vertical="center"/>
    </xf>
    <xf numFmtId="58" fontId="4" fillId="0" borderId="28" xfId="0" applyNumberFormat="1" applyFont="1" applyFill="1" applyBorder="1" applyAlignment="1">
      <alignment horizontal="center" vertical="center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_040第４表　市町村別・所有林野面積○" xfId="105"/>
    <cellStyle name="Followed Hyperlink" xfId="106"/>
    <cellStyle name="良い" xfId="107"/>
    <cellStyle name="良い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42"/>
  <sheetViews>
    <sheetView view="pageBreakPreview" zoomScaleSheetLayoutView="100" workbookViewId="0" topLeftCell="A1">
      <selection activeCell="A4" sqref="A4:B8"/>
    </sheetView>
  </sheetViews>
  <sheetFormatPr defaultColWidth="9.00390625" defaultRowHeight="13.5"/>
  <cols>
    <col min="1" max="1" width="2.625" style="1" customWidth="1"/>
    <col min="2" max="2" width="17.875" style="4" customWidth="1"/>
    <col min="3" max="9" width="9.75390625" style="1" customWidth="1"/>
    <col min="10" max="16384" width="9.00390625" style="1" customWidth="1"/>
  </cols>
  <sheetData>
    <row r="1" spans="1:9" ht="19.5" customHeight="1">
      <c r="A1" s="28"/>
      <c r="B1" s="42" t="s">
        <v>43</v>
      </c>
      <c r="C1" s="29"/>
      <c r="D1" s="29"/>
      <c r="E1" s="29"/>
      <c r="F1" s="29"/>
      <c r="G1" s="29"/>
      <c r="H1" s="29"/>
      <c r="I1" s="30" t="s">
        <v>0</v>
      </c>
    </row>
    <row r="2" spans="1:9" ht="16.5" customHeight="1">
      <c r="A2" s="98" t="s">
        <v>41</v>
      </c>
      <c r="B2" s="98"/>
      <c r="C2" s="100" t="s">
        <v>1</v>
      </c>
      <c r="D2" s="100" t="s">
        <v>2</v>
      </c>
      <c r="E2" s="100" t="s">
        <v>3</v>
      </c>
      <c r="F2" s="100" t="s">
        <v>4</v>
      </c>
      <c r="G2" s="100" t="s">
        <v>5</v>
      </c>
      <c r="H2" s="100" t="s">
        <v>6</v>
      </c>
      <c r="I2" s="100" t="s">
        <v>7</v>
      </c>
    </row>
    <row r="3" spans="1:9" ht="16.5" customHeight="1" thickBot="1">
      <c r="A3" s="99"/>
      <c r="B3" s="99"/>
      <c r="C3" s="101"/>
      <c r="D3" s="101"/>
      <c r="E3" s="101"/>
      <c r="F3" s="101"/>
      <c r="G3" s="101"/>
      <c r="H3" s="101"/>
      <c r="I3" s="101"/>
    </row>
    <row r="4" spans="1:9" ht="16.5" customHeight="1" thickTop="1">
      <c r="A4" s="104" t="s">
        <v>87</v>
      </c>
      <c r="B4" s="105"/>
      <c r="C4" s="37">
        <v>348707</v>
      </c>
      <c r="D4" s="37">
        <v>168847</v>
      </c>
      <c r="E4" s="37">
        <v>139224</v>
      </c>
      <c r="F4" s="37">
        <v>26623</v>
      </c>
      <c r="G4" s="37">
        <v>708</v>
      </c>
      <c r="H4" s="37">
        <v>5135</v>
      </c>
      <c r="I4" s="37">
        <v>8170</v>
      </c>
    </row>
    <row r="5" spans="1:9" ht="16.5" customHeight="1">
      <c r="A5" s="109" t="s">
        <v>83</v>
      </c>
      <c r="B5" s="110"/>
      <c r="C5" s="37">
        <v>348617</v>
      </c>
      <c r="D5" s="37">
        <v>168476</v>
      </c>
      <c r="E5" s="37">
        <v>139318</v>
      </c>
      <c r="F5" s="37">
        <v>26721</v>
      </c>
      <c r="G5" s="37">
        <v>707</v>
      </c>
      <c r="H5" s="37">
        <v>5240</v>
      </c>
      <c r="I5" s="37">
        <v>8155</v>
      </c>
    </row>
    <row r="6" spans="1:9" ht="16.5" customHeight="1">
      <c r="A6" s="102" t="s">
        <v>84</v>
      </c>
      <c r="B6" s="103"/>
      <c r="C6" s="37">
        <v>348301</v>
      </c>
      <c r="D6" s="37">
        <v>168333</v>
      </c>
      <c r="E6" s="37">
        <v>139297</v>
      </c>
      <c r="F6" s="37">
        <v>26721</v>
      </c>
      <c r="G6" s="37">
        <v>706</v>
      </c>
      <c r="H6" s="37">
        <v>5089</v>
      </c>
      <c r="I6" s="37">
        <v>8155</v>
      </c>
    </row>
    <row r="7" spans="1:11" ht="16.5" customHeight="1">
      <c r="A7" s="102" t="s">
        <v>85</v>
      </c>
      <c r="B7" s="103"/>
      <c r="C7" s="3">
        <v>348240</v>
      </c>
      <c r="D7" s="3">
        <v>168223</v>
      </c>
      <c r="E7" s="3">
        <v>139309</v>
      </c>
      <c r="F7" s="3">
        <v>26730</v>
      </c>
      <c r="G7" s="3">
        <v>705</v>
      </c>
      <c r="H7" s="3">
        <v>5097</v>
      </c>
      <c r="I7" s="3">
        <v>8176</v>
      </c>
      <c r="K7" s="46"/>
    </row>
    <row r="8" spans="1:14" ht="16.5" customHeight="1" thickBot="1">
      <c r="A8" s="107" t="s">
        <v>86</v>
      </c>
      <c r="B8" s="108"/>
      <c r="C8" s="49">
        <v>348127</v>
      </c>
      <c r="D8" s="49">
        <v>166990</v>
      </c>
      <c r="E8" s="49">
        <v>139626</v>
      </c>
      <c r="F8" s="47">
        <v>27419</v>
      </c>
      <c r="G8" s="49">
        <v>705</v>
      </c>
      <c r="H8" s="49">
        <v>5216</v>
      </c>
      <c r="I8" s="49">
        <v>8170</v>
      </c>
      <c r="K8" s="46"/>
      <c r="N8" s="46"/>
    </row>
    <row r="9" spans="1:9" ht="16.5" customHeight="1" thickTop="1">
      <c r="A9" s="36" t="s">
        <v>32</v>
      </c>
      <c r="B9" s="69"/>
      <c r="C9" s="91">
        <f>'第5表の1'!C9+'第5表の2'!C9</f>
        <v>158898</v>
      </c>
      <c r="D9" s="91">
        <f>'第5表の1'!D9+'第5表の2'!D9</f>
        <v>71670</v>
      </c>
      <c r="E9" s="91">
        <f>'第5表の1'!E9+'第5表の2'!E9</f>
        <v>61017</v>
      </c>
      <c r="F9" s="50">
        <f>'第5表の1'!F9</f>
        <v>18784</v>
      </c>
      <c r="G9" s="91">
        <f>'第5表の2'!G9</f>
        <v>54</v>
      </c>
      <c r="H9" s="91">
        <f>'第5表の1'!H9+'第5表の2'!H9</f>
        <v>2114</v>
      </c>
      <c r="I9" s="91">
        <f>'第5表の1'!I9+'第5表の2'!I9</f>
        <v>5257</v>
      </c>
    </row>
    <row r="10" spans="1:9" ht="16.5" customHeight="1">
      <c r="A10" s="15"/>
      <c r="B10" s="16" t="s">
        <v>13</v>
      </c>
      <c r="C10" s="54">
        <f>'第5表の1'!C10+'第5表の2'!C10</f>
        <v>33655</v>
      </c>
      <c r="D10" s="54">
        <f>'第5表の1'!D10+'第5表の2'!D10</f>
        <v>25473</v>
      </c>
      <c r="E10" s="54">
        <f>'第5表の1'!E10+'第5表の2'!E10</f>
        <v>7289</v>
      </c>
      <c r="F10" s="54">
        <f>'第5表の1'!F10</f>
        <v>311</v>
      </c>
      <c r="G10" s="9">
        <f>'第5表の2'!G10</f>
        <v>30</v>
      </c>
      <c r="H10" s="54">
        <f>'第5表の1'!H10+'第5表の2'!H10</f>
        <v>496</v>
      </c>
      <c r="I10" s="54">
        <f>'第5表の1'!I10+'第5表の2'!I10</f>
        <v>55</v>
      </c>
    </row>
    <row r="11" spans="1:9" ht="16.5" customHeight="1" thickBot="1">
      <c r="A11" s="19"/>
      <c r="B11" s="21" t="s">
        <v>14</v>
      </c>
      <c r="C11" s="51">
        <f>'第5表の1'!C11+'第5表の2'!C11</f>
        <v>125243</v>
      </c>
      <c r="D11" s="51">
        <f>'第5表の1'!D11+'第5表の2'!D11</f>
        <v>46197</v>
      </c>
      <c r="E11" s="51">
        <f>'第5表の1'!E11+'第5表の2'!E11</f>
        <v>53728</v>
      </c>
      <c r="F11" s="54">
        <f>'第5表の1'!F11</f>
        <v>18473</v>
      </c>
      <c r="G11" s="51">
        <f>'第5表の2'!G11</f>
        <v>24</v>
      </c>
      <c r="H11" s="51">
        <f>'第5表の1'!H11+'第5表の2'!H11</f>
        <v>1618</v>
      </c>
      <c r="I11" s="51">
        <f>'第5表の1'!I11+'第5表の2'!I11</f>
        <v>5202</v>
      </c>
    </row>
    <row r="12" spans="1:9" ht="16.5" customHeight="1" thickTop="1">
      <c r="A12" s="20" t="s">
        <v>33</v>
      </c>
      <c r="B12" s="20"/>
      <c r="C12" s="91">
        <f>'第5表の1'!C12+'第5表の2'!C12</f>
        <v>27708</v>
      </c>
      <c r="D12" s="91">
        <f>'第5表の1'!D12+'第5表の2'!D12</f>
        <v>12785</v>
      </c>
      <c r="E12" s="91">
        <f>'第5表の1'!E12+'第5表の2'!E12</f>
        <v>13985</v>
      </c>
      <c r="F12" s="53">
        <f>'第5表の1'!F12</f>
        <v>297</v>
      </c>
      <c r="G12" s="52">
        <f>'第5表の2'!G12</f>
        <v>128</v>
      </c>
      <c r="H12" s="91">
        <f>'第5表の1'!H12+'第5表の2'!H12</f>
        <v>427</v>
      </c>
      <c r="I12" s="91">
        <f>'第5表の1'!I12+'第5表の2'!I12</f>
        <v>87</v>
      </c>
    </row>
    <row r="13" spans="1:9" ht="16.5" customHeight="1">
      <c r="A13" s="15"/>
      <c r="B13" s="16" t="s">
        <v>8</v>
      </c>
      <c r="C13" s="54">
        <f>'第5表の1'!C13+'第5表の2'!C13</f>
        <v>8088</v>
      </c>
      <c r="D13" s="54">
        <f>'第5表の1'!D13+'第5表の2'!D13</f>
        <v>5233</v>
      </c>
      <c r="E13" s="54">
        <f>'第5表の1'!E13+'第5表の2'!E13</f>
        <v>2554</v>
      </c>
      <c r="F13" s="9">
        <f>'第5表の1'!F13</f>
        <v>28</v>
      </c>
      <c r="G13" s="9">
        <f>'第5表の2'!G13</f>
        <v>27</v>
      </c>
      <c r="H13" s="54">
        <f>'第5表の1'!H13+'第5表の2'!H13</f>
        <v>194</v>
      </c>
      <c r="I13" s="54">
        <f>'第5表の1'!I13+'第5表の2'!I13</f>
        <v>54</v>
      </c>
    </row>
    <row r="14" spans="1:9" ht="16.5" customHeight="1">
      <c r="A14" s="15"/>
      <c r="B14" s="16" t="s">
        <v>36</v>
      </c>
      <c r="C14" s="9">
        <f>'第5表の1'!C14+'第5表の2'!C14</f>
        <v>1424</v>
      </c>
      <c r="D14" s="9">
        <f>'第5表の2'!D14</f>
        <v>464</v>
      </c>
      <c r="E14" s="9">
        <f>'第5表の2'!E14</f>
        <v>889</v>
      </c>
      <c r="F14" s="9" t="str">
        <f>'第5表の1'!F14</f>
        <v>-</v>
      </c>
      <c r="G14" s="9">
        <f>'第5表の2'!G14</f>
        <v>23</v>
      </c>
      <c r="H14" s="9">
        <f>'第5表の2'!H14</f>
        <v>48</v>
      </c>
      <c r="I14" s="9">
        <f>'第5表の1'!I14+'第5表の2'!I14</f>
        <v>0</v>
      </c>
    </row>
    <row r="15" spans="1:9" ht="16.5" customHeight="1">
      <c r="A15" s="15"/>
      <c r="B15" s="16" t="s">
        <v>37</v>
      </c>
      <c r="C15" s="50">
        <f>'第5表の1'!C15+'第5表の2'!C15</f>
        <v>145</v>
      </c>
      <c r="D15" s="9">
        <f>'第5表の2'!D15</f>
        <v>28</v>
      </c>
      <c r="E15" s="9">
        <f>'第5表の2'!E15</f>
        <v>113</v>
      </c>
      <c r="F15" s="9" t="str">
        <f>'第5表の1'!F15</f>
        <v>-</v>
      </c>
      <c r="G15" s="9">
        <f>'第5表の2'!G15</f>
        <v>0</v>
      </c>
      <c r="H15" s="50">
        <f>'第5表の2'!H15</f>
        <v>4</v>
      </c>
      <c r="I15" s="50">
        <f>'第5表の1'!I15+'第5表の2'!I15</f>
        <v>0</v>
      </c>
    </row>
    <row r="16" spans="1:9" ht="16.5" customHeight="1">
      <c r="A16" s="15"/>
      <c r="B16" s="16" t="s">
        <v>9</v>
      </c>
      <c r="C16" s="54">
        <f>'第5表の1'!C16+'第5表の2'!C16</f>
        <v>3904</v>
      </c>
      <c r="D16" s="54">
        <f>'第5表の1'!D16+'第5表の2'!D16</f>
        <v>1819</v>
      </c>
      <c r="E16" s="54">
        <f>'第5表の1'!E16+'第5表の2'!E16</f>
        <v>1717</v>
      </c>
      <c r="F16" s="9">
        <f>'第5表の1'!F16</f>
        <v>269</v>
      </c>
      <c r="G16" s="9">
        <f>'第5表の2'!G16</f>
        <v>18</v>
      </c>
      <c r="H16" s="54">
        <f>'第5表の1'!H16+'第5表の2'!H16</f>
        <v>47</v>
      </c>
      <c r="I16" s="54">
        <f>'第5表の1'!I16+'第5表の2'!I16</f>
        <v>33</v>
      </c>
    </row>
    <row r="17" spans="1:9" ht="16.5" customHeight="1">
      <c r="A17" s="15"/>
      <c r="B17" s="16" t="s">
        <v>10</v>
      </c>
      <c r="C17" s="54">
        <f>'第5表の1'!C17+'第5表の2'!C17</f>
        <v>11066</v>
      </c>
      <c r="D17" s="9">
        <f>'第5表の2'!D17</f>
        <v>4424</v>
      </c>
      <c r="E17" s="9">
        <f>'第5表の2'!E17</f>
        <v>6556</v>
      </c>
      <c r="F17" s="9" t="str">
        <f>'第5表の1'!F17</f>
        <v>-</v>
      </c>
      <c r="G17" s="9">
        <f>'第5表の2'!G17</f>
        <v>35</v>
      </c>
      <c r="H17" s="54">
        <f>'第5表の2'!H17</f>
        <v>51</v>
      </c>
      <c r="I17" s="54">
        <f>'第5表の1'!I17+'第5表の2'!I17</f>
        <v>0</v>
      </c>
    </row>
    <row r="18" spans="1:9" ht="16.5" customHeight="1">
      <c r="A18" s="15"/>
      <c r="B18" s="16" t="s">
        <v>11</v>
      </c>
      <c r="C18" s="54">
        <f>'第5表の1'!C18+'第5表の2'!C18</f>
        <v>2378</v>
      </c>
      <c r="D18" s="9">
        <f>'第5表の2'!D18</f>
        <v>627</v>
      </c>
      <c r="E18" s="9">
        <f>'第5表の2'!E18</f>
        <v>1684</v>
      </c>
      <c r="F18" s="9" t="str">
        <f>'第5表の1'!F18</f>
        <v>-</v>
      </c>
      <c r="G18" s="9">
        <f>'第5表の2'!G18</f>
        <v>16</v>
      </c>
      <c r="H18" s="54">
        <f>'第5表の2'!H18</f>
        <v>52</v>
      </c>
      <c r="I18" s="54">
        <f>'第5表の1'!I18+'第5表の2'!I18</f>
        <v>0</v>
      </c>
    </row>
    <row r="19" spans="1:9" ht="16.5" customHeight="1" thickBot="1">
      <c r="A19" s="17"/>
      <c r="B19" s="18" t="s">
        <v>12</v>
      </c>
      <c r="C19" s="51">
        <f>'第5表の1'!C19+'第5表の2'!C19</f>
        <v>703</v>
      </c>
      <c r="D19" s="9">
        <f>'第5表の2'!D19</f>
        <v>190</v>
      </c>
      <c r="E19" s="9">
        <f>'第5表の2'!E19</f>
        <v>472</v>
      </c>
      <c r="F19" s="92" t="str">
        <f>'第5表の1'!F19</f>
        <v>-</v>
      </c>
      <c r="G19" s="9">
        <f>'第5表の2'!G19</f>
        <v>9</v>
      </c>
      <c r="H19" s="54">
        <f>'第5表の2'!H19</f>
        <v>31</v>
      </c>
      <c r="I19" s="51">
        <f>'第5表の1'!I19+'第5表の2'!I19</f>
        <v>0</v>
      </c>
    </row>
    <row r="20" spans="1:9" ht="16.5" customHeight="1" thickTop="1">
      <c r="A20" s="22" t="s">
        <v>34</v>
      </c>
      <c r="B20" s="38"/>
      <c r="C20" s="53">
        <f>'第5表の1'!C20+'第5表の2'!C20</f>
        <v>97869</v>
      </c>
      <c r="D20" s="53">
        <f>'第5表の1'!D20+'第5表の2'!D20</f>
        <v>43175</v>
      </c>
      <c r="E20" s="53">
        <f>'第5表の1'!E20+'第5表の2'!E20</f>
        <v>44146</v>
      </c>
      <c r="F20" s="52">
        <f>'第5表の1'!F20</f>
        <v>6359</v>
      </c>
      <c r="G20" s="53">
        <f>'第5表の2'!G20</f>
        <v>334</v>
      </c>
      <c r="H20" s="53">
        <f>'第5表の1'!H20+'第5表の2'!H20</f>
        <v>1324</v>
      </c>
      <c r="I20" s="53">
        <f>'第5表の1'!I20+'第5表の2'!I20</f>
        <v>2531</v>
      </c>
    </row>
    <row r="21" spans="1:9" ht="16.5" customHeight="1">
      <c r="A21" s="15"/>
      <c r="B21" s="16" t="s">
        <v>19</v>
      </c>
      <c r="C21" s="50">
        <f>'第5表の1'!C21+'第5表の2'!C21</f>
        <v>15293</v>
      </c>
      <c r="D21" s="50">
        <f>'第5表の1'!D21+'第5表の2'!D21</f>
        <v>12222</v>
      </c>
      <c r="E21" s="50">
        <f>'第5表の1'!E21+'第5表の2'!E21</f>
        <v>2491</v>
      </c>
      <c r="F21" s="9">
        <f>'第5表の1'!F21</f>
        <v>82</v>
      </c>
      <c r="G21" s="52">
        <f>'第5表の2'!G21</f>
        <v>77</v>
      </c>
      <c r="H21" s="50">
        <f>'第5表の1'!H21+'第5表の2'!H21</f>
        <v>287</v>
      </c>
      <c r="I21" s="50">
        <f>'第5表の1'!I21+'第5表の2'!I21</f>
        <v>133</v>
      </c>
    </row>
    <row r="22" spans="1:9" ht="16.5" customHeight="1">
      <c r="A22" s="15"/>
      <c r="B22" s="16" t="s">
        <v>20</v>
      </c>
      <c r="C22" s="54">
        <f>'第5表の1'!C22+'第5表の2'!C22</f>
        <v>38487</v>
      </c>
      <c r="D22" s="54">
        <f>'第5表の1'!D22+'第5表の2'!D22</f>
        <v>9386</v>
      </c>
      <c r="E22" s="54">
        <f>'第5表の1'!E22+'第5表の2'!E22</f>
        <v>21657</v>
      </c>
      <c r="F22" s="9">
        <f>'第5表の1'!F22</f>
        <v>5634</v>
      </c>
      <c r="G22" s="52">
        <f>'第5表の2'!G22</f>
        <v>42</v>
      </c>
      <c r="H22" s="54">
        <f>'第5表の1'!H22+'第5表の2'!H22</f>
        <v>499</v>
      </c>
      <c r="I22" s="54">
        <f>'第5表の1'!I22+'第5表の2'!I22</f>
        <v>1268</v>
      </c>
    </row>
    <row r="23" spans="1:9" ht="16.5" customHeight="1">
      <c r="A23" s="15"/>
      <c r="B23" s="16" t="s">
        <v>22</v>
      </c>
      <c r="C23" s="54">
        <f>'第5表の1'!C23+'第5表の2'!C23</f>
        <v>8127</v>
      </c>
      <c r="D23" s="54">
        <f>'第5表の1'!D23+'第5表の2'!D23</f>
        <v>4145</v>
      </c>
      <c r="E23" s="54">
        <f>'第5表の1'!E23+'第5表の2'!E23</f>
        <v>3834</v>
      </c>
      <c r="F23" s="9" t="str">
        <f>'第5表の1'!F23</f>
        <v>-</v>
      </c>
      <c r="G23" s="52">
        <f>'第5表の2'!G23</f>
        <v>59</v>
      </c>
      <c r="H23" s="54">
        <f>'第5表の1'!H23+'第5表の2'!H23</f>
        <v>78</v>
      </c>
      <c r="I23" s="54">
        <f>'第5表の1'!I23+'第5表の2'!I23</f>
        <v>12</v>
      </c>
    </row>
    <row r="24" spans="1:9" ht="16.5" customHeight="1">
      <c r="A24" s="17"/>
      <c r="B24" s="18" t="s">
        <v>21</v>
      </c>
      <c r="C24" s="54">
        <f>'第5表の1'!C24+'第5表の2'!C24</f>
        <v>23620</v>
      </c>
      <c r="D24" s="54">
        <f>'第5表の1'!D24+'第5表の2'!D24</f>
        <v>8916</v>
      </c>
      <c r="E24" s="54">
        <f>'第5表の1'!E24+'第5表の2'!E24</f>
        <v>12652</v>
      </c>
      <c r="F24" s="9">
        <f>'第5表の1'!F24</f>
        <v>580</v>
      </c>
      <c r="G24" s="52">
        <f>'第5表の2'!G24</f>
        <v>111</v>
      </c>
      <c r="H24" s="54">
        <f>'第5表の1'!H24+'第5表の2'!H24</f>
        <v>389</v>
      </c>
      <c r="I24" s="54">
        <f>'第5表の1'!I24+'第5表の2'!I24</f>
        <v>971</v>
      </c>
    </row>
    <row r="25" spans="1:9" ht="16.5" customHeight="1" thickBot="1">
      <c r="A25" s="19"/>
      <c r="B25" s="21" t="s">
        <v>23</v>
      </c>
      <c r="C25" s="51">
        <f>'第5表の1'!C25+'第5表の2'!C25</f>
        <v>12343</v>
      </c>
      <c r="D25" s="51">
        <f>'第5表の1'!D25+'第5表の2'!D25</f>
        <v>8506</v>
      </c>
      <c r="E25" s="51">
        <f>'第5表の1'!E25+'第5表の2'!E25</f>
        <v>3512</v>
      </c>
      <c r="F25" s="51">
        <f>'第5表の1'!F25</f>
        <v>63</v>
      </c>
      <c r="G25" s="51">
        <f>'第5表の2'!G25</f>
        <v>45</v>
      </c>
      <c r="H25" s="51">
        <f>'第5表の1'!H25+'第5表の2'!H25</f>
        <v>71</v>
      </c>
      <c r="I25" s="51">
        <f>'第5表の1'!I25+'第5表の2'!I25</f>
        <v>147</v>
      </c>
    </row>
    <row r="26" spans="1:9" ht="16.5" customHeight="1" thickTop="1">
      <c r="A26" s="39" t="s">
        <v>35</v>
      </c>
      <c r="B26" s="40"/>
      <c r="C26" s="50">
        <f>'第5表の1'!C26+'第5表の2'!C26</f>
        <v>39601</v>
      </c>
      <c r="D26" s="50">
        <f>'第5表の1'!D26+'第5表の2'!D26</f>
        <v>24130</v>
      </c>
      <c r="E26" s="50">
        <f>'第5表の1'!E26+'第5表の2'!E26</f>
        <v>14122</v>
      </c>
      <c r="F26" s="9">
        <f>'第5表の1'!F26</f>
        <v>134</v>
      </c>
      <c r="G26" s="52">
        <f>'第5表の2'!G26</f>
        <v>157</v>
      </c>
      <c r="H26" s="50">
        <f>'第5表の1'!H26+'第5表の2'!H26</f>
        <v>1012</v>
      </c>
      <c r="I26" s="50">
        <f>'第5表の1'!I26+'第5表の2'!I26</f>
        <v>44</v>
      </c>
    </row>
    <row r="27" spans="1:9" ht="16.5" customHeight="1">
      <c r="A27" s="15"/>
      <c r="B27" s="16" t="s">
        <v>24</v>
      </c>
      <c r="C27" s="54">
        <f>'第5表の1'!C27+'第5表の2'!C27</f>
        <v>7947</v>
      </c>
      <c r="D27" s="54">
        <f>'第5表の1'!D27+'第5表の2'!D27</f>
        <v>4411</v>
      </c>
      <c r="E27" s="54">
        <f>'第5表の1'!E27+'第5表の2'!E27</f>
        <v>3392</v>
      </c>
      <c r="F27" s="9">
        <f>'第5表の1'!F27</f>
        <v>5</v>
      </c>
      <c r="G27" s="52">
        <f>'第5表の2'!G27</f>
        <v>24</v>
      </c>
      <c r="H27" s="54">
        <f>'第5表の2'!H27</f>
        <v>108</v>
      </c>
      <c r="I27" s="54">
        <f>'第5表の1'!I27+'第5表の2'!I27</f>
        <v>7</v>
      </c>
    </row>
    <row r="28" spans="1:9" ht="16.5" customHeight="1">
      <c r="A28" s="15"/>
      <c r="B28" s="16" t="s">
        <v>26</v>
      </c>
      <c r="C28" s="54">
        <f>'第5表の1'!C28+'第5表の2'!C28</f>
        <v>8380</v>
      </c>
      <c r="D28" s="9">
        <f>'第5表の2'!D28</f>
        <v>4474</v>
      </c>
      <c r="E28" s="9">
        <f>'第5表の2'!E28</f>
        <v>3533</v>
      </c>
      <c r="F28" s="9" t="str">
        <f>'第5表の1'!F28</f>
        <v>-</v>
      </c>
      <c r="G28" s="52">
        <f>'第5表の2'!G28</f>
        <v>34</v>
      </c>
      <c r="H28" s="54">
        <f>'第5表の2'!H28</f>
        <v>339</v>
      </c>
      <c r="I28" s="54">
        <f>'第5表の1'!I28+'第5表の2'!I28</f>
        <v>0</v>
      </c>
    </row>
    <row r="29" spans="1:9" ht="16.5" customHeight="1">
      <c r="A29" s="15"/>
      <c r="B29" s="16" t="s">
        <v>25</v>
      </c>
      <c r="C29" s="9">
        <f>'第5表の1'!C29+'第5表の2'!C29</f>
        <v>21811</v>
      </c>
      <c r="D29" s="9">
        <f>'第5表の1'!D29+'第5表の2'!D29</f>
        <v>14825</v>
      </c>
      <c r="E29" s="9">
        <f>'第5表の1'!E29+'第5表の2'!E29</f>
        <v>6216</v>
      </c>
      <c r="F29" s="9">
        <f>'第5表の1'!F29</f>
        <v>129</v>
      </c>
      <c r="G29" s="52">
        <f>'第5表の2'!G29</f>
        <v>76</v>
      </c>
      <c r="H29" s="9">
        <f>'第5表の1'!H29+'第5表の2'!H29</f>
        <v>528</v>
      </c>
      <c r="I29" s="9">
        <f>'第5表の1'!I29+'第5表の2'!I29</f>
        <v>37</v>
      </c>
    </row>
    <row r="30" spans="1:9" ht="16.5" customHeight="1">
      <c r="A30" s="15"/>
      <c r="B30" s="16" t="s">
        <v>27</v>
      </c>
      <c r="C30" s="50">
        <f>'第5表の1'!C30+'第5表の2'!C30</f>
        <v>551</v>
      </c>
      <c r="D30" s="9">
        <f>'第5表の2'!D30</f>
        <v>169</v>
      </c>
      <c r="E30" s="9">
        <f>'第5表の2'!E30</f>
        <v>362</v>
      </c>
      <c r="F30" s="9" t="str">
        <f>'第5表の1'!F30</f>
        <v>-</v>
      </c>
      <c r="G30" s="52">
        <f>'第5表の2'!G30</f>
        <v>8</v>
      </c>
      <c r="H30" s="9">
        <f>'第5表の2'!H30</f>
        <v>11</v>
      </c>
      <c r="I30" s="50">
        <f>'第5表の1'!I30+'第5表の2'!I30</f>
        <v>0</v>
      </c>
    </row>
    <row r="31" spans="1:9" ht="16.5" customHeight="1">
      <c r="A31" s="15"/>
      <c r="B31" s="16" t="s">
        <v>28</v>
      </c>
      <c r="C31" s="54">
        <f>'第5表の1'!C31+'第5表の2'!C31</f>
        <v>301</v>
      </c>
      <c r="D31" s="9">
        <f>'第5表の2'!D31</f>
        <v>56</v>
      </c>
      <c r="E31" s="9">
        <f>'第5表の2'!E31</f>
        <v>234</v>
      </c>
      <c r="F31" s="9" t="str">
        <f>'第5表の1'!F31</f>
        <v>-</v>
      </c>
      <c r="G31" s="52">
        <f>'第5表の2'!G31</f>
        <v>4</v>
      </c>
      <c r="H31" s="9">
        <f>'第5表の2'!H31</f>
        <v>7</v>
      </c>
      <c r="I31" s="54">
        <f>'第5表の1'!I31+'第5表の2'!I31</f>
        <v>0</v>
      </c>
    </row>
    <row r="32" spans="1:9" ht="16.5" customHeight="1">
      <c r="A32" s="15"/>
      <c r="B32" s="16" t="s">
        <v>29</v>
      </c>
      <c r="C32" s="54">
        <f>'第5表の1'!C32+'第5表の2'!C32</f>
        <v>397</v>
      </c>
      <c r="D32" s="9">
        <f>'第5表の2'!D32</f>
        <v>83</v>
      </c>
      <c r="E32" s="9">
        <f>'第5表の2'!E32</f>
        <v>289</v>
      </c>
      <c r="F32" s="9" t="str">
        <f>'第5表の1'!F32</f>
        <v>-</v>
      </c>
      <c r="G32" s="52">
        <f>'第5表の2'!G32</f>
        <v>8</v>
      </c>
      <c r="H32" s="9">
        <f>'第5表の2'!H32</f>
        <v>18</v>
      </c>
      <c r="I32" s="54">
        <f>'第5表の1'!I32+'第5表の2'!I32</f>
        <v>0</v>
      </c>
    </row>
    <row r="33" spans="1:9" ht="16.5" customHeight="1" thickBot="1">
      <c r="A33" s="15"/>
      <c r="B33" s="16" t="s">
        <v>30</v>
      </c>
      <c r="C33" s="51">
        <f>'第5表の2'!C33</f>
        <v>213</v>
      </c>
      <c r="D33" s="51">
        <f>'第5表の2'!D33</f>
        <v>112</v>
      </c>
      <c r="E33" s="51">
        <f>'第5表の2'!E33</f>
        <v>96</v>
      </c>
      <c r="F33" s="51" t="str">
        <f>'第5表の1'!F33</f>
        <v>-</v>
      </c>
      <c r="G33" s="51">
        <f>'第5表の2'!G33</f>
        <v>3</v>
      </c>
      <c r="H33" s="51">
        <f>'第5表の2'!H33</f>
        <v>1</v>
      </c>
      <c r="I33" s="51">
        <f>'第5表の2'!I33</f>
        <v>0</v>
      </c>
    </row>
    <row r="34" spans="1:9" ht="16.5" customHeight="1" thickTop="1">
      <c r="A34" s="22" t="s">
        <v>38</v>
      </c>
      <c r="B34" s="24"/>
      <c r="C34" s="50">
        <f>'第5表の1'!C34+'第5表の2'!C34</f>
        <v>24050</v>
      </c>
      <c r="D34" s="50">
        <f>'第5表の1'!D34+'第5表の2'!D34</f>
        <v>15230</v>
      </c>
      <c r="E34" s="50">
        <f>'第5表の1'!E34+'第5表の2'!E34</f>
        <v>6355</v>
      </c>
      <c r="F34" s="9">
        <f>'第5表の1'!F34</f>
        <v>1846</v>
      </c>
      <c r="G34" s="52">
        <f>'第5表の2'!G34</f>
        <v>33</v>
      </c>
      <c r="H34" s="50">
        <f>'第5表の1'!H34+'第5表の2'!H34</f>
        <v>336</v>
      </c>
      <c r="I34" s="50">
        <f>'第5表の1'!I34+'第5表の2'!I34</f>
        <v>248</v>
      </c>
    </row>
    <row r="35" spans="1:9" ht="16.5" customHeight="1">
      <c r="A35" s="15"/>
      <c r="B35" s="16" t="s">
        <v>15</v>
      </c>
      <c r="C35" s="54">
        <f>'第5表の1'!C35+'第5表の2'!C35</f>
        <v>9749</v>
      </c>
      <c r="D35" s="54">
        <f>'第5表の1'!D35+'第5表の2'!D35</f>
        <v>6608</v>
      </c>
      <c r="E35" s="54">
        <f>'第5表の1'!E35+'第5表の2'!E35</f>
        <v>2409</v>
      </c>
      <c r="F35" s="9">
        <f>'第5表の1'!F35</f>
        <v>471</v>
      </c>
      <c r="G35" s="52">
        <f>'第5表の2'!G35</f>
        <v>9</v>
      </c>
      <c r="H35" s="54">
        <f>'第5表の1'!H35+'第5表の2'!H35</f>
        <v>176</v>
      </c>
      <c r="I35" s="54">
        <f>'第5表の1'!I35+'第5表の2'!I35</f>
        <v>75</v>
      </c>
    </row>
    <row r="36" spans="1:9" ht="16.5" customHeight="1">
      <c r="A36" s="15"/>
      <c r="B36" s="16" t="s">
        <v>16</v>
      </c>
      <c r="C36" s="54">
        <f>'第5表の1'!C36+'第5表の2'!C36</f>
        <v>2411</v>
      </c>
      <c r="D36" s="9">
        <f>'第5表の2'!D36</f>
        <v>1534</v>
      </c>
      <c r="E36" s="54">
        <f>'第5表の1'!E36+'第5表の2'!E36</f>
        <v>787</v>
      </c>
      <c r="F36" s="9">
        <f>'第5表の1'!F36</f>
        <v>28</v>
      </c>
      <c r="G36" s="52">
        <f>'第5表の2'!G36</f>
        <v>18</v>
      </c>
      <c r="H36" s="54">
        <f>'第5表の2'!H36</f>
        <v>42</v>
      </c>
      <c r="I36" s="54">
        <f>'第5表の1'!I36+'第5表の2'!I36</f>
        <v>3</v>
      </c>
    </row>
    <row r="37" spans="1:9" ht="16.5" customHeight="1">
      <c r="A37" s="15"/>
      <c r="B37" s="16" t="s">
        <v>17</v>
      </c>
      <c r="C37" s="54">
        <f>'第5表の1'!C37+'第5表の2'!C37</f>
        <v>11365</v>
      </c>
      <c r="D37" s="54">
        <f>'第5表の1'!D37+'第5表の2'!D37</f>
        <v>6860</v>
      </c>
      <c r="E37" s="54">
        <f>'第5表の1'!E37+'第5表の2'!E37</f>
        <v>2878</v>
      </c>
      <c r="F37" s="9">
        <f>'第5表の1'!F37</f>
        <v>1347</v>
      </c>
      <c r="G37" s="52">
        <f>'第5表の2'!G37</f>
        <v>2</v>
      </c>
      <c r="H37" s="54">
        <f>'第5表の1'!H37+'第5表の2'!H37</f>
        <v>107</v>
      </c>
      <c r="I37" s="54">
        <f>'第5表の1'!I37+'第5表の2'!I37</f>
        <v>170</v>
      </c>
    </row>
    <row r="38" spans="1:9" ht="16.5" customHeight="1">
      <c r="A38" s="15"/>
      <c r="B38" s="16" t="s">
        <v>18</v>
      </c>
      <c r="C38" s="9">
        <f>'第5表の1'!C38+'第5表の2'!C38</f>
        <v>525</v>
      </c>
      <c r="D38" s="9">
        <f>'第5表の1'!D38+'第5表の2'!D38</f>
        <v>228</v>
      </c>
      <c r="E38" s="9">
        <f>'第5表の1'!E38+'第5表の2'!E38</f>
        <v>281</v>
      </c>
      <c r="F38" s="9" t="str">
        <f>'第5表の1'!F38</f>
        <v>-</v>
      </c>
      <c r="G38" s="52">
        <f>'第5表の2'!G38</f>
        <v>4</v>
      </c>
      <c r="H38" s="9">
        <f>'第5表の2'!H38</f>
        <v>11</v>
      </c>
      <c r="I38" s="9">
        <f>'第5表の2'!I38</f>
        <v>0</v>
      </c>
    </row>
    <row r="39" spans="1:9" ht="16.5" customHeight="1">
      <c r="A39" s="35" t="s">
        <v>39</v>
      </c>
      <c r="B39" s="33"/>
      <c r="C39" s="34"/>
      <c r="D39" s="34"/>
      <c r="E39" s="34"/>
      <c r="F39" s="34"/>
      <c r="G39" s="34"/>
      <c r="H39" s="34"/>
      <c r="I39" s="34"/>
    </row>
    <row r="40" spans="1:2" s="44" customFormat="1" ht="16.5" customHeight="1">
      <c r="A40" s="71"/>
      <c r="B40" s="43"/>
    </row>
    <row r="41" s="6" customFormat="1" ht="16.5" customHeight="1">
      <c r="B41" s="8"/>
    </row>
    <row r="42" s="6" customFormat="1" ht="13.5">
      <c r="B42" s="8"/>
    </row>
  </sheetData>
  <sheetProtection/>
  <mergeCells count="13">
    <mergeCell ref="A8:B8"/>
    <mergeCell ref="A7:B7"/>
    <mergeCell ref="A6:B6"/>
    <mergeCell ref="H2:H3"/>
    <mergeCell ref="A4:B4"/>
    <mergeCell ref="A2:B3"/>
    <mergeCell ref="C2:C3"/>
    <mergeCell ref="A5:B5"/>
    <mergeCell ref="I2:I3"/>
    <mergeCell ref="D2:D3"/>
    <mergeCell ref="E2:E3"/>
    <mergeCell ref="F2:F3"/>
    <mergeCell ref="G2:G3"/>
  </mergeCells>
  <printOptions horizontalCentered="1"/>
  <pageMargins left="0.7874015748031497" right="0.7874015748031497" top="0.7874015748031497" bottom="0.7874015748031497" header="0.5118110236220472" footer="0.5118110236220472"/>
  <pageSetup firstPageNumber="15" useFirstPageNumber="1" horizontalDpi="600" verticalDpi="600" orientation="portrait" paperSize="9" scale="97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40"/>
  <sheetViews>
    <sheetView view="pageBreakPreview" zoomScaleSheetLayoutView="100" workbookViewId="0" topLeftCell="A1">
      <selection activeCell="A4" sqref="A4:B8"/>
    </sheetView>
  </sheetViews>
  <sheetFormatPr defaultColWidth="9.00390625" defaultRowHeight="13.5"/>
  <cols>
    <col min="1" max="1" width="2.625" style="6" customWidth="1"/>
    <col min="2" max="2" width="17.25390625" style="8" customWidth="1"/>
    <col min="3" max="9" width="9.75390625" style="6" customWidth="1"/>
    <col min="10" max="16384" width="9.00390625" style="6" customWidth="1"/>
  </cols>
  <sheetData>
    <row r="1" spans="1:9" ht="19.5" customHeight="1">
      <c r="A1" s="32" t="s">
        <v>31</v>
      </c>
      <c r="B1" s="42" t="s">
        <v>42</v>
      </c>
      <c r="C1" s="5"/>
      <c r="E1" s="5"/>
      <c r="F1" s="5"/>
      <c r="G1" s="5"/>
      <c r="H1" s="5"/>
      <c r="I1" s="30" t="s">
        <v>0</v>
      </c>
    </row>
    <row r="2" spans="1:9" ht="16.5" customHeight="1">
      <c r="A2" s="98" t="s">
        <v>41</v>
      </c>
      <c r="B2" s="98"/>
      <c r="C2" s="100" t="s">
        <v>1</v>
      </c>
      <c r="D2" s="100" t="s">
        <v>2</v>
      </c>
      <c r="E2" s="100" t="s">
        <v>3</v>
      </c>
      <c r="F2" s="100" t="s">
        <v>4</v>
      </c>
      <c r="G2" s="100" t="s">
        <v>5</v>
      </c>
      <c r="H2" s="100" t="s">
        <v>6</v>
      </c>
      <c r="I2" s="100" t="s">
        <v>7</v>
      </c>
    </row>
    <row r="3" spans="1:9" ht="16.5" customHeight="1" thickBot="1">
      <c r="A3" s="99"/>
      <c r="B3" s="99"/>
      <c r="C3" s="106"/>
      <c r="D3" s="106" t="s">
        <v>2</v>
      </c>
      <c r="E3" s="106" t="s">
        <v>3</v>
      </c>
      <c r="F3" s="106" t="s">
        <v>4</v>
      </c>
      <c r="G3" s="106" t="s">
        <v>5</v>
      </c>
      <c r="H3" s="106" t="s">
        <v>6</v>
      </c>
      <c r="I3" s="106" t="s">
        <v>7</v>
      </c>
    </row>
    <row r="4" spans="1:9" ht="16.5" customHeight="1" thickTop="1">
      <c r="A4" s="104" t="s">
        <v>87</v>
      </c>
      <c r="B4" s="105"/>
      <c r="C4" s="2">
        <v>127779</v>
      </c>
      <c r="D4" s="2">
        <v>35583</v>
      </c>
      <c r="E4" s="2">
        <v>57230</v>
      </c>
      <c r="F4" s="2">
        <v>26623</v>
      </c>
      <c r="G4" s="3" t="s">
        <v>40</v>
      </c>
      <c r="H4" s="2">
        <v>173</v>
      </c>
      <c r="I4" s="2">
        <v>8170</v>
      </c>
    </row>
    <row r="5" spans="1:9" ht="16.5" customHeight="1">
      <c r="A5" s="109" t="s">
        <v>83</v>
      </c>
      <c r="B5" s="110"/>
      <c r="C5" s="2">
        <v>127769</v>
      </c>
      <c r="D5" s="2">
        <v>35353</v>
      </c>
      <c r="E5" s="2">
        <v>57249</v>
      </c>
      <c r="F5" s="2">
        <v>26721</v>
      </c>
      <c r="G5" s="3" t="s">
        <v>40</v>
      </c>
      <c r="H5" s="2">
        <v>291</v>
      </c>
      <c r="I5" s="2">
        <v>8155</v>
      </c>
    </row>
    <row r="6" spans="1:9" ht="16.5" customHeight="1">
      <c r="A6" s="102" t="s">
        <v>84</v>
      </c>
      <c r="B6" s="103"/>
      <c r="C6" s="2">
        <v>127768</v>
      </c>
      <c r="D6" s="2">
        <v>35310</v>
      </c>
      <c r="E6" s="2">
        <v>57250</v>
      </c>
      <c r="F6" s="2">
        <v>26730</v>
      </c>
      <c r="G6" s="3" t="s">
        <v>40</v>
      </c>
      <c r="H6" s="2">
        <v>302</v>
      </c>
      <c r="I6" s="2">
        <v>8176</v>
      </c>
    </row>
    <row r="7" spans="1:9" ht="16.5" customHeight="1">
      <c r="A7" s="102" t="s">
        <v>85</v>
      </c>
      <c r="B7" s="103"/>
      <c r="C7" s="2">
        <v>127768</v>
      </c>
      <c r="D7" s="2">
        <v>35310</v>
      </c>
      <c r="E7" s="2">
        <v>57250</v>
      </c>
      <c r="F7" s="2">
        <v>26730</v>
      </c>
      <c r="G7" s="3" t="s">
        <v>40</v>
      </c>
      <c r="H7" s="2">
        <v>302</v>
      </c>
      <c r="I7" s="2">
        <v>8176</v>
      </c>
    </row>
    <row r="8" spans="1:9" s="1" customFormat="1" ht="16.5" customHeight="1" thickBot="1">
      <c r="A8" s="107" t="s">
        <v>86</v>
      </c>
      <c r="B8" s="108"/>
      <c r="C8" s="93">
        <v>127747</v>
      </c>
      <c r="D8" s="93">
        <v>34148</v>
      </c>
      <c r="E8" s="93">
        <v>57603</v>
      </c>
      <c r="F8" s="93">
        <v>27419</v>
      </c>
      <c r="G8" s="48" t="s">
        <v>40</v>
      </c>
      <c r="H8" s="93">
        <v>407</v>
      </c>
      <c r="I8" s="93">
        <v>8170</v>
      </c>
    </row>
    <row r="9" spans="1:9" s="1" customFormat="1" ht="16.5" customHeight="1" thickTop="1">
      <c r="A9" s="13" t="s">
        <v>32</v>
      </c>
      <c r="B9" s="14"/>
      <c r="C9" s="94">
        <f>SUM(C10:C11)</f>
        <v>81880</v>
      </c>
      <c r="D9" s="94">
        <f>SUM(D10:D11)</f>
        <v>20579</v>
      </c>
      <c r="E9" s="94">
        <f>SUM(E10:E11)</f>
        <v>37115</v>
      </c>
      <c r="F9" s="94">
        <f>SUM(F10:F11)</f>
        <v>18784</v>
      </c>
      <c r="G9" s="50" t="s">
        <v>40</v>
      </c>
      <c r="H9" s="94">
        <f>SUM(H10:H11)</f>
        <v>143</v>
      </c>
      <c r="I9" s="94">
        <f>SUM(I10:I11)</f>
        <v>5257</v>
      </c>
    </row>
    <row r="10" spans="1:9" s="1" customFormat="1" ht="16.5" customHeight="1">
      <c r="A10" s="15"/>
      <c r="B10" s="16" t="s">
        <v>13</v>
      </c>
      <c r="C10" s="9">
        <v>1672</v>
      </c>
      <c r="D10" s="2">
        <v>918</v>
      </c>
      <c r="E10" s="2">
        <v>357</v>
      </c>
      <c r="F10" s="2">
        <v>311</v>
      </c>
      <c r="G10" s="3" t="s">
        <v>40</v>
      </c>
      <c r="H10" s="2">
        <v>30</v>
      </c>
      <c r="I10" s="2">
        <v>55</v>
      </c>
    </row>
    <row r="11" spans="1:9" s="1" customFormat="1" ht="16.5" customHeight="1" thickBot="1">
      <c r="A11" s="19"/>
      <c r="B11" s="21" t="s">
        <v>14</v>
      </c>
      <c r="C11" s="51">
        <v>80208</v>
      </c>
      <c r="D11" s="95">
        <v>19661</v>
      </c>
      <c r="E11" s="95">
        <v>36758</v>
      </c>
      <c r="F11" s="47">
        <v>18473</v>
      </c>
      <c r="G11" s="47" t="s">
        <v>40</v>
      </c>
      <c r="H11" s="95">
        <v>113</v>
      </c>
      <c r="I11" s="47">
        <v>5202</v>
      </c>
    </row>
    <row r="12" spans="1:9" s="1" customFormat="1" ht="16.5" customHeight="1" thickTop="1">
      <c r="A12" s="20" t="s">
        <v>33</v>
      </c>
      <c r="B12" s="20"/>
      <c r="C12" s="52">
        <v>1806</v>
      </c>
      <c r="D12" s="50">
        <f>SUM(D13:D19)</f>
        <v>820</v>
      </c>
      <c r="E12" s="50">
        <f>SUM(E13:E19)</f>
        <v>562</v>
      </c>
      <c r="F12" s="50">
        <f>SUM(F13:F19)</f>
        <v>297</v>
      </c>
      <c r="G12" s="50" t="s">
        <v>40</v>
      </c>
      <c r="H12" s="50">
        <f>SUM(H13:H19)</f>
        <v>40</v>
      </c>
      <c r="I12" s="50">
        <f>SUM(I13:I19)</f>
        <v>87</v>
      </c>
    </row>
    <row r="13" spans="1:9" s="1" customFormat="1" ht="16.5" customHeight="1">
      <c r="A13" s="15"/>
      <c r="B13" s="16" t="s">
        <v>8</v>
      </c>
      <c r="C13" s="9">
        <v>497</v>
      </c>
      <c r="D13" s="2">
        <v>354</v>
      </c>
      <c r="E13" s="2">
        <v>27</v>
      </c>
      <c r="F13" s="2">
        <v>28</v>
      </c>
      <c r="G13" s="3" t="s">
        <v>40</v>
      </c>
      <c r="H13" s="2">
        <v>35</v>
      </c>
      <c r="I13" s="2">
        <v>54</v>
      </c>
    </row>
    <row r="14" spans="1:9" s="1" customFormat="1" ht="16.5" customHeight="1">
      <c r="A14" s="15"/>
      <c r="B14" s="16" t="s">
        <v>36</v>
      </c>
      <c r="C14" s="9">
        <v>0</v>
      </c>
      <c r="D14" s="3" t="s">
        <v>40</v>
      </c>
      <c r="E14" s="3" t="s">
        <v>40</v>
      </c>
      <c r="F14" s="3" t="s">
        <v>40</v>
      </c>
      <c r="G14" s="3" t="s">
        <v>40</v>
      </c>
      <c r="H14" s="3" t="s">
        <v>82</v>
      </c>
      <c r="I14" s="3">
        <v>0</v>
      </c>
    </row>
    <row r="15" spans="1:9" s="1" customFormat="1" ht="16.5" customHeight="1">
      <c r="A15" s="15"/>
      <c r="B15" s="16" t="s">
        <v>37</v>
      </c>
      <c r="C15" s="9">
        <v>0</v>
      </c>
      <c r="D15" s="3" t="s">
        <v>40</v>
      </c>
      <c r="E15" s="3" t="s">
        <v>40</v>
      </c>
      <c r="F15" s="3" t="s">
        <v>40</v>
      </c>
      <c r="G15" s="3" t="s">
        <v>40</v>
      </c>
      <c r="H15" s="3" t="s">
        <v>82</v>
      </c>
      <c r="I15" s="3">
        <v>0</v>
      </c>
    </row>
    <row r="16" spans="1:9" s="1" customFormat="1" ht="16.5" customHeight="1">
      <c r="A16" s="15"/>
      <c r="B16" s="16" t="s">
        <v>9</v>
      </c>
      <c r="C16" s="9">
        <v>1309</v>
      </c>
      <c r="D16" s="96">
        <v>466</v>
      </c>
      <c r="E16" s="96">
        <v>535</v>
      </c>
      <c r="F16" s="96">
        <v>269</v>
      </c>
      <c r="G16" s="49" t="s">
        <v>40</v>
      </c>
      <c r="H16" s="49">
        <v>5</v>
      </c>
      <c r="I16" s="96">
        <v>33</v>
      </c>
    </row>
    <row r="17" spans="1:9" s="1" customFormat="1" ht="16.5" customHeight="1">
      <c r="A17" s="15"/>
      <c r="B17" s="16" t="s">
        <v>10</v>
      </c>
      <c r="C17" s="9">
        <v>0</v>
      </c>
      <c r="D17" s="3" t="s">
        <v>40</v>
      </c>
      <c r="E17" s="3" t="s">
        <v>40</v>
      </c>
      <c r="F17" s="3" t="s">
        <v>40</v>
      </c>
      <c r="G17" s="3" t="s">
        <v>40</v>
      </c>
      <c r="H17" s="3" t="s">
        <v>82</v>
      </c>
      <c r="I17" s="3">
        <v>0</v>
      </c>
    </row>
    <row r="18" spans="1:9" s="1" customFormat="1" ht="16.5" customHeight="1">
      <c r="A18" s="15"/>
      <c r="B18" s="16" t="s">
        <v>11</v>
      </c>
      <c r="C18" s="9">
        <v>0</v>
      </c>
      <c r="D18" s="3" t="s">
        <v>40</v>
      </c>
      <c r="E18" s="3" t="s">
        <v>40</v>
      </c>
      <c r="F18" s="3" t="s">
        <v>40</v>
      </c>
      <c r="G18" s="3" t="s">
        <v>40</v>
      </c>
      <c r="H18" s="3" t="s">
        <v>82</v>
      </c>
      <c r="I18" s="3">
        <v>0</v>
      </c>
    </row>
    <row r="19" spans="1:9" s="1" customFormat="1" ht="16.5" customHeight="1" thickBot="1">
      <c r="A19" s="17"/>
      <c r="B19" s="21" t="s">
        <v>12</v>
      </c>
      <c r="C19" s="51">
        <v>0</v>
      </c>
      <c r="D19" s="48" t="s">
        <v>40</v>
      </c>
      <c r="E19" s="48" t="s">
        <v>40</v>
      </c>
      <c r="F19" s="48" t="s">
        <v>40</v>
      </c>
      <c r="G19" s="48" t="s">
        <v>40</v>
      </c>
      <c r="H19" s="48" t="s">
        <v>82</v>
      </c>
      <c r="I19" s="48">
        <v>0</v>
      </c>
    </row>
    <row r="20" spans="1:9" s="1" customFormat="1" ht="16.5" customHeight="1" thickTop="1">
      <c r="A20" s="22" t="s">
        <v>34</v>
      </c>
      <c r="B20" s="23"/>
      <c r="C20" s="50">
        <v>36247</v>
      </c>
      <c r="D20" s="53">
        <f>SUM(D21:D25)</f>
        <v>9678</v>
      </c>
      <c r="E20" s="53">
        <f>SUM(E21:E25)</f>
        <v>17507</v>
      </c>
      <c r="F20" s="53">
        <f>SUM(F21:F25)</f>
        <v>6359</v>
      </c>
      <c r="G20" s="53" t="s">
        <v>40</v>
      </c>
      <c r="H20" s="53">
        <f>SUM(H21:H25)</f>
        <v>172</v>
      </c>
      <c r="I20" s="53">
        <f>SUM(I21:I25)</f>
        <v>2531</v>
      </c>
    </row>
    <row r="21" spans="1:9" s="1" customFormat="1" ht="16.5" customHeight="1">
      <c r="A21" s="15"/>
      <c r="B21" s="16" t="s">
        <v>19</v>
      </c>
      <c r="C21" s="9">
        <v>3030</v>
      </c>
      <c r="D21" s="96">
        <v>2450</v>
      </c>
      <c r="E21" s="96">
        <v>259</v>
      </c>
      <c r="F21" s="96">
        <v>82</v>
      </c>
      <c r="G21" s="49" t="s">
        <v>40</v>
      </c>
      <c r="H21" s="96">
        <v>106</v>
      </c>
      <c r="I21" s="96">
        <v>133</v>
      </c>
    </row>
    <row r="22" spans="1:9" s="1" customFormat="1" ht="16.5" customHeight="1">
      <c r="A22" s="15"/>
      <c r="B22" s="16" t="s">
        <v>20</v>
      </c>
      <c r="C22" s="9">
        <v>24976</v>
      </c>
      <c r="D22" s="2">
        <v>3679</v>
      </c>
      <c r="E22" s="2">
        <v>14389</v>
      </c>
      <c r="F22" s="2">
        <v>5634</v>
      </c>
      <c r="G22" s="97" t="s">
        <v>40</v>
      </c>
      <c r="H22" s="2">
        <v>5</v>
      </c>
      <c r="I22" s="2">
        <v>1268</v>
      </c>
    </row>
    <row r="23" spans="1:9" s="1" customFormat="1" ht="16.5" customHeight="1">
      <c r="A23" s="15"/>
      <c r="B23" s="16" t="s">
        <v>22</v>
      </c>
      <c r="C23" s="9">
        <v>323</v>
      </c>
      <c r="D23" s="2">
        <v>224</v>
      </c>
      <c r="E23" s="2">
        <v>85</v>
      </c>
      <c r="F23" s="3" t="s">
        <v>40</v>
      </c>
      <c r="G23" s="3" t="s">
        <v>40</v>
      </c>
      <c r="H23" s="2">
        <v>2</v>
      </c>
      <c r="I23" s="3">
        <v>12</v>
      </c>
    </row>
    <row r="24" spans="1:9" s="1" customFormat="1" ht="16.5" customHeight="1">
      <c r="A24" s="17"/>
      <c r="B24" s="18" t="s">
        <v>21</v>
      </c>
      <c r="C24" s="9">
        <v>5351</v>
      </c>
      <c r="D24" s="2">
        <v>1143</v>
      </c>
      <c r="E24" s="2">
        <v>2624</v>
      </c>
      <c r="F24" s="2">
        <v>580</v>
      </c>
      <c r="G24" s="3" t="s">
        <v>40</v>
      </c>
      <c r="H24" s="2">
        <v>32</v>
      </c>
      <c r="I24" s="2">
        <v>971</v>
      </c>
    </row>
    <row r="25" spans="1:9" s="1" customFormat="1" ht="16.5" customHeight="1" thickBot="1">
      <c r="A25" s="17"/>
      <c r="B25" s="18" t="s">
        <v>23</v>
      </c>
      <c r="C25" s="54">
        <v>2568</v>
      </c>
      <c r="D25" s="93">
        <v>2182</v>
      </c>
      <c r="E25" s="93">
        <v>150</v>
      </c>
      <c r="F25" s="48">
        <v>63</v>
      </c>
      <c r="G25" s="48" t="s">
        <v>40</v>
      </c>
      <c r="H25" s="93">
        <v>27</v>
      </c>
      <c r="I25" s="48">
        <v>147</v>
      </c>
    </row>
    <row r="26" spans="1:9" s="1" customFormat="1" ht="16.5" customHeight="1" thickTop="1">
      <c r="A26" s="22" t="s">
        <v>35</v>
      </c>
      <c r="B26" s="24"/>
      <c r="C26" s="53">
        <v>1494</v>
      </c>
      <c r="D26" s="55">
        <f>SUM(D27:D33)</f>
        <v>806</v>
      </c>
      <c r="E26" s="55">
        <f>SUM(E27:E33)</f>
        <v>504</v>
      </c>
      <c r="F26" s="55">
        <f>SUM(F27:F33)</f>
        <v>134</v>
      </c>
      <c r="G26" s="55" t="s">
        <v>40</v>
      </c>
      <c r="H26" s="55">
        <f>SUM(H27:H33)</f>
        <v>5</v>
      </c>
      <c r="I26" s="53">
        <f>SUM(I27:I33)</f>
        <v>44</v>
      </c>
    </row>
    <row r="27" spans="1:9" s="1" customFormat="1" ht="16.5" customHeight="1">
      <c r="A27" s="15"/>
      <c r="B27" s="16" t="s">
        <v>24</v>
      </c>
      <c r="C27" s="9">
        <v>241</v>
      </c>
      <c r="D27" s="2">
        <v>12</v>
      </c>
      <c r="E27" s="2">
        <v>217</v>
      </c>
      <c r="F27" s="3">
        <v>5</v>
      </c>
      <c r="G27" s="3" t="s">
        <v>40</v>
      </c>
      <c r="H27" s="3" t="s">
        <v>82</v>
      </c>
      <c r="I27" s="2">
        <v>7</v>
      </c>
    </row>
    <row r="28" spans="1:9" s="1" customFormat="1" ht="16.5" customHeight="1">
      <c r="A28" s="15"/>
      <c r="B28" s="16" t="s">
        <v>26</v>
      </c>
      <c r="C28" s="9">
        <v>0</v>
      </c>
      <c r="D28" s="3" t="s">
        <v>40</v>
      </c>
      <c r="E28" s="3" t="s">
        <v>40</v>
      </c>
      <c r="F28" s="3" t="s">
        <v>40</v>
      </c>
      <c r="G28" s="3" t="s">
        <v>40</v>
      </c>
      <c r="H28" s="3" t="s">
        <v>49</v>
      </c>
      <c r="I28" s="3">
        <v>0</v>
      </c>
    </row>
    <row r="29" spans="1:9" s="1" customFormat="1" ht="16.5" customHeight="1">
      <c r="A29" s="15"/>
      <c r="B29" s="16" t="s">
        <v>25</v>
      </c>
      <c r="C29" s="9">
        <v>1252</v>
      </c>
      <c r="D29" s="2">
        <v>794</v>
      </c>
      <c r="E29" s="2">
        <v>287</v>
      </c>
      <c r="F29" s="3">
        <v>129</v>
      </c>
      <c r="G29" s="3" t="s">
        <v>40</v>
      </c>
      <c r="H29" s="2">
        <v>5</v>
      </c>
      <c r="I29" s="2">
        <v>37</v>
      </c>
    </row>
    <row r="30" spans="1:9" s="1" customFormat="1" ht="16.5" customHeight="1">
      <c r="A30" s="15"/>
      <c r="B30" s="16" t="s">
        <v>27</v>
      </c>
      <c r="C30" s="9">
        <v>0</v>
      </c>
      <c r="D30" s="49" t="s">
        <v>40</v>
      </c>
      <c r="E30" s="49" t="s">
        <v>40</v>
      </c>
      <c r="F30" s="49" t="s">
        <v>40</v>
      </c>
      <c r="G30" s="49" t="s">
        <v>40</v>
      </c>
      <c r="H30" s="49" t="s">
        <v>82</v>
      </c>
      <c r="I30" s="49">
        <v>0</v>
      </c>
    </row>
    <row r="31" spans="1:9" s="1" customFormat="1" ht="16.5" customHeight="1">
      <c r="A31" s="15"/>
      <c r="B31" s="16" t="s">
        <v>28</v>
      </c>
      <c r="C31" s="9">
        <v>0</v>
      </c>
      <c r="D31" s="3" t="s">
        <v>40</v>
      </c>
      <c r="E31" s="3" t="s">
        <v>40</v>
      </c>
      <c r="F31" s="3" t="s">
        <v>40</v>
      </c>
      <c r="G31" s="3" t="s">
        <v>40</v>
      </c>
      <c r="H31" s="3" t="s">
        <v>82</v>
      </c>
      <c r="I31" s="3">
        <v>0</v>
      </c>
    </row>
    <row r="32" spans="1:9" s="1" customFormat="1" ht="16.5" customHeight="1">
      <c r="A32" s="15"/>
      <c r="B32" s="16" t="s">
        <v>29</v>
      </c>
      <c r="C32" s="9">
        <v>0</v>
      </c>
      <c r="D32" s="3" t="s">
        <v>40</v>
      </c>
      <c r="E32" s="3" t="s">
        <v>40</v>
      </c>
      <c r="F32" s="3" t="s">
        <v>40</v>
      </c>
      <c r="G32" s="3" t="s">
        <v>40</v>
      </c>
      <c r="H32" s="3" t="s">
        <v>82</v>
      </c>
      <c r="I32" s="3">
        <v>0</v>
      </c>
    </row>
    <row r="33" spans="1:9" s="1" customFormat="1" ht="16.5" customHeight="1" thickBot="1">
      <c r="A33" s="15"/>
      <c r="B33" s="16" t="s">
        <v>30</v>
      </c>
      <c r="C33" s="9" t="s">
        <v>82</v>
      </c>
      <c r="D33" s="49" t="s">
        <v>40</v>
      </c>
      <c r="E33" s="49" t="s">
        <v>40</v>
      </c>
      <c r="F33" s="49" t="s">
        <v>40</v>
      </c>
      <c r="G33" s="49" t="s">
        <v>40</v>
      </c>
      <c r="H33" s="49" t="s">
        <v>82</v>
      </c>
      <c r="I33" s="49" t="s">
        <v>82</v>
      </c>
    </row>
    <row r="34" spans="1:9" s="1" customFormat="1" ht="16.5" customHeight="1" thickTop="1">
      <c r="A34" s="22" t="s">
        <v>38</v>
      </c>
      <c r="B34" s="24"/>
      <c r="C34" s="53">
        <v>6320</v>
      </c>
      <c r="D34" s="53">
        <f>SUM(D35:D38)</f>
        <v>2264</v>
      </c>
      <c r="E34" s="53">
        <f>SUM(E35:E38)</f>
        <v>1915</v>
      </c>
      <c r="F34" s="53">
        <f>SUM(F35:F38)</f>
        <v>1846</v>
      </c>
      <c r="G34" s="53" t="s">
        <v>40</v>
      </c>
      <c r="H34" s="53">
        <f>SUM(H35:H38)</f>
        <v>46</v>
      </c>
      <c r="I34" s="53">
        <f>SUM(I35:I38)</f>
        <v>248</v>
      </c>
    </row>
    <row r="35" spans="1:9" s="1" customFormat="1" ht="16.5" customHeight="1">
      <c r="A35" s="15"/>
      <c r="B35" s="16" t="s">
        <v>15</v>
      </c>
      <c r="C35" s="9">
        <v>2156</v>
      </c>
      <c r="D35" s="2">
        <v>793</v>
      </c>
      <c r="E35" s="2">
        <v>797</v>
      </c>
      <c r="F35" s="3">
        <v>471</v>
      </c>
      <c r="G35" s="3" t="s">
        <v>40</v>
      </c>
      <c r="H35" s="2">
        <v>20</v>
      </c>
      <c r="I35" s="3">
        <v>75</v>
      </c>
    </row>
    <row r="36" spans="1:9" s="1" customFormat="1" ht="16.5" customHeight="1">
      <c r="A36" s="15"/>
      <c r="B36" s="16" t="s">
        <v>16</v>
      </c>
      <c r="C36" s="9">
        <v>31</v>
      </c>
      <c r="D36" s="3" t="s">
        <v>40</v>
      </c>
      <c r="E36" s="3">
        <v>0</v>
      </c>
      <c r="F36" s="3">
        <v>28</v>
      </c>
      <c r="G36" s="3" t="s">
        <v>40</v>
      </c>
      <c r="H36" s="3" t="s">
        <v>82</v>
      </c>
      <c r="I36" s="3">
        <v>3</v>
      </c>
    </row>
    <row r="37" spans="1:9" s="1" customFormat="1" ht="16.5" customHeight="1">
      <c r="A37" s="15"/>
      <c r="B37" s="16" t="s">
        <v>17</v>
      </c>
      <c r="C37" s="9">
        <v>4066</v>
      </c>
      <c r="D37" s="2">
        <v>1446</v>
      </c>
      <c r="E37" s="2">
        <v>1076</v>
      </c>
      <c r="F37" s="3">
        <v>1347</v>
      </c>
      <c r="G37" s="3" t="s">
        <v>40</v>
      </c>
      <c r="H37" s="2">
        <v>26</v>
      </c>
      <c r="I37" s="3">
        <v>170</v>
      </c>
    </row>
    <row r="38" spans="1:9" s="1" customFormat="1" ht="16.5" customHeight="1">
      <c r="A38" s="15"/>
      <c r="B38" s="16" t="s">
        <v>18</v>
      </c>
      <c r="C38" s="9">
        <v>67</v>
      </c>
      <c r="D38" s="3">
        <v>25</v>
      </c>
      <c r="E38" s="3">
        <v>42</v>
      </c>
      <c r="F38" s="3" t="s">
        <v>40</v>
      </c>
      <c r="G38" s="3" t="s">
        <v>40</v>
      </c>
      <c r="H38" s="3" t="s">
        <v>82</v>
      </c>
      <c r="I38" s="3" t="s">
        <v>49</v>
      </c>
    </row>
    <row r="39" spans="1:3" s="1" customFormat="1" ht="16.5" customHeight="1">
      <c r="A39" s="35" t="s">
        <v>39</v>
      </c>
      <c r="B39" s="4"/>
      <c r="C39" s="29"/>
    </row>
    <row r="40" spans="1:2" s="44" customFormat="1" ht="16.5" customHeight="1">
      <c r="A40" s="71"/>
      <c r="B40" s="43"/>
    </row>
    <row r="41" ht="16.5" customHeight="1"/>
  </sheetData>
  <sheetProtection/>
  <mergeCells count="13">
    <mergeCell ref="A8:B8"/>
    <mergeCell ref="A6:B6"/>
    <mergeCell ref="A2:B3"/>
    <mergeCell ref="H2:H3"/>
    <mergeCell ref="C2:C3"/>
    <mergeCell ref="A4:B4"/>
    <mergeCell ref="A7:B7"/>
    <mergeCell ref="A5:B5"/>
    <mergeCell ref="I2:I3"/>
    <mergeCell ref="D2:D3"/>
    <mergeCell ref="E2:E3"/>
    <mergeCell ref="F2:F3"/>
    <mergeCell ref="G2:G3"/>
  </mergeCells>
  <printOptions horizontalCentered="1"/>
  <pageMargins left="0.7874015748031497" right="0.7874015748031497" top="0.7874015748031497" bottom="0.7874015748031497" header="0.5118110236220472" footer="0.5118110236220472"/>
  <pageSetup firstPageNumber="16" useFirstPageNumber="1" horizontalDpi="600" verticalDpi="600" orientation="portrait" paperSize="9" scale="98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45"/>
  <sheetViews>
    <sheetView view="pageBreakPreview" zoomScaleSheetLayoutView="100" workbookViewId="0" topLeftCell="A1">
      <selection activeCell="A4" sqref="A4:B8"/>
    </sheetView>
  </sheetViews>
  <sheetFormatPr defaultColWidth="9.00390625" defaultRowHeight="13.5"/>
  <cols>
    <col min="1" max="1" width="2.625" style="6" customWidth="1"/>
    <col min="2" max="2" width="18.75390625" style="8" customWidth="1"/>
    <col min="3" max="9" width="9.75390625" style="6" customWidth="1"/>
    <col min="10" max="10" width="9.00390625" style="6" customWidth="1"/>
    <col min="11" max="11" width="3.50390625" style="6" bestFit="1" customWidth="1"/>
    <col min="12" max="16384" width="9.00390625" style="6" customWidth="1"/>
  </cols>
  <sheetData>
    <row r="1" spans="1:9" ht="19.5" customHeight="1">
      <c r="A1" s="28"/>
      <c r="B1" s="42" t="s">
        <v>44</v>
      </c>
      <c r="C1" s="29"/>
      <c r="D1" s="1"/>
      <c r="E1" s="29"/>
      <c r="F1" s="29"/>
      <c r="G1" s="29"/>
      <c r="H1" s="29"/>
      <c r="I1" s="30" t="s">
        <v>0</v>
      </c>
    </row>
    <row r="2" spans="1:9" ht="16.5" customHeight="1">
      <c r="A2" s="98" t="s">
        <v>41</v>
      </c>
      <c r="B2" s="98"/>
      <c r="C2" s="100" t="s">
        <v>1</v>
      </c>
      <c r="D2" s="100" t="s">
        <v>2</v>
      </c>
      <c r="E2" s="100" t="s">
        <v>3</v>
      </c>
      <c r="F2" s="100" t="s">
        <v>4</v>
      </c>
      <c r="G2" s="100" t="s">
        <v>5</v>
      </c>
      <c r="H2" s="100" t="s">
        <v>6</v>
      </c>
      <c r="I2" s="100" t="s">
        <v>7</v>
      </c>
    </row>
    <row r="3" spans="1:9" ht="16.5" customHeight="1" thickBot="1">
      <c r="A3" s="99"/>
      <c r="B3" s="99"/>
      <c r="C3" s="106"/>
      <c r="D3" s="106" t="s">
        <v>2</v>
      </c>
      <c r="E3" s="106" t="s">
        <v>3</v>
      </c>
      <c r="F3" s="106" t="s">
        <v>4</v>
      </c>
      <c r="G3" s="106" t="s">
        <v>5</v>
      </c>
      <c r="H3" s="106" t="s">
        <v>6</v>
      </c>
      <c r="I3" s="106" t="s">
        <v>7</v>
      </c>
    </row>
    <row r="4" spans="1:9" ht="16.5" customHeight="1" thickTop="1">
      <c r="A4" s="104" t="s">
        <v>87</v>
      </c>
      <c r="B4" s="105"/>
      <c r="C4" s="2">
        <v>220928</v>
      </c>
      <c r="D4" s="2">
        <v>133264</v>
      </c>
      <c r="E4" s="2">
        <v>81994</v>
      </c>
      <c r="F4" s="9" t="s">
        <v>40</v>
      </c>
      <c r="G4" s="2">
        <v>708</v>
      </c>
      <c r="H4" s="2">
        <v>4961</v>
      </c>
      <c r="I4" s="9" t="s">
        <v>40</v>
      </c>
    </row>
    <row r="5" spans="1:9" ht="16.5" customHeight="1">
      <c r="A5" s="109" t="s">
        <v>83</v>
      </c>
      <c r="B5" s="110"/>
      <c r="C5" s="2">
        <v>220848</v>
      </c>
      <c r="D5" s="2">
        <v>133123</v>
      </c>
      <c r="E5" s="2">
        <v>82069</v>
      </c>
      <c r="F5" s="3" t="s">
        <v>40</v>
      </c>
      <c r="G5" s="2">
        <v>707</v>
      </c>
      <c r="H5" s="2">
        <v>4949</v>
      </c>
      <c r="I5" s="9" t="s">
        <v>40</v>
      </c>
    </row>
    <row r="6" spans="1:9" ht="16.5" customHeight="1">
      <c r="A6" s="102" t="s">
        <v>84</v>
      </c>
      <c r="B6" s="103"/>
      <c r="C6" s="2">
        <v>220531.84</v>
      </c>
      <c r="D6" s="2">
        <v>132979.51000000004</v>
      </c>
      <c r="E6" s="2">
        <v>82048.27000000005</v>
      </c>
      <c r="F6" s="3" t="s">
        <v>40</v>
      </c>
      <c r="G6" s="2">
        <v>705.8699999999999</v>
      </c>
      <c r="H6" s="2">
        <v>4798.1900000000005</v>
      </c>
      <c r="I6" s="3" t="s">
        <v>40</v>
      </c>
    </row>
    <row r="7" spans="1:9" s="1" customFormat="1" ht="16.5" customHeight="1">
      <c r="A7" s="102" t="s">
        <v>85</v>
      </c>
      <c r="B7" s="103"/>
      <c r="C7" s="73">
        <v>220472.51</v>
      </c>
      <c r="D7" s="2">
        <v>132912.47</v>
      </c>
      <c r="E7" s="2">
        <v>82059.04000000002</v>
      </c>
      <c r="F7" s="3" t="s">
        <v>62</v>
      </c>
      <c r="G7" s="2">
        <v>705.4499999999999</v>
      </c>
      <c r="H7" s="2">
        <v>4795.55</v>
      </c>
      <c r="I7" s="37">
        <v>0</v>
      </c>
    </row>
    <row r="8" spans="1:9" s="1" customFormat="1" ht="16.5" customHeight="1" thickBot="1">
      <c r="A8" s="107" t="s">
        <v>86</v>
      </c>
      <c r="B8" s="108"/>
      <c r="C8" s="74">
        <v>220380</v>
      </c>
      <c r="D8" s="75">
        <v>132842</v>
      </c>
      <c r="E8" s="75">
        <v>82023</v>
      </c>
      <c r="F8" s="37" t="s">
        <v>63</v>
      </c>
      <c r="G8" s="75">
        <v>705</v>
      </c>
      <c r="H8" s="75">
        <v>4809</v>
      </c>
      <c r="I8" s="37">
        <v>0</v>
      </c>
    </row>
    <row r="9" spans="1:18" s="1" customFormat="1" ht="16.5" customHeight="1" thickTop="1">
      <c r="A9" s="22" t="s">
        <v>32</v>
      </c>
      <c r="B9" s="59"/>
      <c r="C9" s="76">
        <f>C10+C11</f>
        <v>77018</v>
      </c>
      <c r="D9" s="77">
        <f>D10+D11</f>
        <v>51091</v>
      </c>
      <c r="E9" s="77">
        <f>E10+E11</f>
        <v>23902</v>
      </c>
      <c r="F9" s="78" t="s">
        <v>64</v>
      </c>
      <c r="G9" s="77">
        <f>G10+G11</f>
        <v>54</v>
      </c>
      <c r="H9" s="77">
        <f>H10+H11</f>
        <v>1971</v>
      </c>
      <c r="I9" s="53">
        <v>0</v>
      </c>
      <c r="L9" s="1" t="s">
        <v>65</v>
      </c>
      <c r="M9" s="1" t="s">
        <v>66</v>
      </c>
      <c r="N9" s="1" t="s">
        <v>67</v>
      </c>
      <c r="O9" s="1" t="s">
        <v>68</v>
      </c>
      <c r="Q9" s="1" t="s">
        <v>69</v>
      </c>
      <c r="R9" s="1" t="s">
        <v>70</v>
      </c>
    </row>
    <row r="10" spans="1:18" s="1" customFormat="1" ht="16.5" customHeight="1">
      <c r="A10" s="15"/>
      <c r="B10" s="16" t="s">
        <v>13</v>
      </c>
      <c r="C10" s="26">
        <f aca="true" t="shared" si="0" ref="C10:E11">M10</f>
        <v>31983</v>
      </c>
      <c r="D10" s="9">
        <f t="shared" si="0"/>
        <v>24555</v>
      </c>
      <c r="E10" s="9">
        <f t="shared" si="0"/>
        <v>6932</v>
      </c>
      <c r="F10" s="3" t="s">
        <v>63</v>
      </c>
      <c r="G10" s="9">
        <f>Q10</f>
        <v>30</v>
      </c>
      <c r="H10" s="9">
        <f>R10</f>
        <v>466</v>
      </c>
      <c r="I10" s="3">
        <v>0</v>
      </c>
      <c r="K10" s="1">
        <v>1</v>
      </c>
      <c r="L10" s="1" t="s">
        <v>13</v>
      </c>
      <c r="M10" s="1">
        <v>31983</v>
      </c>
      <c r="N10" s="1">
        <v>24555</v>
      </c>
      <c r="O10" s="1">
        <v>6932</v>
      </c>
      <c r="Q10" s="1">
        <v>30</v>
      </c>
      <c r="R10" s="1">
        <v>466</v>
      </c>
    </row>
    <row r="11" spans="1:18" s="1" customFormat="1" ht="16.5" customHeight="1" thickBot="1">
      <c r="A11" s="19"/>
      <c r="B11" s="21" t="s">
        <v>14</v>
      </c>
      <c r="C11" s="79">
        <f t="shared" si="0"/>
        <v>45035</v>
      </c>
      <c r="D11" s="51">
        <f t="shared" si="0"/>
        <v>26536</v>
      </c>
      <c r="E11" s="51">
        <f t="shared" si="0"/>
        <v>16970</v>
      </c>
      <c r="F11" s="47" t="s">
        <v>63</v>
      </c>
      <c r="G11" s="51">
        <f>Q11</f>
        <v>24</v>
      </c>
      <c r="H11" s="51">
        <f>R11</f>
        <v>1505</v>
      </c>
      <c r="I11" s="47">
        <v>0</v>
      </c>
      <c r="K11" s="1">
        <v>2</v>
      </c>
      <c r="L11" s="1" t="s">
        <v>14</v>
      </c>
      <c r="M11" s="1">
        <v>45035</v>
      </c>
      <c r="N11" s="1">
        <v>26536</v>
      </c>
      <c r="O11" s="1">
        <v>16970</v>
      </c>
      <c r="Q11" s="1">
        <v>24</v>
      </c>
      <c r="R11" s="1">
        <v>1505</v>
      </c>
    </row>
    <row r="12" spans="1:18" s="1" customFormat="1" ht="16.5" customHeight="1" thickTop="1">
      <c r="A12" s="20" t="s">
        <v>33</v>
      </c>
      <c r="B12" s="20"/>
      <c r="C12" s="80">
        <f>SUM(C13:C19)</f>
        <v>25902</v>
      </c>
      <c r="D12" s="52">
        <f>SUM(D13:D19)</f>
        <v>11965</v>
      </c>
      <c r="E12" s="52">
        <f>SUM(E13:E19)</f>
        <v>13423</v>
      </c>
      <c r="F12" s="45" t="s">
        <v>64</v>
      </c>
      <c r="G12" s="52">
        <f>SUM(G13:G19)</f>
        <v>128</v>
      </c>
      <c r="H12" s="52">
        <f>SUM(H13:H19)</f>
        <v>387</v>
      </c>
      <c r="I12" s="52">
        <v>0</v>
      </c>
      <c r="K12" s="1">
        <v>3</v>
      </c>
      <c r="L12" s="1" t="s">
        <v>8</v>
      </c>
      <c r="M12" s="1">
        <v>7591</v>
      </c>
      <c r="N12" s="1">
        <v>4879</v>
      </c>
      <c r="O12" s="1">
        <v>2527</v>
      </c>
      <c r="Q12" s="1">
        <v>27</v>
      </c>
      <c r="R12" s="1">
        <v>159</v>
      </c>
    </row>
    <row r="13" spans="1:18" s="1" customFormat="1" ht="16.5" customHeight="1">
      <c r="A13" s="15"/>
      <c r="B13" s="16" t="s">
        <v>8</v>
      </c>
      <c r="C13" s="26">
        <f>M12</f>
        <v>7591</v>
      </c>
      <c r="D13" s="9">
        <f aca="true" t="shared" si="1" ref="D13:E19">N12</f>
        <v>4879</v>
      </c>
      <c r="E13" s="9">
        <f t="shared" si="1"/>
        <v>2527</v>
      </c>
      <c r="F13" s="3" t="s">
        <v>64</v>
      </c>
      <c r="G13" s="9">
        <f aca="true" t="shared" si="2" ref="G13:H19">Q12</f>
        <v>27</v>
      </c>
      <c r="H13" s="9">
        <f t="shared" si="2"/>
        <v>159</v>
      </c>
      <c r="I13" s="3">
        <v>0</v>
      </c>
      <c r="K13" s="1">
        <v>4</v>
      </c>
      <c r="L13" s="1" t="s">
        <v>50</v>
      </c>
      <c r="M13" s="1">
        <v>1424</v>
      </c>
      <c r="N13" s="1">
        <v>464</v>
      </c>
      <c r="O13" s="1">
        <v>889</v>
      </c>
      <c r="Q13" s="1">
        <v>23</v>
      </c>
      <c r="R13" s="1">
        <v>48</v>
      </c>
    </row>
    <row r="14" spans="1:18" s="1" customFormat="1" ht="16.5" customHeight="1">
      <c r="A14" s="15"/>
      <c r="B14" s="16" t="s">
        <v>36</v>
      </c>
      <c r="C14" s="26">
        <f aca="true" t="shared" si="3" ref="C14:C19">M13</f>
        <v>1424</v>
      </c>
      <c r="D14" s="9">
        <f t="shared" si="1"/>
        <v>464</v>
      </c>
      <c r="E14" s="9">
        <f t="shared" si="1"/>
        <v>889</v>
      </c>
      <c r="F14" s="3" t="s">
        <v>63</v>
      </c>
      <c r="G14" s="9">
        <f t="shared" si="2"/>
        <v>23</v>
      </c>
      <c r="H14" s="9">
        <f t="shared" si="2"/>
        <v>48</v>
      </c>
      <c r="I14" s="3">
        <v>0</v>
      </c>
      <c r="K14" s="1">
        <v>5</v>
      </c>
      <c r="L14" s="1" t="s">
        <v>57</v>
      </c>
      <c r="M14" s="1">
        <v>145</v>
      </c>
      <c r="N14" s="1">
        <v>28</v>
      </c>
      <c r="O14" s="1">
        <v>113</v>
      </c>
      <c r="Q14" s="1">
        <v>0</v>
      </c>
      <c r="R14" s="1">
        <v>4</v>
      </c>
    </row>
    <row r="15" spans="1:18" s="1" customFormat="1" ht="16.5" customHeight="1">
      <c r="A15" s="15"/>
      <c r="B15" s="16" t="s">
        <v>37</v>
      </c>
      <c r="C15" s="26">
        <f t="shared" si="3"/>
        <v>145</v>
      </c>
      <c r="D15" s="9">
        <f t="shared" si="1"/>
        <v>28</v>
      </c>
      <c r="E15" s="9">
        <f t="shared" si="1"/>
        <v>113</v>
      </c>
      <c r="F15" s="3" t="s">
        <v>63</v>
      </c>
      <c r="G15" s="9">
        <f t="shared" si="2"/>
        <v>0</v>
      </c>
      <c r="H15" s="9">
        <f t="shared" si="2"/>
        <v>4</v>
      </c>
      <c r="I15" s="3">
        <v>0</v>
      </c>
      <c r="K15" s="1">
        <v>6</v>
      </c>
      <c r="L15" s="1" t="s">
        <v>9</v>
      </c>
      <c r="M15" s="1">
        <v>2595</v>
      </c>
      <c r="N15" s="1">
        <v>1353</v>
      </c>
      <c r="O15" s="1">
        <v>1182</v>
      </c>
      <c r="Q15" s="1">
        <v>18</v>
      </c>
      <c r="R15" s="1">
        <v>42</v>
      </c>
    </row>
    <row r="16" spans="1:18" s="1" customFormat="1" ht="16.5" customHeight="1">
      <c r="A16" s="15"/>
      <c r="B16" s="16" t="s">
        <v>9</v>
      </c>
      <c r="C16" s="26">
        <f t="shared" si="3"/>
        <v>2595</v>
      </c>
      <c r="D16" s="9">
        <f t="shared" si="1"/>
        <v>1353</v>
      </c>
      <c r="E16" s="9">
        <f t="shared" si="1"/>
        <v>1182</v>
      </c>
      <c r="F16" s="3" t="s">
        <v>63</v>
      </c>
      <c r="G16" s="9">
        <f t="shared" si="2"/>
        <v>18</v>
      </c>
      <c r="H16" s="9">
        <f t="shared" si="2"/>
        <v>42</v>
      </c>
      <c r="I16" s="3">
        <v>0</v>
      </c>
      <c r="K16" s="1">
        <v>7</v>
      </c>
      <c r="L16" s="1" t="s">
        <v>10</v>
      </c>
      <c r="M16" s="1">
        <v>11066</v>
      </c>
      <c r="N16" s="1">
        <v>4424</v>
      </c>
      <c r="O16" s="1">
        <v>6556</v>
      </c>
      <c r="Q16" s="1">
        <v>35</v>
      </c>
      <c r="R16" s="1">
        <v>51</v>
      </c>
    </row>
    <row r="17" spans="1:18" s="1" customFormat="1" ht="16.5" customHeight="1">
      <c r="A17" s="15"/>
      <c r="B17" s="16" t="s">
        <v>10</v>
      </c>
      <c r="C17" s="26">
        <f t="shared" si="3"/>
        <v>11066</v>
      </c>
      <c r="D17" s="9">
        <f t="shared" si="1"/>
        <v>4424</v>
      </c>
      <c r="E17" s="9">
        <f t="shared" si="1"/>
        <v>6556</v>
      </c>
      <c r="F17" s="3" t="s">
        <v>63</v>
      </c>
      <c r="G17" s="9">
        <f t="shared" si="2"/>
        <v>35</v>
      </c>
      <c r="H17" s="9">
        <f t="shared" si="2"/>
        <v>51</v>
      </c>
      <c r="I17" s="3">
        <v>0</v>
      </c>
      <c r="K17" s="1">
        <v>8</v>
      </c>
      <c r="L17" s="1" t="s">
        <v>11</v>
      </c>
      <c r="M17" s="1">
        <v>2378</v>
      </c>
      <c r="N17" s="1">
        <v>627</v>
      </c>
      <c r="O17" s="1">
        <v>1684</v>
      </c>
      <c r="Q17" s="1">
        <v>16</v>
      </c>
      <c r="R17" s="1">
        <v>52</v>
      </c>
    </row>
    <row r="18" spans="1:18" s="1" customFormat="1" ht="16.5" customHeight="1">
      <c r="A18" s="15"/>
      <c r="B18" s="16" t="s">
        <v>11</v>
      </c>
      <c r="C18" s="26">
        <f t="shared" si="3"/>
        <v>2378</v>
      </c>
      <c r="D18" s="9">
        <f t="shared" si="1"/>
        <v>627</v>
      </c>
      <c r="E18" s="9">
        <f t="shared" si="1"/>
        <v>1684</v>
      </c>
      <c r="F18" s="3" t="s">
        <v>63</v>
      </c>
      <c r="G18" s="9">
        <f t="shared" si="2"/>
        <v>16</v>
      </c>
      <c r="H18" s="9">
        <f t="shared" si="2"/>
        <v>52</v>
      </c>
      <c r="I18" s="3">
        <v>0</v>
      </c>
      <c r="K18" s="1">
        <v>9</v>
      </c>
      <c r="L18" s="1" t="s">
        <v>12</v>
      </c>
      <c r="M18" s="1">
        <v>703</v>
      </c>
      <c r="N18" s="1">
        <v>190</v>
      </c>
      <c r="O18" s="1">
        <v>472</v>
      </c>
      <c r="Q18" s="1">
        <v>9</v>
      </c>
      <c r="R18" s="1">
        <v>31</v>
      </c>
    </row>
    <row r="19" spans="1:18" s="1" customFormat="1" ht="16.5" customHeight="1" thickBot="1">
      <c r="A19" s="17"/>
      <c r="B19" s="18" t="s">
        <v>12</v>
      </c>
      <c r="C19" s="81">
        <f t="shared" si="3"/>
        <v>703</v>
      </c>
      <c r="D19" s="54">
        <f t="shared" si="1"/>
        <v>190</v>
      </c>
      <c r="E19" s="54">
        <f t="shared" si="1"/>
        <v>472</v>
      </c>
      <c r="F19" s="37" t="s">
        <v>63</v>
      </c>
      <c r="G19" s="54">
        <f t="shared" si="2"/>
        <v>9</v>
      </c>
      <c r="H19" s="54">
        <f t="shared" si="2"/>
        <v>31</v>
      </c>
      <c r="I19" s="37">
        <v>0</v>
      </c>
      <c r="K19" s="1">
        <v>10</v>
      </c>
      <c r="L19" s="1" t="s">
        <v>19</v>
      </c>
      <c r="M19" s="1">
        <v>12263</v>
      </c>
      <c r="N19" s="1">
        <v>9772</v>
      </c>
      <c r="O19" s="1">
        <v>2232</v>
      </c>
      <c r="Q19" s="1">
        <v>77</v>
      </c>
      <c r="R19" s="1">
        <v>181</v>
      </c>
    </row>
    <row r="20" spans="1:18" s="1" customFormat="1" ht="16.5" customHeight="1" thickTop="1">
      <c r="A20" s="22" t="s">
        <v>34</v>
      </c>
      <c r="B20" s="24"/>
      <c r="C20" s="82">
        <f>SUM(C21:C25)</f>
        <v>61622</v>
      </c>
      <c r="D20" s="53">
        <f>SUM(D21:D25)</f>
        <v>33497</v>
      </c>
      <c r="E20" s="53">
        <f>SUM(E21:E25)</f>
        <v>26639</v>
      </c>
      <c r="F20" s="78" t="s">
        <v>64</v>
      </c>
      <c r="G20" s="53">
        <f>SUM(G21:G25)</f>
        <v>334</v>
      </c>
      <c r="H20" s="53">
        <f>SUM(H21:H25)</f>
        <v>1152</v>
      </c>
      <c r="I20" s="53">
        <v>0</v>
      </c>
      <c r="K20" s="1">
        <v>11</v>
      </c>
      <c r="L20" s="1" t="s">
        <v>51</v>
      </c>
      <c r="M20" s="1">
        <v>13511</v>
      </c>
      <c r="N20" s="1">
        <v>5707</v>
      </c>
      <c r="O20" s="1">
        <v>7268</v>
      </c>
      <c r="Q20" s="1">
        <v>42</v>
      </c>
      <c r="R20" s="1">
        <v>494</v>
      </c>
    </row>
    <row r="21" spans="1:18" s="1" customFormat="1" ht="16.5" customHeight="1">
      <c r="A21" s="15"/>
      <c r="B21" s="16" t="s">
        <v>19</v>
      </c>
      <c r="C21" s="26">
        <f>M19</f>
        <v>12263</v>
      </c>
      <c r="D21" s="9">
        <f aca="true" t="shared" si="4" ref="D21:E25">N19</f>
        <v>9772</v>
      </c>
      <c r="E21" s="9">
        <f t="shared" si="4"/>
        <v>2232</v>
      </c>
      <c r="F21" s="3" t="s">
        <v>63</v>
      </c>
      <c r="G21" s="9">
        <f aca="true" t="shared" si="5" ref="G21:H25">Q19</f>
        <v>77</v>
      </c>
      <c r="H21" s="9">
        <f t="shared" si="5"/>
        <v>181</v>
      </c>
      <c r="I21" s="3">
        <v>0</v>
      </c>
      <c r="K21" s="1">
        <v>12</v>
      </c>
      <c r="L21" s="1" t="s">
        <v>53</v>
      </c>
      <c r="M21" s="1">
        <v>7804</v>
      </c>
      <c r="N21" s="1">
        <v>3921</v>
      </c>
      <c r="O21" s="1">
        <v>3749</v>
      </c>
      <c r="Q21" s="1">
        <v>59</v>
      </c>
      <c r="R21" s="1">
        <v>76</v>
      </c>
    </row>
    <row r="22" spans="1:18" s="1" customFormat="1" ht="16.5" customHeight="1">
      <c r="A22" s="15"/>
      <c r="B22" s="16" t="s">
        <v>20</v>
      </c>
      <c r="C22" s="26">
        <f>M20</f>
        <v>13511</v>
      </c>
      <c r="D22" s="9">
        <f t="shared" si="4"/>
        <v>5707</v>
      </c>
      <c r="E22" s="9">
        <f t="shared" si="4"/>
        <v>7268</v>
      </c>
      <c r="F22" s="3" t="s">
        <v>63</v>
      </c>
      <c r="G22" s="9">
        <f t="shared" si="5"/>
        <v>42</v>
      </c>
      <c r="H22" s="9">
        <f t="shared" si="5"/>
        <v>494</v>
      </c>
      <c r="I22" s="3">
        <v>0</v>
      </c>
      <c r="K22" s="1">
        <v>13</v>
      </c>
      <c r="L22" s="1" t="s">
        <v>21</v>
      </c>
      <c r="M22" s="1">
        <v>18269</v>
      </c>
      <c r="N22" s="1">
        <v>7773</v>
      </c>
      <c r="O22" s="1">
        <v>10028</v>
      </c>
      <c r="Q22" s="1">
        <v>111</v>
      </c>
      <c r="R22" s="1">
        <v>357</v>
      </c>
    </row>
    <row r="23" spans="1:18" s="1" customFormat="1" ht="16.5" customHeight="1">
      <c r="A23" s="15"/>
      <c r="B23" s="16" t="s">
        <v>22</v>
      </c>
      <c r="C23" s="26">
        <f>M21</f>
        <v>7804</v>
      </c>
      <c r="D23" s="9">
        <f t="shared" si="4"/>
        <v>3921</v>
      </c>
      <c r="E23" s="9">
        <f t="shared" si="4"/>
        <v>3749</v>
      </c>
      <c r="F23" s="3" t="s">
        <v>63</v>
      </c>
      <c r="G23" s="9">
        <f t="shared" si="5"/>
        <v>59</v>
      </c>
      <c r="H23" s="9">
        <f t="shared" si="5"/>
        <v>76</v>
      </c>
      <c r="I23" s="3">
        <v>0</v>
      </c>
      <c r="K23" s="1">
        <v>14</v>
      </c>
      <c r="L23" s="1" t="s">
        <v>54</v>
      </c>
      <c r="M23" s="1">
        <v>9775</v>
      </c>
      <c r="N23" s="1">
        <v>6324</v>
      </c>
      <c r="O23" s="1">
        <v>3362</v>
      </c>
      <c r="Q23" s="1">
        <v>45</v>
      </c>
      <c r="R23" s="1">
        <v>44</v>
      </c>
    </row>
    <row r="24" spans="1:18" s="1" customFormat="1" ht="16.5" customHeight="1">
      <c r="A24" s="15"/>
      <c r="B24" s="16" t="s">
        <v>21</v>
      </c>
      <c r="C24" s="26">
        <f>M22</f>
        <v>18269</v>
      </c>
      <c r="D24" s="9">
        <f t="shared" si="4"/>
        <v>7773</v>
      </c>
      <c r="E24" s="9">
        <f t="shared" si="4"/>
        <v>10028</v>
      </c>
      <c r="F24" s="3" t="s">
        <v>63</v>
      </c>
      <c r="G24" s="9">
        <f t="shared" si="5"/>
        <v>111</v>
      </c>
      <c r="H24" s="9">
        <f t="shared" si="5"/>
        <v>357</v>
      </c>
      <c r="I24" s="3">
        <v>0</v>
      </c>
      <c r="K24" s="1">
        <v>15</v>
      </c>
      <c r="L24" s="1" t="s">
        <v>24</v>
      </c>
      <c r="M24" s="1">
        <v>7706</v>
      </c>
      <c r="N24" s="1">
        <v>4399</v>
      </c>
      <c r="O24" s="1">
        <v>3175</v>
      </c>
      <c r="Q24" s="1">
        <v>24</v>
      </c>
      <c r="R24" s="1">
        <v>108</v>
      </c>
    </row>
    <row r="25" spans="1:18" s="1" customFormat="1" ht="16.5" customHeight="1" thickBot="1">
      <c r="A25" s="19"/>
      <c r="B25" s="21" t="s">
        <v>23</v>
      </c>
      <c r="C25" s="79">
        <f>M23</f>
        <v>9775</v>
      </c>
      <c r="D25" s="51">
        <f t="shared" si="4"/>
        <v>6324</v>
      </c>
      <c r="E25" s="51">
        <f t="shared" si="4"/>
        <v>3362</v>
      </c>
      <c r="F25" s="47" t="s">
        <v>63</v>
      </c>
      <c r="G25" s="51">
        <f t="shared" si="5"/>
        <v>45</v>
      </c>
      <c r="H25" s="51">
        <f t="shared" si="5"/>
        <v>44</v>
      </c>
      <c r="I25" s="47">
        <v>0</v>
      </c>
      <c r="K25" s="1">
        <v>16</v>
      </c>
      <c r="L25" s="1" t="s">
        <v>26</v>
      </c>
      <c r="M25" s="1">
        <v>8380</v>
      </c>
      <c r="N25" s="1">
        <v>4474</v>
      </c>
      <c r="O25" s="1">
        <v>3533</v>
      </c>
      <c r="Q25" s="1">
        <v>34</v>
      </c>
      <c r="R25" s="1">
        <v>339</v>
      </c>
    </row>
    <row r="26" spans="1:18" s="1" customFormat="1" ht="16.5" customHeight="1" thickTop="1">
      <c r="A26" s="22" t="s">
        <v>35</v>
      </c>
      <c r="B26" s="24"/>
      <c r="C26" s="82">
        <f>SUM(C27:C33)</f>
        <v>38107</v>
      </c>
      <c r="D26" s="53">
        <f>SUM(D27:D33)</f>
        <v>23324</v>
      </c>
      <c r="E26" s="53">
        <f>SUM(E27:E33)</f>
        <v>13618</v>
      </c>
      <c r="F26" s="78" t="s">
        <v>64</v>
      </c>
      <c r="G26" s="53">
        <f>SUM(G27:G33)</f>
        <v>157</v>
      </c>
      <c r="H26" s="53">
        <f>SUM(H27:H33)</f>
        <v>1007</v>
      </c>
      <c r="I26" s="53">
        <v>0</v>
      </c>
      <c r="K26" s="1">
        <v>17</v>
      </c>
      <c r="L26" s="1" t="s">
        <v>25</v>
      </c>
      <c r="M26" s="1">
        <v>20559</v>
      </c>
      <c r="N26" s="1">
        <v>14031</v>
      </c>
      <c r="O26" s="1">
        <v>5929</v>
      </c>
      <c r="Q26" s="1">
        <v>76</v>
      </c>
      <c r="R26" s="1">
        <v>523</v>
      </c>
    </row>
    <row r="27" spans="1:18" s="1" customFormat="1" ht="16.5" customHeight="1">
      <c r="A27" s="15"/>
      <c r="B27" s="16" t="s">
        <v>24</v>
      </c>
      <c r="C27" s="26">
        <f>M24</f>
        <v>7706</v>
      </c>
      <c r="D27" s="9">
        <f aca="true" t="shared" si="6" ref="D27:E33">N24</f>
        <v>4399</v>
      </c>
      <c r="E27" s="9">
        <f>O24</f>
        <v>3175</v>
      </c>
      <c r="F27" s="3" t="s">
        <v>63</v>
      </c>
      <c r="G27" s="9">
        <f aca="true" t="shared" si="7" ref="G27:H33">Q24</f>
        <v>24</v>
      </c>
      <c r="H27" s="9">
        <f t="shared" si="7"/>
        <v>108</v>
      </c>
      <c r="I27" s="3">
        <v>0</v>
      </c>
      <c r="K27" s="1">
        <v>18</v>
      </c>
      <c r="L27" s="1" t="s">
        <v>27</v>
      </c>
      <c r="M27" s="1">
        <v>551</v>
      </c>
      <c r="N27" s="1">
        <v>169</v>
      </c>
      <c r="O27" s="1">
        <v>362</v>
      </c>
      <c r="Q27" s="1">
        <v>8</v>
      </c>
      <c r="R27" s="1">
        <v>11</v>
      </c>
    </row>
    <row r="28" spans="1:18" s="1" customFormat="1" ht="16.5" customHeight="1">
      <c r="A28" s="15"/>
      <c r="B28" s="16" t="s">
        <v>26</v>
      </c>
      <c r="C28" s="26">
        <f aca="true" t="shared" si="8" ref="C28:C33">M25</f>
        <v>8380</v>
      </c>
      <c r="D28" s="9">
        <f t="shared" si="6"/>
        <v>4474</v>
      </c>
      <c r="E28" s="9">
        <f t="shared" si="6"/>
        <v>3533</v>
      </c>
      <c r="F28" s="3" t="s">
        <v>63</v>
      </c>
      <c r="G28" s="9">
        <f t="shared" si="7"/>
        <v>34</v>
      </c>
      <c r="H28" s="9">
        <f t="shared" si="7"/>
        <v>339</v>
      </c>
      <c r="I28" s="3">
        <v>0</v>
      </c>
      <c r="K28" s="1">
        <v>19</v>
      </c>
      <c r="L28" s="1" t="s">
        <v>60</v>
      </c>
      <c r="M28" s="1">
        <v>301</v>
      </c>
      <c r="N28" s="1">
        <v>56</v>
      </c>
      <c r="O28" s="1">
        <v>234</v>
      </c>
      <c r="Q28" s="1">
        <v>4</v>
      </c>
      <c r="R28" s="1">
        <v>7</v>
      </c>
    </row>
    <row r="29" spans="1:18" s="1" customFormat="1" ht="16.5" customHeight="1">
      <c r="A29" s="15"/>
      <c r="B29" s="16" t="s">
        <v>25</v>
      </c>
      <c r="C29" s="26">
        <f t="shared" si="8"/>
        <v>20559</v>
      </c>
      <c r="D29" s="9">
        <f t="shared" si="6"/>
        <v>14031</v>
      </c>
      <c r="E29" s="9">
        <f t="shared" si="6"/>
        <v>5929</v>
      </c>
      <c r="F29" s="3" t="s">
        <v>63</v>
      </c>
      <c r="G29" s="9">
        <f t="shared" si="7"/>
        <v>76</v>
      </c>
      <c r="H29" s="9">
        <f t="shared" si="7"/>
        <v>523</v>
      </c>
      <c r="I29" s="3">
        <v>0</v>
      </c>
      <c r="K29" s="1">
        <v>20</v>
      </c>
      <c r="L29" s="1" t="s">
        <v>29</v>
      </c>
      <c r="M29" s="1">
        <v>397</v>
      </c>
      <c r="N29" s="1">
        <v>83</v>
      </c>
      <c r="O29" s="1">
        <v>289</v>
      </c>
      <c r="Q29" s="1">
        <v>8</v>
      </c>
      <c r="R29" s="1">
        <v>18</v>
      </c>
    </row>
    <row r="30" spans="1:18" s="1" customFormat="1" ht="16.5" customHeight="1">
      <c r="A30" s="15"/>
      <c r="B30" s="16" t="s">
        <v>27</v>
      </c>
      <c r="C30" s="26">
        <f t="shared" si="8"/>
        <v>551</v>
      </c>
      <c r="D30" s="9">
        <f t="shared" si="6"/>
        <v>169</v>
      </c>
      <c r="E30" s="9">
        <f t="shared" si="6"/>
        <v>362</v>
      </c>
      <c r="F30" s="3" t="s">
        <v>63</v>
      </c>
      <c r="G30" s="9">
        <f t="shared" si="7"/>
        <v>8</v>
      </c>
      <c r="H30" s="9">
        <f t="shared" si="7"/>
        <v>11</v>
      </c>
      <c r="I30" s="3">
        <v>0</v>
      </c>
      <c r="K30" s="1">
        <v>21</v>
      </c>
      <c r="L30" s="1" t="s">
        <v>30</v>
      </c>
      <c r="M30" s="1">
        <v>213</v>
      </c>
      <c r="N30" s="1">
        <v>112</v>
      </c>
      <c r="O30" s="1">
        <v>96</v>
      </c>
      <c r="Q30" s="1">
        <v>3</v>
      </c>
      <c r="R30" s="1">
        <v>1</v>
      </c>
    </row>
    <row r="31" spans="1:18" s="1" customFormat="1" ht="16.5" customHeight="1">
      <c r="A31" s="15"/>
      <c r="B31" s="16" t="s">
        <v>28</v>
      </c>
      <c r="C31" s="26">
        <f t="shared" si="8"/>
        <v>301</v>
      </c>
      <c r="D31" s="9">
        <f t="shared" si="6"/>
        <v>56</v>
      </c>
      <c r="E31" s="9">
        <f t="shared" si="6"/>
        <v>234</v>
      </c>
      <c r="F31" s="3" t="s">
        <v>63</v>
      </c>
      <c r="G31" s="9">
        <f t="shared" si="7"/>
        <v>4</v>
      </c>
      <c r="H31" s="9">
        <f t="shared" si="7"/>
        <v>7</v>
      </c>
      <c r="I31" s="3">
        <v>0</v>
      </c>
      <c r="K31" s="1">
        <v>22</v>
      </c>
      <c r="L31" s="1" t="s">
        <v>15</v>
      </c>
      <c r="M31" s="1">
        <v>7593</v>
      </c>
      <c r="N31" s="1">
        <v>5815</v>
      </c>
      <c r="O31" s="1">
        <v>1612</v>
      </c>
      <c r="Q31" s="1">
        <v>9</v>
      </c>
      <c r="R31" s="1">
        <v>156</v>
      </c>
    </row>
    <row r="32" spans="1:18" s="1" customFormat="1" ht="16.5" customHeight="1">
      <c r="A32" s="15"/>
      <c r="B32" s="16" t="s">
        <v>29</v>
      </c>
      <c r="C32" s="26">
        <f t="shared" si="8"/>
        <v>397</v>
      </c>
      <c r="D32" s="9">
        <f t="shared" si="6"/>
        <v>83</v>
      </c>
      <c r="E32" s="9">
        <f t="shared" si="6"/>
        <v>289</v>
      </c>
      <c r="F32" s="3" t="s">
        <v>63</v>
      </c>
      <c r="G32" s="9">
        <f t="shared" si="7"/>
        <v>8</v>
      </c>
      <c r="H32" s="9">
        <f t="shared" si="7"/>
        <v>18</v>
      </c>
      <c r="I32" s="3">
        <v>0</v>
      </c>
      <c r="K32" s="1">
        <v>23</v>
      </c>
      <c r="L32" s="1" t="s">
        <v>52</v>
      </c>
      <c r="M32" s="1">
        <v>2380</v>
      </c>
      <c r="N32" s="1">
        <v>1534</v>
      </c>
      <c r="O32" s="1">
        <v>787</v>
      </c>
      <c r="Q32" s="1">
        <v>18</v>
      </c>
      <c r="R32" s="1">
        <v>42</v>
      </c>
    </row>
    <row r="33" spans="1:18" s="1" customFormat="1" ht="16.5" customHeight="1" thickBot="1">
      <c r="A33" s="19"/>
      <c r="B33" s="21" t="s">
        <v>30</v>
      </c>
      <c r="C33" s="79">
        <f t="shared" si="8"/>
        <v>213</v>
      </c>
      <c r="D33" s="51">
        <f t="shared" si="6"/>
        <v>112</v>
      </c>
      <c r="E33" s="51">
        <f t="shared" si="6"/>
        <v>96</v>
      </c>
      <c r="F33" s="47" t="s">
        <v>63</v>
      </c>
      <c r="G33" s="51">
        <f t="shared" si="7"/>
        <v>3</v>
      </c>
      <c r="H33" s="51">
        <f t="shared" si="7"/>
        <v>1</v>
      </c>
      <c r="I33" s="47">
        <v>0</v>
      </c>
      <c r="K33" s="1">
        <v>24</v>
      </c>
      <c r="L33" s="1" t="s">
        <v>17</v>
      </c>
      <c r="M33" s="1">
        <v>7299</v>
      </c>
      <c r="N33" s="1">
        <v>5414</v>
      </c>
      <c r="O33" s="1">
        <v>1802</v>
      </c>
      <c r="Q33" s="1">
        <v>2</v>
      </c>
      <c r="R33" s="1">
        <v>81</v>
      </c>
    </row>
    <row r="34" spans="1:18" s="1" customFormat="1" ht="16.5" customHeight="1" thickTop="1">
      <c r="A34" s="39" t="s">
        <v>38</v>
      </c>
      <c r="B34" s="40"/>
      <c r="C34" s="80">
        <f>SUM(C35:C38)</f>
        <v>17730</v>
      </c>
      <c r="D34" s="52">
        <f>SUM(D35:D38)</f>
        <v>12966</v>
      </c>
      <c r="E34" s="52">
        <f>SUM(E35:E38)</f>
        <v>4440</v>
      </c>
      <c r="F34" s="45" t="s">
        <v>71</v>
      </c>
      <c r="G34" s="52">
        <f>SUM(G35:G38)</f>
        <v>33</v>
      </c>
      <c r="H34" s="52">
        <f>SUM(H35:H38)</f>
        <v>290</v>
      </c>
      <c r="I34" s="52">
        <v>0</v>
      </c>
      <c r="K34" s="1">
        <v>25</v>
      </c>
      <c r="L34" s="1" t="s">
        <v>18</v>
      </c>
      <c r="M34" s="1">
        <v>458</v>
      </c>
      <c r="N34" s="1">
        <v>203</v>
      </c>
      <c r="O34" s="1">
        <v>239</v>
      </c>
      <c r="Q34" s="1">
        <v>4</v>
      </c>
      <c r="R34" s="1">
        <v>11</v>
      </c>
    </row>
    <row r="35" spans="1:18" s="1" customFormat="1" ht="16.5" customHeight="1">
      <c r="A35" s="15"/>
      <c r="B35" s="16" t="s">
        <v>15</v>
      </c>
      <c r="C35" s="26">
        <f>M31</f>
        <v>7593</v>
      </c>
      <c r="D35" s="9">
        <f aca="true" t="shared" si="9" ref="D35:E38">N31</f>
        <v>5815</v>
      </c>
      <c r="E35" s="9">
        <f t="shared" si="9"/>
        <v>1612</v>
      </c>
      <c r="F35" s="3" t="s">
        <v>49</v>
      </c>
      <c r="G35" s="9">
        <f aca="true" t="shared" si="10" ref="G35:H38">Q31</f>
        <v>9</v>
      </c>
      <c r="H35" s="9">
        <f t="shared" si="10"/>
        <v>156</v>
      </c>
      <c r="I35" s="3">
        <v>0</v>
      </c>
      <c r="L35" s="1" t="s">
        <v>66</v>
      </c>
      <c r="M35" s="1">
        <v>220380</v>
      </c>
      <c r="N35" s="1">
        <v>132842</v>
      </c>
      <c r="O35" s="1">
        <v>82023</v>
      </c>
      <c r="Q35" s="1">
        <v>705</v>
      </c>
      <c r="R35" s="1">
        <v>4809</v>
      </c>
    </row>
    <row r="36" spans="1:9" s="1" customFormat="1" ht="16.5" customHeight="1">
      <c r="A36" s="15"/>
      <c r="B36" s="16" t="s">
        <v>16</v>
      </c>
      <c r="C36" s="9">
        <f>M32</f>
        <v>2380</v>
      </c>
      <c r="D36" s="9">
        <f t="shared" si="9"/>
        <v>1534</v>
      </c>
      <c r="E36" s="9">
        <f t="shared" si="9"/>
        <v>787</v>
      </c>
      <c r="F36" s="3" t="s">
        <v>63</v>
      </c>
      <c r="G36" s="9">
        <f t="shared" si="10"/>
        <v>18</v>
      </c>
      <c r="H36" s="9">
        <f t="shared" si="10"/>
        <v>42</v>
      </c>
      <c r="I36" s="3">
        <v>0</v>
      </c>
    </row>
    <row r="37" spans="1:9" s="1" customFormat="1" ht="16.5" customHeight="1">
      <c r="A37" s="15"/>
      <c r="B37" s="16" t="s">
        <v>17</v>
      </c>
      <c r="C37" s="9">
        <f>M33</f>
        <v>7299</v>
      </c>
      <c r="D37" s="9">
        <f t="shared" si="9"/>
        <v>5414</v>
      </c>
      <c r="E37" s="9">
        <f t="shared" si="9"/>
        <v>1802</v>
      </c>
      <c r="F37" s="3" t="s">
        <v>63</v>
      </c>
      <c r="G37" s="9">
        <f t="shared" si="10"/>
        <v>2</v>
      </c>
      <c r="H37" s="9">
        <f t="shared" si="10"/>
        <v>81</v>
      </c>
      <c r="I37" s="3">
        <v>0</v>
      </c>
    </row>
    <row r="38" spans="1:9" s="1" customFormat="1" ht="16.5" customHeight="1">
      <c r="A38" s="15"/>
      <c r="B38" s="16" t="s">
        <v>18</v>
      </c>
      <c r="C38" s="9">
        <f>M34</f>
        <v>458</v>
      </c>
      <c r="D38" s="9">
        <f t="shared" si="9"/>
        <v>203</v>
      </c>
      <c r="E38" s="9">
        <f t="shared" si="9"/>
        <v>239</v>
      </c>
      <c r="F38" s="3" t="s">
        <v>63</v>
      </c>
      <c r="G38" s="9">
        <f t="shared" si="10"/>
        <v>4</v>
      </c>
      <c r="H38" s="9">
        <f t="shared" si="10"/>
        <v>11</v>
      </c>
      <c r="I38" s="3">
        <v>0</v>
      </c>
    </row>
    <row r="39" spans="1:3" s="1" customFormat="1" ht="16.5" customHeight="1">
      <c r="A39" s="35" t="s">
        <v>39</v>
      </c>
      <c r="B39" s="4"/>
      <c r="C39" s="29"/>
    </row>
    <row r="40" ht="16.5" customHeight="1"/>
    <row r="41" ht="16.5" customHeight="1"/>
    <row r="43" spans="2:10" ht="13.5">
      <c r="B43" s="8" t="s">
        <v>72</v>
      </c>
      <c r="C43" s="10">
        <f>C9+C12+C20+C26+C34</f>
        <v>220379</v>
      </c>
      <c r="D43" s="10">
        <f aca="true" t="shared" si="11" ref="D43:I43">D9+D12+D20+D26+D34</f>
        <v>132843</v>
      </c>
      <c r="E43" s="10">
        <f t="shared" si="11"/>
        <v>82022</v>
      </c>
      <c r="F43" s="10" t="e">
        <f t="shared" si="11"/>
        <v>#VALUE!</v>
      </c>
      <c r="G43" s="10">
        <f t="shared" si="11"/>
        <v>706</v>
      </c>
      <c r="H43" s="10">
        <f t="shared" si="11"/>
        <v>4807</v>
      </c>
      <c r="I43" s="10">
        <f t="shared" si="11"/>
        <v>0</v>
      </c>
      <c r="J43" s="5"/>
    </row>
    <row r="44" spans="3:9" ht="13.5">
      <c r="C44" s="83">
        <f>C10+C11+C13+C14+C15+C16+C17+C18+C19+C21+C22+C23+C24+C25+C27+C28+C29+C30+C31+C32+C33+C35+C36+C37+C38</f>
        <v>220379</v>
      </c>
      <c r="D44" s="83">
        <f aca="true" t="shared" si="12" ref="D44:I44">D10+D11+D13+D14+D15+D16+D17+D18+D19+D21+D22+D23+D24+D25+D27+D28+D29+D30+D31+D32+D33+D35+D36+D37+D38</f>
        <v>132843</v>
      </c>
      <c r="E44" s="83">
        <f t="shared" si="12"/>
        <v>82022</v>
      </c>
      <c r="F44" s="83" t="e">
        <f t="shared" si="12"/>
        <v>#VALUE!</v>
      </c>
      <c r="G44" s="83">
        <f t="shared" si="12"/>
        <v>706</v>
      </c>
      <c r="H44" s="83">
        <f t="shared" si="12"/>
        <v>4807</v>
      </c>
      <c r="I44" s="83">
        <f t="shared" si="12"/>
        <v>0</v>
      </c>
    </row>
    <row r="45" spans="3:9" ht="13.5">
      <c r="C45" s="83">
        <f>C43-C44</f>
        <v>0</v>
      </c>
      <c r="D45" s="83">
        <f aca="true" t="shared" si="13" ref="D45:I45">D43-D44</f>
        <v>0</v>
      </c>
      <c r="E45" s="83">
        <f t="shared" si="13"/>
        <v>0</v>
      </c>
      <c r="F45" s="83" t="e">
        <f t="shared" si="13"/>
        <v>#VALUE!</v>
      </c>
      <c r="G45" s="83">
        <f t="shared" si="13"/>
        <v>0</v>
      </c>
      <c r="H45" s="83">
        <f t="shared" si="13"/>
        <v>0</v>
      </c>
      <c r="I45" s="83">
        <f t="shared" si="13"/>
        <v>0</v>
      </c>
    </row>
  </sheetData>
  <sheetProtection/>
  <mergeCells count="13">
    <mergeCell ref="E2:E3"/>
    <mergeCell ref="F2:F3"/>
    <mergeCell ref="G2:G3"/>
    <mergeCell ref="A8:B8"/>
    <mergeCell ref="H2:H3"/>
    <mergeCell ref="I2:I3"/>
    <mergeCell ref="A4:B4"/>
    <mergeCell ref="A5:B5"/>
    <mergeCell ref="A6:B6"/>
    <mergeCell ref="A7:B7"/>
    <mergeCell ref="A2:B3"/>
    <mergeCell ref="C2:C3"/>
    <mergeCell ref="D2:D3"/>
  </mergeCells>
  <printOptions horizontalCentered="1"/>
  <pageMargins left="0.7874015748031497" right="0.7874015748031497" top="0.7874015748031497" bottom="0.7874015748031497" header="0.5118110236220472" footer="0.5118110236220472"/>
  <pageSetup firstPageNumber="17" useFirstPageNumber="1" horizontalDpi="600" verticalDpi="600" orientation="portrait" paperSize="9" scale="96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43"/>
  <sheetViews>
    <sheetView view="pageBreakPreview" zoomScale="99" zoomScaleSheetLayoutView="99" workbookViewId="0" topLeftCell="A1">
      <selection activeCell="A4" sqref="A4:B8"/>
    </sheetView>
  </sheetViews>
  <sheetFormatPr defaultColWidth="9.00390625" defaultRowHeight="13.5"/>
  <cols>
    <col min="1" max="1" width="2.625" style="6" customWidth="1"/>
    <col min="2" max="2" width="17.00390625" style="8" customWidth="1"/>
    <col min="3" max="7" width="9.75390625" style="6" customWidth="1"/>
    <col min="8" max="8" width="9.75390625" style="8" customWidth="1"/>
    <col min="9" max="9" width="9.75390625" style="6" customWidth="1"/>
    <col min="10" max="16384" width="9.00390625" style="6" customWidth="1"/>
  </cols>
  <sheetData>
    <row r="1" spans="1:9" ht="19.5" customHeight="1">
      <c r="A1" s="28"/>
      <c r="B1" s="42" t="s">
        <v>45</v>
      </c>
      <c r="C1" s="29"/>
      <c r="D1" s="1"/>
      <c r="E1" s="29"/>
      <c r="F1" s="29"/>
      <c r="G1" s="34"/>
      <c r="H1" s="31"/>
      <c r="I1" s="30" t="s">
        <v>0</v>
      </c>
    </row>
    <row r="2" spans="1:9" ht="16.5" customHeight="1">
      <c r="A2" s="98" t="s">
        <v>41</v>
      </c>
      <c r="B2" s="98"/>
      <c r="C2" s="100" t="s">
        <v>1</v>
      </c>
      <c r="D2" s="100" t="s">
        <v>2</v>
      </c>
      <c r="E2" s="100" t="s">
        <v>3</v>
      </c>
      <c r="F2" s="100" t="s">
        <v>4</v>
      </c>
      <c r="G2" s="100" t="s">
        <v>5</v>
      </c>
      <c r="H2" s="100" t="s">
        <v>6</v>
      </c>
      <c r="I2" s="100" t="s">
        <v>7</v>
      </c>
    </row>
    <row r="3" spans="1:9" ht="16.5" customHeight="1" thickBot="1">
      <c r="A3" s="99"/>
      <c r="B3" s="99"/>
      <c r="C3" s="106"/>
      <c r="D3" s="106" t="s">
        <v>2</v>
      </c>
      <c r="E3" s="106" t="s">
        <v>3</v>
      </c>
      <c r="F3" s="106" t="s">
        <v>4</v>
      </c>
      <c r="G3" s="106" t="s">
        <v>5</v>
      </c>
      <c r="H3" s="106" t="s">
        <v>6</v>
      </c>
      <c r="I3" s="106" t="s">
        <v>7</v>
      </c>
    </row>
    <row r="4" spans="1:10" ht="16.5" customHeight="1" thickTop="1">
      <c r="A4" s="104" t="s">
        <v>87</v>
      </c>
      <c r="B4" s="105"/>
      <c r="C4" s="3">
        <v>13131.630000000001</v>
      </c>
      <c r="D4" s="3">
        <v>8499.02</v>
      </c>
      <c r="E4" s="3">
        <v>4176.270000000001</v>
      </c>
      <c r="F4" s="3" t="s">
        <v>40</v>
      </c>
      <c r="G4" s="3">
        <v>6.25</v>
      </c>
      <c r="H4" s="3">
        <v>450.09</v>
      </c>
      <c r="I4" s="3" t="s">
        <v>40</v>
      </c>
      <c r="J4" s="41"/>
    </row>
    <row r="5" spans="1:10" ht="16.5" customHeight="1">
      <c r="A5" s="109" t="s">
        <v>83</v>
      </c>
      <c r="B5" s="110"/>
      <c r="C5" s="3">
        <v>13124.85</v>
      </c>
      <c r="D5" s="3">
        <v>8484.02</v>
      </c>
      <c r="E5" s="3">
        <v>4184.59</v>
      </c>
      <c r="F5" s="3" t="s">
        <v>40</v>
      </c>
      <c r="G5" s="3">
        <v>6.25</v>
      </c>
      <c r="H5" s="3">
        <v>449.99</v>
      </c>
      <c r="I5" s="3" t="s">
        <v>40</v>
      </c>
      <c r="J5" s="27"/>
    </row>
    <row r="6" spans="1:9" ht="16.5" customHeight="1">
      <c r="A6" s="102" t="s">
        <v>84</v>
      </c>
      <c r="B6" s="103"/>
      <c r="C6" s="3">
        <v>13068</v>
      </c>
      <c r="D6" s="3">
        <v>8435</v>
      </c>
      <c r="E6" s="3">
        <v>4177</v>
      </c>
      <c r="F6" s="3" t="s">
        <v>40</v>
      </c>
      <c r="G6" s="3">
        <v>6</v>
      </c>
      <c r="H6" s="3">
        <v>450</v>
      </c>
      <c r="I6" s="3" t="s">
        <v>40</v>
      </c>
    </row>
    <row r="7" spans="1:9" s="1" customFormat="1" ht="16.5" customHeight="1">
      <c r="A7" s="102" t="s">
        <v>85</v>
      </c>
      <c r="B7" s="103"/>
      <c r="C7" s="72">
        <v>13052.26</v>
      </c>
      <c r="D7" s="72">
        <v>8418.92</v>
      </c>
      <c r="E7" s="72">
        <v>4177.15</v>
      </c>
      <c r="F7" s="72" t="s">
        <v>40</v>
      </c>
      <c r="G7" s="37">
        <v>6.24</v>
      </c>
      <c r="H7" s="72">
        <v>449.95000000000005</v>
      </c>
      <c r="I7" s="72" t="s">
        <v>40</v>
      </c>
    </row>
    <row r="8" spans="1:9" s="1" customFormat="1" ht="16.5" customHeight="1" thickBot="1">
      <c r="A8" s="107" t="s">
        <v>86</v>
      </c>
      <c r="B8" s="108"/>
      <c r="C8" s="48">
        <v>11256</v>
      </c>
      <c r="D8" s="48">
        <v>7238</v>
      </c>
      <c r="E8" s="48">
        <v>3584</v>
      </c>
      <c r="F8" s="48" t="s">
        <v>40</v>
      </c>
      <c r="G8" s="37">
        <v>6</v>
      </c>
      <c r="H8" s="48">
        <v>428</v>
      </c>
      <c r="I8" s="48" t="s">
        <v>40</v>
      </c>
    </row>
    <row r="9" spans="1:9" s="1" customFormat="1" ht="16.5" customHeight="1" thickTop="1">
      <c r="A9" s="60" t="s">
        <v>55</v>
      </c>
      <c r="B9" s="59"/>
      <c r="C9" s="50">
        <v>4394</v>
      </c>
      <c r="D9" s="50">
        <v>2704</v>
      </c>
      <c r="E9" s="50">
        <v>1540</v>
      </c>
      <c r="F9" s="50" t="s">
        <v>40</v>
      </c>
      <c r="G9" s="78">
        <v>3</v>
      </c>
      <c r="H9" s="50">
        <v>149</v>
      </c>
      <c r="I9" s="50" t="s">
        <v>40</v>
      </c>
    </row>
    <row r="10" spans="1:9" s="1" customFormat="1" ht="16.5" customHeight="1">
      <c r="A10" s="15"/>
      <c r="B10" s="16" t="s">
        <v>13</v>
      </c>
      <c r="C10" s="9">
        <v>1303</v>
      </c>
      <c r="D10" s="3">
        <v>1113</v>
      </c>
      <c r="E10" s="3">
        <v>156</v>
      </c>
      <c r="F10" s="3" t="s">
        <v>40</v>
      </c>
      <c r="G10" s="3">
        <v>3</v>
      </c>
      <c r="H10" s="3">
        <v>31</v>
      </c>
      <c r="I10" s="3" t="s">
        <v>40</v>
      </c>
    </row>
    <row r="11" spans="1:9" s="1" customFormat="1" ht="16.5" customHeight="1" thickBot="1">
      <c r="A11" s="19"/>
      <c r="B11" s="21" t="s">
        <v>14</v>
      </c>
      <c r="C11" s="51">
        <v>3092</v>
      </c>
      <c r="D11" s="47">
        <v>1591</v>
      </c>
      <c r="E11" s="47">
        <v>1383</v>
      </c>
      <c r="F11" s="47" t="s">
        <v>40</v>
      </c>
      <c r="G11" s="47" t="s">
        <v>81</v>
      </c>
      <c r="H11" s="47">
        <v>118</v>
      </c>
      <c r="I11" s="47" t="s">
        <v>40</v>
      </c>
    </row>
    <row r="12" spans="1:9" s="1" customFormat="1" ht="16.5" customHeight="1" thickTop="1">
      <c r="A12" s="20" t="s">
        <v>56</v>
      </c>
      <c r="B12" s="20"/>
      <c r="C12" s="50">
        <v>343</v>
      </c>
      <c r="D12" s="50">
        <v>327</v>
      </c>
      <c r="E12" s="50">
        <v>15</v>
      </c>
      <c r="F12" s="50" t="s">
        <v>40</v>
      </c>
      <c r="G12" s="45" t="s">
        <v>81</v>
      </c>
      <c r="H12" s="50">
        <v>1</v>
      </c>
      <c r="I12" s="50" t="s">
        <v>40</v>
      </c>
    </row>
    <row r="13" spans="1:9" s="1" customFormat="1" ht="16.5" customHeight="1">
      <c r="A13" s="15"/>
      <c r="B13" s="16" t="s">
        <v>8</v>
      </c>
      <c r="C13" s="9">
        <v>20</v>
      </c>
      <c r="D13" s="3">
        <v>19</v>
      </c>
      <c r="E13" s="3" t="s">
        <v>40</v>
      </c>
      <c r="F13" s="3" t="s">
        <v>40</v>
      </c>
      <c r="G13" s="3" t="s">
        <v>81</v>
      </c>
      <c r="H13" s="3">
        <v>1</v>
      </c>
      <c r="I13" s="3" t="s">
        <v>40</v>
      </c>
    </row>
    <row r="14" spans="1:9" s="1" customFormat="1" ht="16.5" customHeight="1">
      <c r="A14" s="15"/>
      <c r="B14" s="16" t="s">
        <v>50</v>
      </c>
      <c r="C14" s="9" t="s">
        <v>40</v>
      </c>
      <c r="D14" s="3" t="s">
        <v>40</v>
      </c>
      <c r="E14" s="3" t="s">
        <v>40</v>
      </c>
      <c r="F14" s="3" t="s">
        <v>40</v>
      </c>
      <c r="G14" s="3" t="s">
        <v>81</v>
      </c>
      <c r="H14" s="3" t="s">
        <v>40</v>
      </c>
      <c r="I14" s="3" t="s">
        <v>40</v>
      </c>
    </row>
    <row r="15" spans="1:9" s="1" customFormat="1" ht="16.5" customHeight="1">
      <c r="A15" s="15"/>
      <c r="B15" s="16" t="s">
        <v>57</v>
      </c>
      <c r="C15" s="9" t="s">
        <v>40</v>
      </c>
      <c r="D15" s="9" t="s">
        <v>40</v>
      </c>
      <c r="E15" s="3" t="s">
        <v>40</v>
      </c>
      <c r="F15" s="3" t="s">
        <v>40</v>
      </c>
      <c r="G15" s="3" t="s">
        <v>81</v>
      </c>
      <c r="H15" s="3" t="s">
        <v>40</v>
      </c>
      <c r="I15" s="3" t="s">
        <v>40</v>
      </c>
    </row>
    <row r="16" spans="1:9" s="1" customFormat="1" ht="16.5" customHeight="1">
      <c r="A16" s="15"/>
      <c r="B16" s="16" t="s">
        <v>9</v>
      </c>
      <c r="C16" s="9">
        <v>66</v>
      </c>
      <c r="D16" s="49">
        <v>56</v>
      </c>
      <c r="E16" s="49">
        <v>9</v>
      </c>
      <c r="F16" s="49" t="s">
        <v>40</v>
      </c>
      <c r="G16" s="3" t="s">
        <v>81</v>
      </c>
      <c r="H16" s="3" t="s">
        <v>40</v>
      </c>
      <c r="I16" s="49" t="s">
        <v>40</v>
      </c>
    </row>
    <row r="17" spans="1:9" s="1" customFormat="1" ht="16.5" customHeight="1">
      <c r="A17" s="15"/>
      <c r="B17" s="16" t="s">
        <v>10</v>
      </c>
      <c r="C17" s="9">
        <v>253</v>
      </c>
      <c r="D17" s="3">
        <v>248</v>
      </c>
      <c r="E17" s="3">
        <v>5</v>
      </c>
      <c r="F17" s="3" t="s">
        <v>40</v>
      </c>
      <c r="G17" s="3" t="s">
        <v>81</v>
      </c>
      <c r="H17" s="3" t="s">
        <v>40</v>
      </c>
      <c r="I17" s="3" t="s">
        <v>40</v>
      </c>
    </row>
    <row r="18" spans="1:9" s="1" customFormat="1" ht="16.5" customHeight="1">
      <c r="A18" s="15"/>
      <c r="B18" s="16" t="s">
        <v>11</v>
      </c>
      <c r="C18" s="9">
        <v>4</v>
      </c>
      <c r="D18" s="3">
        <v>4</v>
      </c>
      <c r="E18" s="3" t="s">
        <v>40</v>
      </c>
      <c r="F18" s="3" t="s">
        <v>40</v>
      </c>
      <c r="G18" s="3" t="s">
        <v>81</v>
      </c>
      <c r="H18" s="3" t="s">
        <v>40</v>
      </c>
      <c r="I18" s="97" t="s">
        <v>40</v>
      </c>
    </row>
    <row r="19" spans="1:9" s="1" customFormat="1" ht="16.5" customHeight="1" thickBot="1">
      <c r="A19" s="17"/>
      <c r="B19" s="21" t="s">
        <v>12</v>
      </c>
      <c r="C19" s="51" t="s">
        <v>40</v>
      </c>
      <c r="D19" s="48" t="s">
        <v>40</v>
      </c>
      <c r="E19" s="48" t="s">
        <v>40</v>
      </c>
      <c r="F19" s="48" t="s">
        <v>40</v>
      </c>
      <c r="G19" s="37" t="s">
        <v>81</v>
      </c>
      <c r="H19" s="48" t="s">
        <v>40</v>
      </c>
      <c r="I19" s="57" t="s">
        <v>40</v>
      </c>
    </row>
    <row r="20" spans="1:9" s="1" customFormat="1" ht="16.5" customHeight="1" thickTop="1">
      <c r="A20" s="22" t="s">
        <v>58</v>
      </c>
      <c r="B20" s="23"/>
      <c r="C20" s="50">
        <v>3293</v>
      </c>
      <c r="D20" s="50">
        <v>1627</v>
      </c>
      <c r="E20" s="50">
        <v>1473</v>
      </c>
      <c r="F20" s="50" t="s">
        <v>40</v>
      </c>
      <c r="G20" s="78">
        <v>3</v>
      </c>
      <c r="H20" s="50">
        <v>190</v>
      </c>
      <c r="I20" s="50" t="s">
        <v>40</v>
      </c>
    </row>
    <row r="21" spans="1:9" s="1" customFormat="1" ht="16.5" customHeight="1">
      <c r="A21" s="15"/>
      <c r="B21" s="16" t="s">
        <v>19</v>
      </c>
      <c r="C21" s="9">
        <v>273</v>
      </c>
      <c r="D21" s="3">
        <v>268</v>
      </c>
      <c r="E21" s="3">
        <v>5</v>
      </c>
      <c r="F21" s="3" t="s">
        <v>40</v>
      </c>
      <c r="G21" s="3" t="s">
        <v>81</v>
      </c>
      <c r="H21" s="3" t="s">
        <v>40</v>
      </c>
      <c r="I21" s="3" t="s">
        <v>40</v>
      </c>
    </row>
    <row r="22" spans="1:9" s="1" customFormat="1" ht="16.5" customHeight="1">
      <c r="A22" s="15"/>
      <c r="B22" s="16" t="s">
        <v>51</v>
      </c>
      <c r="C22" s="9">
        <v>1757</v>
      </c>
      <c r="D22" s="3">
        <v>384</v>
      </c>
      <c r="E22" s="3">
        <v>1267</v>
      </c>
      <c r="F22" s="3" t="s">
        <v>40</v>
      </c>
      <c r="G22" s="3" t="s">
        <v>81</v>
      </c>
      <c r="H22" s="3">
        <v>106</v>
      </c>
      <c r="I22" s="3" t="s">
        <v>40</v>
      </c>
    </row>
    <row r="23" spans="1:9" s="1" customFormat="1" ht="16.5" customHeight="1">
      <c r="A23" s="15"/>
      <c r="B23" s="16" t="s">
        <v>53</v>
      </c>
      <c r="C23" s="9">
        <v>297</v>
      </c>
      <c r="D23" s="3">
        <v>259</v>
      </c>
      <c r="E23" s="3">
        <v>36</v>
      </c>
      <c r="F23" s="3" t="s">
        <v>40</v>
      </c>
      <c r="G23" s="3">
        <v>1</v>
      </c>
      <c r="H23" s="3" t="s">
        <v>40</v>
      </c>
      <c r="I23" s="3" t="s">
        <v>40</v>
      </c>
    </row>
    <row r="24" spans="1:9" s="1" customFormat="1" ht="16.5" customHeight="1">
      <c r="A24" s="17"/>
      <c r="B24" s="18" t="s">
        <v>21</v>
      </c>
      <c r="C24" s="9">
        <v>764</v>
      </c>
      <c r="D24" s="3">
        <v>541</v>
      </c>
      <c r="E24" s="3">
        <v>140</v>
      </c>
      <c r="F24" s="3" t="s">
        <v>40</v>
      </c>
      <c r="G24" s="3" t="s">
        <v>81</v>
      </c>
      <c r="H24" s="3">
        <v>83</v>
      </c>
      <c r="I24" s="3" t="s">
        <v>40</v>
      </c>
    </row>
    <row r="25" spans="1:9" s="1" customFormat="1" ht="16.5" customHeight="1" thickBot="1">
      <c r="A25" s="17"/>
      <c r="B25" s="18" t="s">
        <v>54</v>
      </c>
      <c r="C25" s="51">
        <v>202</v>
      </c>
      <c r="D25" s="48">
        <v>176</v>
      </c>
      <c r="E25" s="48">
        <v>24</v>
      </c>
      <c r="F25" s="48" t="s">
        <v>40</v>
      </c>
      <c r="G25" s="47">
        <v>2</v>
      </c>
      <c r="H25" s="48" t="s">
        <v>40</v>
      </c>
      <c r="I25" s="48" t="s">
        <v>40</v>
      </c>
    </row>
    <row r="26" spans="1:9" s="1" customFormat="1" ht="16.5" customHeight="1" thickTop="1">
      <c r="A26" s="22" t="s">
        <v>59</v>
      </c>
      <c r="B26" s="24"/>
      <c r="C26" s="50">
        <v>1356</v>
      </c>
      <c r="D26" s="50">
        <v>1245</v>
      </c>
      <c r="E26" s="50">
        <v>105</v>
      </c>
      <c r="F26" s="50" t="s">
        <v>40</v>
      </c>
      <c r="G26" s="45" t="s">
        <v>81</v>
      </c>
      <c r="H26" s="50">
        <v>6</v>
      </c>
      <c r="I26" s="50" t="s">
        <v>40</v>
      </c>
    </row>
    <row r="27" spans="1:9" s="1" customFormat="1" ht="16.5" customHeight="1">
      <c r="A27" s="15"/>
      <c r="B27" s="16" t="s">
        <v>24</v>
      </c>
      <c r="C27" s="9">
        <v>358</v>
      </c>
      <c r="D27" s="3">
        <v>298</v>
      </c>
      <c r="E27" s="3">
        <v>55</v>
      </c>
      <c r="F27" s="3" t="s">
        <v>40</v>
      </c>
      <c r="G27" s="3" t="s">
        <v>81</v>
      </c>
      <c r="H27" s="3">
        <v>6</v>
      </c>
      <c r="I27" s="3" t="s">
        <v>40</v>
      </c>
    </row>
    <row r="28" spans="1:9" s="1" customFormat="1" ht="16.5" customHeight="1">
      <c r="A28" s="15"/>
      <c r="B28" s="16" t="s">
        <v>26</v>
      </c>
      <c r="C28" s="9">
        <v>194</v>
      </c>
      <c r="D28" s="3">
        <v>190</v>
      </c>
      <c r="E28" s="3">
        <v>4</v>
      </c>
      <c r="F28" s="3" t="s">
        <v>40</v>
      </c>
      <c r="G28" s="3" t="s">
        <v>81</v>
      </c>
      <c r="H28" s="3" t="s">
        <v>81</v>
      </c>
      <c r="I28" s="3" t="s">
        <v>40</v>
      </c>
    </row>
    <row r="29" spans="1:9" s="1" customFormat="1" ht="16.5" customHeight="1">
      <c r="A29" s="15"/>
      <c r="B29" s="16" t="s">
        <v>25</v>
      </c>
      <c r="C29" s="9">
        <v>803</v>
      </c>
      <c r="D29" s="3">
        <v>756</v>
      </c>
      <c r="E29" s="3">
        <v>46</v>
      </c>
      <c r="F29" s="3" t="s">
        <v>40</v>
      </c>
      <c r="G29" s="3" t="s">
        <v>81</v>
      </c>
      <c r="H29" s="3" t="s">
        <v>81</v>
      </c>
      <c r="I29" s="3" t="s">
        <v>40</v>
      </c>
    </row>
    <row r="30" spans="1:9" s="1" customFormat="1" ht="16.5" customHeight="1">
      <c r="A30" s="15"/>
      <c r="B30" s="16" t="s">
        <v>27</v>
      </c>
      <c r="C30" s="9" t="s">
        <v>40</v>
      </c>
      <c r="D30" s="49" t="s">
        <v>40</v>
      </c>
      <c r="E30" s="49" t="s">
        <v>40</v>
      </c>
      <c r="F30" s="49" t="s">
        <v>40</v>
      </c>
      <c r="G30" s="3" t="s">
        <v>81</v>
      </c>
      <c r="H30" s="49" t="s">
        <v>40</v>
      </c>
      <c r="I30" s="49" t="s">
        <v>40</v>
      </c>
    </row>
    <row r="31" spans="1:9" s="1" customFormat="1" ht="16.5" customHeight="1">
      <c r="A31" s="15"/>
      <c r="B31" s="16" t="s">
        <v>60</v>
      </c>
      <c r="C31" s="9" t="s">
        <v>40</v>
      </c>
      <c r="D31" s="3" t="s">
        <v>40</v>
      </c>
      <c r="E31" s="3" t="s">
        <v>40</v>
      </c>
      <c r="F31" s="3" t="s">
        <v>40</v>
      </c>
      <c r="G31" s="3" t="s">
        <v>81</v>
      </c>
      <c r="H31" s="3" t="s">
        <v>40</v>
      </c>
      <c r="I31" s="3" t="s">
        <v>40</v>
      </c>
    </row>
    <row r="32" spans="1:9" s="1" customFormat="1" ht="16.5" customHeight="1">
      <c r="A32" s="15"/>
      <c r="B32" s="16" t="s">
        <v>29</v>
      </c>
      <c r="C32" s="9" t="s">
        <v>40</v>
      </c>
      <c r="D32" s="3" t="s">
        <v>40</v>
      </c>
      <c r="E32" s="3" t="s">
        <v>40</v>
      </c>
      <c r="F32" s="3" t="s">
        <v>40</v>
      </c>
      <c r="G32" s="3" t="s">
        <v>81</v>
      </c>
      <c r="H32" s="3" t="s">
        <v>40</v>
      </c>
      <c r="I32" s="3" t="s">
        <v>40</v>
      </c>
    </row>
    <row r="33" spans="1:9" s="1" customFormat="1" ht="16.5" customHeight="1" thickBot="1">
      <c r="A33" s="15"/>
      <c r="B33" s="21" t="s">
        <v>30</v>
      </c>
      <c r="C33" s="51" t="s">
        <v>40</v>
      </c>
      <c r="D33" s="48" t="s">
        <v>40</v>
      </c>
      <c r="E33" s="48" t="s">
        <v>40</v>
      </c>
      <c r="F33" s="48" t="s">
        <v>40</v>
      </c>
      <c r="G33" s="37" t="s">
        <v>81</v>
      </c>
      <c r="H33" s="48" t="s">
        <v>40</v>
      </c>
      <c r="I33" s="47" t="s">
        <v>40</v>
      </c>
    </row>
    <row r="34" spans="1:9" s="1" customFormat="1" ht="16.5" customHeight="1" thickTop="1">
      <c r="A34" s="22" t="s">
        <v>61</v>
      </c>
      <c r="B34" s="40"/>
      <c r="C34" s="50">
        <v>1871</v>
      </c>
      <c r="D34" s="50">
        <v>1336</v>
      </c>
      <c r="E34" s="50">
        <v>453</v>
      </c>
      <c r="F34" s="50" t="s">
        <v>40</v>
      </c>
      <c r="G34" s="78" t="s">
        <v>81</v>
      </c>
      <c r="H34" s="50">
        <v>82</v>
      </c>
      <c r="I34" s="50" t="s">
        <v>40</v>
      </c>
    </row>
    <row r="35" spans="1:9" s="1" customFormat="1" ht="16.5" customHeight="1">
      <c r="A35" s="15"/>
      <c r="B35" s="16" t="s">
        <v>15</v>
      </c>
      <c r="C35" s="9">
        <v>1206</v>
      </c>
      <c r="D35" s="3">
        <v>834</v>
      </c>
      <c r="E35" s="3">
        <v>309</v>
      </c>
      <c r="F35" s="3" t="s">
        <v>40</v>
      </c>
      <c r="G35" s="3" t="s">
        <v>81</v>
      </c>
      <c r="H35" s="3">
        <v>64</v>
      </c>
      <c r="I35" s="3" t="s">
        <v>40</v>
      </c>
    </row>
    <row r="36" spans="1:9" s="1" customFormat="1" ht="16.5" customHeight="1">
      <c r="A36" s="15"/>
      <c r="B36" s="16" t="s">
        <v>52</v>
      </c>
      <c r="C36" s="9">
        <v>21</v>
      </c>
      <c r="D36" s="3">
        <v>21</v>
      </c>
      <c r="E36" s="3" t="s">
        <v>40</v>
      </c>
      <c r="F36" s="3" t="s">
        <v>40</v>
      </c>
      <c r="G36" s="3" t="s">
        <v>81</v>
      </c>
      <c r="H36" s="3" t="s">
        <v>40</v>
      </c>
      <c r="I36" s="3" t="s">
        <v>40</v>
      </c>
    </row>
    <row r="37" spans="1:9" s="1" customFormat="1" ht="16.5" customHeight="1">
      <c r="A37" s="15"/>
      <c r="B37" s="16" t="s">
        <v>17</v>
      </c>
      <c r="C37" s="9">
        <v>644</v>
      </c>
      <c r="D37" s="3">
        <v>482</v>
      </c>
      <c r="E37" s="3">
        <v>144</v>
      </c>
      <c r="F37" s="3" t="s">
        <v>40</v>
      </c>
      <c r="G37" s="3" t="s">
        <v>81</v>
      </c>
      <c r="H37" s="3">
        <v>18</v>
      </c>
      <c r="I37" s="3" t="s">
        <v>40</v>
      </c>
    </row>
    <row r="38" spans="1:9" s="1" customFormat="1" ht="16.5" customHeight="1">
      <c r="A38" s="15"/>
      <c r="B38" s="16" t="s">
        <v>18</v>
      </c>
      <c r="C38" s="9" t="s">
        <v>40</v>
      </c>
      <c r="D38" s="3" t="s">
        <v>40</v>
      </c>
      <c r="E38" s="3" t="s">
        <v>40</v>
      </c>
      <c r="F38" s="3" t="s">
        <v>40</v>
      </c>
      <c r="G38" s="3" t="s">
        <v>81</v>
      </c>
      <c r="H38" s="3" t="s">
        <v>40</v>
      </c>
      <c r="I38" s="3" t="s">
        <v>40</v>
      </c>
    </row>
    <row r="39" spans="1:3" s="1" customFormat="1" ht="16.5" customHeight="1">
      <c r="A39" s="35" t="s">
        <v>39</v>
      </c>
      <c r="B39" s="4"/>
      <c r="C39" s="29"/>
    </row>
    <row r="40" spans="1:2" s="44" customFormat="1" ht="18.75" customHeight="1">
      <c r="A40" s="71"/>
      <c r="B40" s="43"/>
    </row>
    <row r="41" ht="16.5" customHeight="1">
      <c r="H41" s="6"/>
    </row>
    <row r="42" ht="13.5">
      <c r="H42" s="6"/>
    </row>
    <row r="43" spans="3:10" ht="13.5">
      <c r="C43" s="10">
        <f aca="true" t="shared" si="0" ref="C43:H43">C9+C12+C20+C34+C26</f>
        <v>11257</v>
      </c>
      <c r="D43" s="10">
        <f t="shared" si="0"/>
        <v>7239</v>
      </c>
      <c r="E43" s="10">
        <f t="shared" si="0"/>
        <v>3586</v>
      </c>
      <c r="F43" s="10" t="e">
        <f t="shared" si="0"/>
        <v>#VALUE!</v>
      </c>
      <c r="G43" s="10" t="e">
        <f t="shared" si="0"/>
        <v>#VALUE!</v>
      </c>
      <c r="H43" s="10">
        <f t="shared" si="0"/>
        <v>428</v>
      </c>
      <c r="I43" s="11"/>
      <c r="J43" s="5"/>
    </row>
  </sheetData>
  <sheetProtection/>
  <mergeCells count="13">
    <mergeCell ref="A8:B8"/>
    <mergeCell ref="H2:H3"/>
    <mergeCell ref="I2:I3"/>
    <mergeCell ref="A4:B4"/>
    <mergeCell ref="A5:B5"/>
    <mergeCell ref="A6:B6"/>
    <mergeCell ref="A7:B7"/>
    <mergeCell ref="A2:B3"/>
    <mergeCell ref="C2:C3"/>
    <mergeCell ref="D2:D3"/>
    <mergeCell ref="E2:E3"/>
    <mergeCell ref="F2:F3"/>
    <mergeCell ref="G2:G3"/>
  </mergeCells>
  <printOptions horizontalCentered="1"/>
  <pageMargins left="0.7874015748031497" right="0.7874015748031497" top="0.7874015748031497" bottom="0.7874015748031497" header="0.5118110236220472" footer="0.5118110236220472"/>
  <pageSetup firstPageNumber="18" useFirstPageNumber="1" horizontalDpi="600" verticalDpi="600" orientation="portrait" paperSize="9" scale="98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R45"/>
  <sheetViews>
    <sheetView view="pageBreakPreview" zoomScale="85" zoomScaleSheetLayoutView="85" workbookViewId="0" topLeftCell="A1">
      <selection activeCell="A4" sqref="A4:B8"/>
    </sheetView>
  </sheetViews>
  <sheetFormatPr defaultColWidth="9.00390625" defaultRowHeight="13.5"/>
  <cols>
    <col min="1" max="1" width="2.625" style="6" customWidth="1"/>
    <col min="2" max="2" width="18.50390625" style="8" customWidth="1"/>
    <col min="3" max="7" width="9.75390625" style="6" customWidth="1"/>
    <col min="8" max="8" width="9.75390625" style="8" customWidth="1"/>
    <col min="9" max="9" width="9.75390625" style="6" customWidth="1"/>
    <col min="10" max="10" width="9.00390625" style="6" customWidth="1"/>
    <col min="11" max="17" width="9.00390625" style="5" customWidth="1"/>
    <col min="18" max="16384" width="9.00390625" style="6" customWidth="1"/>
  </cols>
  <sheetData>
    <row r="1" spans="1:9" ht="19.5" customHeight="1">
      <c r="A1" s="28"/>
      <c r="B1" s="42" t="s">
        <v>46</v>
      </c>
      <c r="C1" s="29"/>
      <c r="D1" s="1"/>
      <c r="E1" s="29"/>
      <c r="F1" s="29"/>
      <c r="G1" s="29"/>
      <c r="H1" s="31"/>
      <c r="I1" s="30" t="s">
        <v>0</v>
      </c>
    </row>
    <row r="2" spans="1:9" ht="16.5" customHeight="1">
      <c r="A2" s="98" t="s">
        <v>41</v>
      </c>
      <c r="B2" s="98"/>
      <c r="C2" s="100" t="s">
        <v>1</v>
      </c>
      <c r="D2" s="100" t="s">
        <v>2</v>
      </c>
      <c r="E2" s="100" t="s">
        <v>3</v>
      </c>
      <c r="F2" s="100" t="s">
        <v>4</v>
      </c>
      <c r="G2" s="100" t="s">
        <v>5</v>
      </c>
      <c r="H2" s="100" t="s">
        <v>6</v>
      </c>
      <c r="I2" s="100" t="s">
        <v>7</v>
      </c>
    </row>
    <row r="3" spans="1:9" ht="16.5" customHeight="1" thickBot="1">
      <c r="A3" s="99"/>
      <c r="B3" s="99"/>
      <c r="C3" s="106"/>
      <c r="D3" s="106" t="s">
        <v>2</v>
      </c>
      <c r="E3" s="106" t="s">
        <v>3</v>
      </c>
      <c r="F3" s="106" t="s">
        <v>4</v>
      </c>
      <c r="G3" s="106" t="s">
        <v>5</v>
      </c>
      <c r="H3" s="106" t="s">
        <v>6</v>
      </c>
      <c r="I3" s="106" t="s">
        <v>7</v>
      </c>
    </row>
    <row r="4" spans="1:10" ht="16.5" customHeight="1" thickTop="1">
      <c r="A4" s="104" t="s">
        <v>87</v>
      </c>
      <c r="B4" s="105"/>
      <c r="C4" s="3">
        <v>9426</v>
      </c>
      <c r="D4" s="3">
        <v>4715</v>
      </c>
      <c r="E4" s="3">
        <v>4581</v>
      </c>
      <c r="F4" s="3" t="s">
        <v>40</v>
      </c>
      <c r="G4" s="3">
        <v>10</v>
      </c>
      <c r="H4" s="3">
        <v>120</v>
      </c>
      <c r="I4" s="9" t="s">
        <v>40</v>
      </c>
      <c r="J4" s="41"/>
    </row>
    <row r="5" spans="1:9" ht="16.5" customHeight="1">
      <c r="A5" s="109" t="s">
        <v>83</v>
      </c>
      <c r="B5" s="110"/>
      <c r="C5" s="45">
        <v>9423</v>
      </c>
      <c r="D5" s="45">
        <v>4716</v>
      </c>
      <c r="E5" s="45">
        <v>4576</v>
      </c>
      <c r="F5" s="45" t="s">
        <v>40</v>
      </c>
      <c r="G5" s="45">
        <v>10</v>
      </c>
      <c r="H5" s="45">
        <v>122</v>
      </c>
      <c r="I5" s="3" t="s">
        <v>40</v>
      </c>
    </row>
    <row r="6" spans="1:9" ht="16.5" customHeight="1">
      <c r="A6" s="102" t="s">
        <v>84</v>
      </c>
      <c r="B6" s="103"/>
      <c r="C6" s="3">
        <v>9508</v>
      </c>
      <c r="D6" s="3">
        <v>4711</v>
      </c>
      <c r="E6" s="3">
        <v>4662</v>
      </c>
      <c r="F6" s="3" t="s">
        <v>40</v>
      </c>
      <c r="G6" s="3">
        <v>11</v>
      </c>
      <c r="H6" s="3">
        <v>124</v>
      </c>
      <c r="I6" s="45" t="s">
        <v>40</v>
      </c>
    </row>
    <row r="7" spans="1:17" s="1" customFormat="1" ht="16.5" customHeight="1">
      <c r="A7" s="102" t="s">
        <v>85</v>
      </c>
      <c r="B7" s="103"/>
      <c r="C7" s="54">
        <v>9508</v>
      </c>
      <c r="D7" s="54">
        <v>4700</v>
      </c>
      <c r="E7" s="54">
        <v>4674</v>
      </c>
      <c r="F7" s="54" t="s">
        <v>40</v>
      </c>
      <c r="G7" s="54">
        <v>11</v>
      </c>
      <c r="H7" s="54">
        <v>124</v>
      </c>
      <c r="I7" s="3" t="s">
        <v>40</v>
      </c>
      <c r="K7" s="29"/>
      <c r="L7" s="29"/>
      <c r="M7" s="29"/>
      <c r="N7" s="29"/>
      <c r="O7" s="29"/>
      <c r="P7" s="29"/>
      <c r="Q7" s="29"/>
    </row>
    <row r="8" spans="1:17" s="1" customFormat="1" ht="16.5" customHeight="1" thickBot="1">
      <c r="A8" s="107" t="s">
        <v>86</v>
      </c>
      <c r="B8" s="108"/>
      <c r="C8" s="54">
        <f>M35</f>
        <v>10835</v>
      </c>
      <c r="D8" s="54">
        <f>N35</f>
        <v>5476</v>
      </c>
      <c r="E8" s="54">
        <f>O35</f>
        <v>5207</v>
      </c>
      <c r="F8" s="54" t="s">
        <v>40</v>
      </c>
      <c r="G8" s="54">
        <f>Q35</f>
        <v>10</v>
      </c>
      <c r="H8" s="54">
        <f>R35</f>
        <v>142</v>
      </c>
      <c r="I8" s="62" t="s">
        <v>40</v>
      </c>
      <c r="K8" s="29"/>
      <c r="L8" s="29"/>
      <c r="M8" s="29"/>
      <c r="N8" s="29"/>
      <c r="O8" s="29"/>
      <c r="P8" s="29"/>
      <c r="Q8" s="29"/>
    </row>
    <row r="9" spans="1:18" s="1" customFormat="1" ht="16.5" customHeight="1" thickTop="1">
      <c r="A9" s="36" t="s">
        <v>32</v>
      </c>
      <c r="B9" s="14"/>
      <c r="C9" s="76">
        <f>C10+C11</f>
        <v>6742</v>
      </c>
      <c r="D9" s="77">
        <f>D10+D11</f>
        <v>2732</v>
      </c>
      <c r="E9" s="77">
        <f>E10+E11</f>
        <v>3957</v>
      </c>
      <c r="F9" s="78" t="s">
        <v>64</v>
      </c>
      <c r="G9" s="77">
        <f>G10+G11</f>
        <v>0</v>
      </c>
      <c r="H9" s="77">
        <f>H10+H11</f>
        <v>52</v>
      </c>
      <c r="I9" s="63" t="s">
        <v>40</v>
      </c>
      <c r="K9" s="84"/>
      <c r="L9" s="84" t="s">
        <v>65</v>
      </c>
      <c r="M9" s="84" t="s">
        <v>66</v>
      </c>
      <c r="N9" s="84" t="s">
        <v>67</v>
      </c>
      <c r="O9" s="84" t="s">
        <v>68</v>
      </c>
      <c r="P9" s="84"/>
      <c r="Q9" s="84" t="s">
        <v>69</v>
      </c>
      <c r="R9" s="84" t="s">
        <v>70</v>
      </c>
    </row>
    <row r="10" spans="1:18" s="1" customFormat="1" ht="16.5" customHeight="1">
      <c r="A10" s="15"/>
      <c r="B10" s="16" t="s">
        <v>13</v>
      </c>
      <c r="C10" s="26">
        <f aca="true" t="shared" si="0" ref="C10:E11">M10</f>
        <v>1564</v>
      </c>
      <c r="D10" s="9">
        <f t="shared" si="0"/>
        <v>936</v>
      </c>
      <c r="E10" s="9">
        <f t="shared" si="0"/>
        <v>592</v>
      </c>
      <c r="F10" s="3" t="s">
        <v>73</v>
      </c>
      <c r="G10" s="9">
        <f>Q10</f>
        <v>0</v>
      </c>
      <c r="H10" s="9">
        <f>R10</f>
        <v>35</v>
      </c>
      <c r="I10" s="63" t="s">
        <v>40</v>
      </c>
      <c r="K10" s="84">
        <v>1</v>
      </c>
      <c r="L10" s="84" t="s">
        <v>13</v>
      </c>
      <c r="M10" s="85">
        <v>1564</v>
      </c>
      <c r="N10" s="85">
        <v>936</v>
      </c>
      <c r="O10" s="85">
        <v>592</v>
      </c>
      <c r="P10" s="85"/>
      <c r="Q10" s="85">
        <v>0</v>
      </c>
      <c r="R10" s="85">
        <v>35</v>
      </c>
    </row>
    <row r="11" spans="1:18" s="1" customFormat="1" ht="16.5" customHeight="1" thickBot="1">
      <c r="A11" s="19"/>
      <c r="B11" s="21" t="s">
        <v>14</v>
      </c>
      <c r="C11" s="79">
        <f t="shared" si="0"/>
        <v>5178</v>
      </c>
      <c r="D11" s="51">
        <f t="shared" si="0"/>
        <v>1796</v>
      </c>
      <c r="E11" s="51">
        <f t="shared" si="0"/>
        <v>3365</v>
      </c>
      <c r="F11" s="47" t="s">
        <v>74</v>
      </c>
      <c r="G11" s="51">
        <f>Q11</f>
        <v>0</v>
      </c>
      <c r="H11" s="51">
        <f>R11</f>
        <v>17</v>
      </c>
      <c r="I11" s="62" t="s">
        <v>40</v>
      </c>
      <c r="K11" s="84">
        <v>2</v>
      </c>
      <c r="L11" s="84" t="s">
        <v>14</v>
      </c>
      <c r="M11" s="85">
        <v>5178</v>
      </c>
      <c r="N11" s="85">
        <v>1796</v>
      </c>
      <c r="O11" s="85">
        <v>3365</v>
      </c>
      <c r="P11" s="85"/>
      <c r="Q11" s="85">
        <v>0</v>
      </c>
      <c r="R11" s="85">
        <v>17</v>
      </c>
    </row>
    <row r="12" spans="1:18" s="1" customFormat="1" ht="16.5" customHeight="1" thickTop="1">
      <c r="A12" s="20" t="s">
        <v>33</v>
      </c>
      <c r="B12" s="20"/>
      <c r="C12" s="80">
        <f>SUM(C13:C19)</f>
        <v>720</v>
      </c>
      <c r="D12" s="52">
        <f>SUM(D13:D19)</f>
        <v>468</v>
      </c>
      <c r="E12" s="52">
        <f>SUM(E13:E19)</f>
        <v>238</v>
      </c>
      <c r="F12" s="45" t="s">
        <v>64</v>
      </c>
      <c r="G12" s="52">
        <f>SUM(G13:G19)</f>
        <v>0</v>
      </c>
      <c r="H12" s="52">
        <f>SUM(H13:H19)</f>
        <v>13</v>
      </c>
      <c r="I12" s="63" t="s">
        <v>40</v>
      </c>
      <c r="K12" s="84">
        <v>3</v>
      </c>
      <c r="L12" s="84" t="s">
        <v>8</v>
      </c>
      <c r="M12" s="85">
        <v>266</v>
      </c>
      <c r="N12" s="85">
        <v>167</v>
      </c>
      <c r="O12" s="85">
        <v>94</v>
      </c>
      <c r="P12" s="85"/>
      <c r="Q12" s="85">
        <v>0</v>
      </c>
      <c r="R12" s="85">
        <v>4</v>
      </c>
    </row>
    <row r="13" spans="1:18" s="1" customFormat="1" ht="16.5" customHeight="1">
      <c r="A13" s="15"/>
      <c r="B13" s="16" t="s">
        <v>8</v>
      </c>
      <c r="C13" s="26">
        <f>M12</f>
        <v>266</v>
      </c>
      <c r="D13" s="9">
        <f aca="true" t="shared" si="1" ref="D13:E19">N12</f>
        <v>167</v>
      </c>
      <c r="E13" s="9">
        <f t="shared" si="1"/>
        <v>94</v>
      </c>
      <c r="F13" s="3" t="s">
        <v>64</v>
      </c>
      <c r="G13" s="9">
        <f aca="true" t="shared" si="2" ref="G13:H19">Q12</f>
        <v>0</v>
      </c>
      <c r="H13" s="9">
        <f t="shared" si="2"/>
        <v>4</v>
      </c>
      <c r="I13" s="63" t="s">
        <v>40</v>
      </c>
      <c r="K13" s="84">
        <v>4</v>
      </c>
      <c r="L13" s="84" t="s">
        <v>50</v>
      </c>
      <c r="M13" s="85">
        <v>33</v>
      </c>
      <c r="N13" s="85">
        <v>15</v>
      </c>
      <c r="O13" s="85">
        <v>17</v>
      </c>
      <c r="P13" s="85"/>
      <c r="Q13" s="85">
        <v>0</v>
      </c>
      <c r="R13" s="85">
        <v>0</v>
      </c>
    </row>
    <row r="14" spans="1:18" s="1" customFormat="1" ht="16.5" customHeight="1">
      <c r="A14" s="15"/>
      <c r="B14" s="16" t="s">
        <v>36</v>
      </c>
      <c r="C14" s="26">
        <f aca="true" t="shared" si="3" ref="C14:C19">M13</f>
        <v>33</v>
      </c>
      <c r="D14" s="9">
        <f t="shared" si="1"/>
        <v>15</v>
      </c>
      <c r="E14" s="9">
        <f t="shared" si="1"/>
        <v>17</v>
      </c>
      <c r="F14" s="3" t="s">
        <v>75</v>
      </c>
      <c r="G14" s="9">
        <f t="shared" si="2"/>
        <v>0</v>
      </c>
      <c r="H14" s="9">
        <f t="shared" si="2"/>
        <v>0</v>
      </c>
      <c r="I14" s="63" t="s">
        <v>40</v>
      </c>
      <c r="K14" s="84">
        <v>5</v>
      </c>
      <c r="L14" s="84" t="s">
        <v>57</v>
      </c>
      <c r="M14" s="85">
        <v>4</v>
      </c>
      <c r="N14" s="85">
        <v>0</v>
      </c>
      <c r="O14" s="85">
        <v>4</v>
      </c>
      <c r="P14" s="85"/>
      <c r="Q14" s="85">
        <v>0</v>
      </c>
      <c r="R14" s="85">
        <v>0</v>
      </c>
    </row>
    <row r="15" spans="1:18" s="1" customFormat="1" ht="16.5" customHeight="1">
      <c r="A15" s="15"/>
      <c r="B15" s="16" t="s">
        <v>37</v>
      </c>
      <c r="C15" s="26">
        <f t="shared" si="3"/>
        <v>4</v>
      </c>
      <c r="D15" s="9">
        <f t="shared" si="1"/>
        <v>0</v>
      </c>
      <c r="E15" s="9">
        <f t="shared" si="1"/>
        <v>4</v>
      </c>
      <c r="F15" s="3" t="s">
        <v>75</v>
      </c>
      <c r="G15" s="9">
        <f t="shared" si="2"/>
        <v>0</v>
      </c>
      <c r="H15" s="9">
        <f t="shared" si="2"/>
        <v>0</v>
      </c>
      <c r="I15" s="63" t="s">
        <v>40</v>
      </c>
      <c r="K15" s="84">
        <v>6</v>
      </c>
      <c r="L15" s="84" t="s">
        <v>9</v>
      </c>
      <c r="M15" s="85">
        <v>110</v>
      </c>
      <c r="N15" s="85">
        <v>71</v>
      </c>
      <c r="O15" s="85">
        <v>38</v>
      </c>
      <c r="P15" s="85"/>
      <c r="Q15" s="85">
        <v>0</v>
      </c>
      <c r="R15" s="85">
        <v>1</v>
      </c>
    </row>
    <row r="16" spans="1:18" s="1" customFormat="1" ht="16.5" customHeight="1">
      <c r="A16" s="15"/>
      <c r="B16" s="16" t="s">
        <v>9</v>
      </c>
      <c r="C16" s="26">
        <f t="shared" si="3"/>
        <v>110</v>
      </c>
      <c r="D16" s="9">
        <f t="shared" si="1"/>
        <v>71</v>
      </c>
      <c r="E16" s="9">
        <f t="shared" si="1"/>
        <v>38</v>
      </c>
      <c r="F16" s="3" t="s">
        <v>75</v>
      </c>
      <c r="G16" s="9">
        <f t="shared" si="2"/>
        <v>0</v>
      </c>
      <c r="H16" s="9">
        <f t="shared" si="2"/>
        <v>1</v>
      </c>
      <c r="I16" s="63" t="s">
        <v>40</v>
      </c>
      <c r="K16" s="84">
        <v>7</v>
      </c>
      <c r="L16" s="84" t="s">
        <v>10</v>
      </c>
      <c r="M16" s="85">
        <v>288</v>
      </c>
      <c r="N16" s="85">
        <v>210</v>
      </c>
      <c r="O16" s="85">
        <v>72</v>
      </c>
      <c r="P16" s="85"/>
      <c r="Q16" s="85">
        <v>0</v>
      </c>
      <c r="R16" s="85">
        <v>5</v>
      </c>
    </row>
    <row r="17" spans="1:18" s="1" customFormat="1" ht="16.5" customHeight="1">
      <c r="A17" s="15"/>
      <c r="B17" s="16" t="s">
        <v>10</v>
      </c>
      <c r="C17" s="26">
        <f t="shared" si="3"/>
        <v>288</v>
      </c>
      <c r="D17" s="9">
        <f t="shared" si="1"/>
        <v>210</v>
      </c>
      <c r="E17" s="9">
        <f t="shared" si="1"/>
        <v>72</v>
      </c>
      <c r="F17" s="3" t="s">
        <v>75</v>
      </c>
      <c r="G17" s="9">
        <f t="shared" si="2"/>
        <v>0</v>
      </c>
      <c r="H17" s="9">
        <f t="shared" si="2"/>
        <v>5</v>
      </c>
      <c r="I17" s="63" t="s">
        <v>40</v>
      </c>
      <c r="K17" s="84">
        <v>8</v>
      </c>
      <c r="L17" s="84" t="s">
        <v>11</v>
      </c>
      <c r="M17" s="85">
        <v>6</v>
      </c>
      <c r="N17" s="85">
        <v>2</v>
      </c>
      <c r="O17" s="85">
        <v>4</v>
      </c>
      <c r="P17" s="85"/>
      <c r="Q17" s="85">
        <v>0</v>
      </c>
      <c r="R17" s="85">
        <v>1</v>
      </c>
    </row>
    <row r="18" spans="1:18" s="1" customFormat="1" ht="16.5" customHeight="1">
      <c r="A18" s="15"/>
      <c r="B18" s="16" t="s">
        <v>11</v>
      </c>
      <c r="C18" s="26">
        <f t="shared" si="3"/>
        <v>6</v>
      </c>
      <c r="D18" s="9">
        <f t="shared" si="1"/>
        <v>2</v>
      </c>
      <c r="E18" s="9">
        <f t="shared" si="1"/>
        <v>4</v>
      </c>
      <c r="F18" s="3" t="s">
        <v>75</v>
      </c>
      <c r="G18" s="9">
        <f t="shared" si="2"/>
        <v>0</v>
      </c>
      <c r="H18" s="9">
        <f t="shared" si="2"/>
        <v>1</v>
      </c>
      <c r="I18" s="63" t="s">
        <v>40</v>
      </c>
      <c r="K18" s="84">
        <v>9</v>
      </c>
      <c r="L18" s="84" t="s">
        <v>12</v>
      </c>
      <c r="M18" s="85">
        <v>13</v>
      </c>
      <c r="N18" s="85">
        <v>3</v>
      </c>
      <c r="O18" s="85">
        <v>9</v>
      </c>
      <c r="P18" s="85"/>
      <c r="Q18" s="85">
        <v>0</v>
      </c>
      <c r="R18" s="85">
        <v>2</v>
      </c>
    </row>
    <row r="19" spans="1:18" s="1" customFormat="1" ht="16.5" customHeight="1" thickBot="1">
      <c r="A19" s="17"/>
      <c r="B19" s="21" t="s">
        <v>12</v>
      </c>
      <c r="C19" s="81">
        <f t="shared" si="3"/>
        <v>13</v>
      </c>
      <c r="D19" s="54">
        <f t="shared" si="1"/>
        <v>3</v>
      </c>
      <c r="E19" s="54">
        <f t="shared" si="1"/>
        <v>9</v>
      </c>
      <c r="F19" s="37" t="s">
        <v>75</v>
      </c>
      <c r="G19" s="54">
        <f t="shared" si="2"/>
        <v>0</v>
      </c>
      <c r="H19" s="54">
        <f t="shared" si="2"/>
        <v>2</v>
      </c>
      <c r="I19" s="62" t="s">
        <v>40</v>
      </c>
      <c r="K19" s="84">
        <v>10</v>
      </c>
      <c r="L19" s="84" t="s">
        <v>19</v>
      </c>
      <c r="M19" s="85">
        <v>329</v>
      </c>
      <c r="N19" s="85">
        <v>287</v>
      </c>
      <c r="O19" s="85">
        <v>40</v>
      </c>
      <c r="P19" s="85"/>
      <c r="Q19" s="85">
        <v>0</v>
      </c>
      <c r="R19" s="85">
        <v>2</v>
      </c>
    </row>
    <row r="20" spans="1:18" s="1" customFormat="1" ht="16.5" customHeight="1" thickTop="1">
      <c r="A20" s="22" t="s">
        <v>34</v>
      </c>
      <c r="B20" s="23"/>
      <c r="C20" s="82">
        <f>SUM(C21:C25)</f>
        <v>1623</v>
      </c>
      <c r="D20" s="53">
        <f>SUM(D21:D25)</f>
        <v>1098</v>
      </c>
      <c r="E20" s="53">
        <f>SUM(E21:E25)</f>
        <v>510</v>
      </c>
      <c r="F20" s="78" t="s">
        <v>64</v>
      </c>
      <c r="G20" s="53">
        <f>SUM(G21:G25)</f>
        <v>5</v>
      </c>
      <c r="H20" s="53">
        <f>SUM(H21:H25)</f>
        <v>11</v>
      </c>
      <c r="I20" s="63" t="s">
        <v>40</v>
      </c>
      <c r="K20" s="84">
        <v>11</v>
      </c>
      <c r="L20" s="84" t="s">
        <v>51</v>
      </c>
      <c r="M20" s="85">
        <v>403</v>
      </c>
      <c r="N20" s="85">
        <v>155</v>
      </c>
      <c r="O20" s="85">
        <v>240</v>
      </c>
      <c r="P20" s="85"/>
      <c r="Q20" s="85">
        <v>4</v>
      </c>
      <c r="R20" s="85">
        <v>4</v>
      </c>
    </row>
    <row r="21" spans="1:18" s="1" customFormat="1" ht="16.5" customHeight="1">
      <c r="A21" s="15"/>
      <c r="B21" s="16" t="s">
        <v>19</v>
      </c>
      <c r="C21" s="26">
        <f>M19</f>
        <v>329</v>
      </c>
      <c r="D21" s="9">
        <f aca="true" t="shared" si="4" ref="D21:E25">N19</f>
        <v>287</v>
      </c>
      <c r="E21" s="9">
        <f t="shared" si="4"/>
        <v>40</v>
      </c>
      <c r="F21" s="3" t="s">
        <v>76</v>
      </c>
      <c r="G21" s="9">
        <f aca="true" t="shared" si="5" ref="G21:H25">Q19</f>
        <v>0</v>
      </c>
      <c r="H21" s="9">
        <f t="shared" si="5"/>
        <v>2</v>
      </c>
      <c r="I21" s="63" t="s">
        <v>40</v>
      </c>
      <c r="K21" s="84">
        <v>12</v>
      </c>
      <c r="L21" s="84" t="s">
        <v>53</v>
      </c>
      <c r="M21" s="85">
        <v>88</v>
      </c>
      <c r="N21" s="85">
        <v>58</v>
      </c>
      <c r="O21" s="85">
        <v>29</v>
      </c>
      <c r="P21" s="85"/>
      <c r="Q21" s="85">
        <v>1</v>
      </c>
      <c r="R21" s="85">
        <v>1</v>
      </c>
    </row>
    <row r="22" spans="1:18" s="1" customFormat="1" ht="16.5" customHeight="1">
      <c r="A22" s="15"/>
      <c r="B22" s="16" t="s">
        <v>20</v>
      </c>
      <c r="C22" s="26">
        <f>M20</f>
        <v>403</v>
      </c>
      <c r="D22" s="9">
        <f t="shared" si="4"/>
        <v>155</v>
      </c>
      <c r="E22" s="9">
        <f t="shared" si="4"/>
        <v>240</v>
      </c>
      <c r="F22" s="3" t="s">
        <v>74</v>
      </c>
      <c r="G22" s="9">
        <f t="shared" si="5"/>
        <v>4</v>
      </c>
      <c r="H22" s="9">
        <f t="shared" si="5"/>
        <v>4</v>
      </c>
      <c r="I22" s="63" t="s">
        <v>40</v>
      </c>
      <c r="K22" s="84">
        <v>13</v>
      </c>
      <c r="L22" s="84" t="s">
        <v>21</v>
      </c>
      <c r="M22" s="85">
        <v>430</v>
      </c>
      <c r="N22" s="85">
        <v>363</v>
      </c>
      <c r="O22" s="85">
        <v>65</v>
      </c>
      <c r="P22" s="85"/>
      <c r="Q22" s="85">
        <v>0</v>
      </c>
      <c r="R22" s="85">
        <v>2</v>
      </c>
    </row>
    <row r="23" spans="1:18" s="1" customFormat="1" ht="16.5" customHeight="1">
      <c r="A23" s="15"/>
      <c r="B23" s="16" t="s">
        <v>22</v>
      </c>
      <c r="C23" s="26">
        <f>M21</f>
        <v>88</v>
      </c>
      <c r="D23" s="9">
        <f t="shared" si="4"/>
        <v>58</v>
      </c>
      <c r="E23" s="9">
        <f t="shared" si="4"/>
        <v>29</v>
      </c>
      <c r="F23" s="3" t="s">
        <v>74</v>
      </c>
      <c r="G23" s="9">
        <f t="shared" si="5"/>
        <v>1</v>
      </c>
      <c r="H23" s="9">
        <f t="shared" si="5"/>
        <v>1</v>
      </c>
      <c r="I23" s="63" t="s">
        <v>40</v>
      </c>
      <c r="K23" s="84">
        <v>14</v>
      </c>
      <c r="L23" s="84" t="s">
        <v>54</v>
      </c>
      <c r="M23" s="85">
        <v>373</v>
      </c>
      <c r="N23" s="85">
        <v>235</v>
      </c>
      <c r="O23" s="85">
        <v>136</v>
      </c>
      <c r="P23" s="85"/>
      <c r="Q23" s="85">
        <v>0</v>
      </c>
      <c r="R23" s="85">
        <v>2</v>
      </c>
    </row>
    <row r="24" spans="1:18" s="1" customFormat="1" ht="16.5" customHeight="1">
      <c r="A24" s="17"/>
      <c r="B24" s="18" t="s">
        <v>21</v>
      </c>
      <c r="C24" s="26">
        <f>M22</f>
        <v>430</v>
      </c>
      <c r="D24" s="9">
        <f t="shared" si="4"/>
        <v>363</v>
      </c>
      <c r="E24" s="9">
        <f>O22</f>
        <v>65</v>
      </c>
      <c r="F24" s="3" t="s">
        <v>77</v>
      </c>
      <c r="G24" s="9">
        <f t="shared" si="5"/>
        <v>0</v>
      </c>
      <c r="H24" s="9">
        <f t="shared" si="5"/>
        <v>2</v>
      </c>
      <c r="I24" s="63" t="s">
        <v>40</v>
      </c>
      <c r="K24" s="84">
        <v>15</v>
      </c>
      <c r="L24" s="84" t="s">
        <v>24</v>
      </c>
      <c r="M24" s="85">
        <v>760</v>
      </c>
      <c r="N24" s="85">
        <v>536</v>
      </c>
      <c r="O24" s="85">
        <v>204</v>
      </c>
      <c r="P24" s="85"/>
      <c r="Q24" s="85">
        <v>0</v>
      </c>
      <c r="R24" s="85">
        <v>20</v>
      </c>
    </row>
    <row r="25" spans="1:18" s="1" customFormat="1" ht="16.5" customHeight="1" thickBot="1">
      <c r="A25" s="17"/>
      <c r="B25" s="18" t="s">
        <v>23</v>
      </c>
      <c r="C25" s="79">
        <f>M23</f>
        <v>373</v>
      </c>
      <c r="D25" s="51">
        <f t="shared" si="4"/>
        <v>235</v>
      </c>
      <c r="E25" s="51">
        <f t="shared" si="4"/>
        <v>136</v>
      </c>
      <c r="F25" s="47" t="s">
        <v>78</v>
      </c>
      <c r="G25" s="51">
        <f t="shared" si="5"/>
        <v>0</v>
      </c>
      <c r="H25" s="51">
        <f t="shared" si="5"/>
        <v>2</v>
      </c>
      <c r="I25" s="62" t="s">
        <v>40</v>
      </c>
      <c r="K25" s="84">
        <v>16</v>
      </c>
      <c r="L25" s="84" t="s">
        <v>26</v>
      </c>
      <c r="M25" s="85">
        <v>335</v>
      </c>
      <c r="N25" s="85">
        <v>219</v>
      </c>
      <c r="O25" s="85">
        <v>102</v>
      </c>
      <c r="P25" s="85"/>
      <c r="Q25" s="85">
        <v>1</v>
      </c>
      <c r="R25" s="85">
        <v>14</v>
      </c>
    </row>
    <row r="26" spans="1:18" s="1" customFormat="1" ht="16.5" customHeight="1" thickTop="1">
      <c r="A26" s="22" t="s">
        <v>35</v>
      </c>
      <c r="B26" s="24"/>
      <c r="C26" s="82">
        <f>SUM(C27:C33)</f>
        <v>1432</v>
      </c>
      <c r="D26" s="53">
        <f>SUM(D27:D33)</f>
        <v>972</v>
      </c>
      <c r="E26" s="53">
        <f>SUM(E27:E33)</f>
        <v>397</v>
      </c>
      <c r="F26" s="78" t="s">
        <v>64</v>
      </c>
      <c r="G26" s="53">
        <f>SUM(G27:G33)</f>
        <v>4</v>
      </c>
      <c r="H26" s="53">
        <f>SUM(H27:H33)</f>
        <v>59</v>
      </c>
      <c r="I26" s="63" t="s">
        <v>40</v>
      </c>
      <c r="K26" s="84">
        <v>17</v>
      </c>
      <c r="L26" s="84" t="s">
        <v>25</v>
      </c>
      <c r="M26" s="85">
        <v>292</v>
      </c>
      <c r="N26" s="85">
        <v>211</v>
      </c>
      <c r="O26" s="85">
        <v>57</v>
      </c>
      <c r="P26" s="85"/>
      <c r="Q26" s="85">
        <v>1</v>
      </c>
      <c r="R26" s="85">
        <v>23</v>
      </c>
    </row>
    <row r="27" spans="1:18" s="1" customFormat="1" ht="16.5" customHeight="1">
      <c r="A27" s="15"/>
      <c r="B27" s="16" t="s">
        <v>24</v>
      </c>
      <c r="C27" s="26">
        <f>M24</f>
        <v>760</v>
      </c>
      <c r="D27" s="9">
        <f aca="true" t="shared" si="6" ref="D27:E33">N24</f>
        <v>536</v>
      </c>
      <c r="E27" s="9">
        <f>O24</f>
        <v>204</v>
      </c>
      <c r="F27" s="3" t="s">
        <v>79</v>
      </c>
      <c r="G27" s="9">
        <f aca="true" t="shared" si="7" ref="G27:H33">Q24</f>
        <v>0</v>
      </c>
      <c r="H27" s="9">
        <f t="shared" si="7"/>
        <v>20</v>
      </c>
      <c r="I27" s="63" t="s">
        <v>40</v>
      </c>
      <c r="K27" s="84">
        <v>18</v>
      </c>
      <c r="L27" s="84" t="s">
        <v>27</v>
      </c>
      <c r="M27" s="85">
        <v>14</v>
      </c>
      <c r="N27" s="85">
        <v>2</v>
      </c>
      <c r="O27" s="85">
        <v>11</v>
      </c>
      <c r="P27" s="85"/>
      <c r="Q27" s="85">
        <v>0</v>
      </c>
      <c r="R27" s="85">
        <v>0</v>
      </c>
    </row>
    <row r="28" spans="1:18" s="1" customFormat="1" ht="16.5" customHeight="1">
      <c r="A28" s="15"/>
      <c r="B28" s="16" t="s">
        <v>26</v>
      </c>
      <c r="C28" s="26">
        <f aca="true" t="shared" si="8" ref="C28:C33">M25</f>
        <v>335</v>
      </c>
      <c r="D28" s="9">
        <f t="shared" si="6"/>
        <v>219</v>
      </c>
      <c r="E28" s="9">
        <f t="shared" si="6"/>
        <v>102</v>
      </c>
      <c r="F28" s="3" t="s">
        <v>80</v>
      </c>
      <c r="G28" s="9">
        <f t="shared" si="7"/>
        <v>1</v>
      </c>
      <c r="H28" s="9">
        <f t="shared" si="7"/>
        <v>14</v>
      </c>
      <c r="I28" s="63" t="s">
        <v>40</v>
      </c>
      <c r="K28" s="84">
        <v>19</v>
      </c>
      <c r="L28" s="84" t="s">
        <v>60</v>
      </c>
      <c r="M28" s="85">
        <v>10</v>
      </c>
      <c r="N28" s="85">
        <v>0</v>
      </c>
      <c r="O28" s="85">
        <v>8</v>
      </c>
      <c r="P28" s="85"/>
      <c r="Q28" s="85">
        <v>2</v>
      </c>
      <c r="R28" s="85">
        <v>0</v>
      </c>
    </row>
    <row r="29" spans="1:18" s="1" customFormat="1" ht="16.5" customHeight="1">
      <c r="A29" s="15"/>
      <c r="B29" s="16" t="s">
        <v>25</v>
      </c>
      <c r="C29" s="26">
        <f t="shared" si="8"/>
        <v>292</v>
      </c>
      <c r="D29" s="9">
        <f t="shared" si="6"/>
        <v>211</v>
      </c>
      <c r="E29" s="9">
        <f t="shared" si="6"/>
        <v>57</v>
      </c>
      <c r="F29" s="3" t="s">
        <v>80</v>
      </c>
      <c r="G29" s="9">
        <f t="shared" si="7"/>
        <v>1</v>
      </c>
      <c r="H29" s="9">
        <f t="shared" si="7"/>
        <v>23</v>
      </c>
      <c r="I29" s="63" t="s">
        <v>40</v>
      </c>
      <c r="K29" s="84">
        <v>20</v>
      </c>
      <c r="L29" s="84" t="s">
        <v>29</v>
      </c>
      <c r="M29" s="85">
        <v>16</v>
      </c>
      <c r="N29" s="85">
        <v>1</v>
      </c>
      <c r="O29" s="85">
        <v>13</v>
      </c>
      <c r="P29" s="85"/>
      <c r="Q29" s="85">
        <v>0</v>
      </c>
      <c r="R29" s="85">
        <v>2</v>
      </c>
    </row>
    <row r="30" spans="1:18" s="1" customFormat="1" ht="16.5" customHeight="1">
      <c r="A30" s="15"/>
      <c r="B30" s="16" t="s">
        <v>27</v>
      </c>
      <c r="C30" s="26">
        <f t="shared" si="8"/>
        <v>14</v>
      </c>
      <c r="D30" s="9">
        <f t="shared" si="6"/>
        <v>2</v>
      </c>
      <c r="E30" s="9">
        <f t="shared" si="6"/>
        <v>11</v>
      </c>
      <c r="F30" s="3" t="s">
        <v>80</v>
      </c>
      <c r="G30" s="9">
        <f t="shared" si="7"/>
        <v>0</v>
      </c>
      <c r="H30" s="9">
        <f t="shared" si="7"/>
        <v>0</v>
      </c>
      <c r="I30" s="63" t="s">
        <v>40</v>
      </c>
      <c r="K30" s="84">
        <v>21</v>
      </c>
      <c r="L30" s="84" t="s">
        <v>30</v>
      </c>
      <c r="M30" s="85">
        <v>5</v>
      </c>
      <c r="N30" s="85">
        <v>3</v>
      </c>
      <c r="O30" s="85">
        <v>2</v>
      </c>
      <c r="P30" s="85"/>
      <c r="Q30" s="85">
        <v>0</v>
      </c>
      <c r="R30" s="85">
        <v>0</v>
      </c>
    </row>
    <row r="31" spans="1:18" s="1" customFormat="1" ht="16.5" customHeight="1">
      <c r="A31" s="15"/>
      <c r="B31" s="16" t="s">
        <v>28</v>
      </c>
      <c r="C31" s="26">
        <f t="shared" si="8"/>
        <v>10</v>
      </c>
      <c r="D31" s="9">
        <f t="shared" si="6"/>
        <v>0</v>
      </c>
      <c r="E31" s="9">
        <f t="shared" si="6"/>
        <v>8</v>
      </c>
      <c r="F31" s="3" t="s">
        <v>80</v>
      </c>
      <c r="G31" s="9">
        <f t="shared" si="7"/>
        <v>2</v>
      </c>
      <c r="H31" s="9">
        <f t="shared" si="7"/>
        <v>0</v>
      </c>
      <c r="I31" s="63" t="s">
        <v>40</v>
      </c>
      <c r="K31" s="84">
        <v>22</v>
      </c>
      <c r="L31" s="84" t="s">
        <v>15</v>
      </c>
      <c r="M31" s="85">
        <v>72</v>
      </c>
      <c r="N31" s="85">
        <v>31</v>
      </c>
      <c r="O31" s="85">
        <v>35</v>
      </c>
      <c r="P31" s="85"/>
      <c r="Q31" s="85">
        <v>0</v>
      </c>
      <c r="R31" s="85">
        <v>6</v>
      </c>
    </row>
    <row r="32" spans="1:18" s="1" customFormat="1" ht="16.5" customHeight="1">
      <c r="A32" s="15"/>
      <c r="B32" s="16" t="s">
        <v>29</v>
      </c>
      <c r="C32" s="26">
        <f t="shared" si="8"/>
        <v>16</v>
      </c>
      <c r="D32" s="9">
        <f t="shared" si="6"/>
        <v>1</v>
      </c>
      <c r="E32" s="9">
        <f t="shared" si="6"/>
        <v>13</v>
      </c>
      <c r="F32" s="3" t="s">
        <v>80</v>
      </c>
      <c r="G32" s="9">
        <f t="shared" si="7"/>
        <v>0</v>
      </c>
      <c r="H32" s="9">
        <f t="shared" si="7"/>
        <v>2</v>
      </c>
      <c r="I32" s="63" t="s">
        <v>40</v>
      </c>
      <c r="K32" s="84">
        <v>23</v>
      </c>
      <c r="L32" s="84" t="s">
        <v>52</v>
      </c>
      <c r="M32" s="85">
        <v>23</v>
      </c>
      <c r="N32" s="85">
        <v>12</v>
      </c>
      <c r="O32" s="85">
        <v>10</v>
      </c>
      <c r="P32" s="85"/>
      <c r="Q32" s="85">
        <v>1</v>
      </c>
      <c r="R32" s="85">
        <v>1</v>
      </c>
    </row>
    <row r="33" spans="1:18" s="1" customFormat="1" ht="16.5" customHeight="1" thickBot="1">
      <c r="A33" s="15"/>
      <c r="B33" s="21" t="s">
        <v>30</v>
      </c>
      <c r="C33" s="79">
        <f t="shared" si="8"/>
        <v>5</v>
      </c>
      <c r="D33" s="51">
        <f t="shared" si="6"/>
        <v>3</v>
      </c>
      <c r="E33" s="54">
        <f t="shared" si="6"/>
        <v>2</v>
      </c>
      <c r="F33" s="47" t="s">
        <v>80</v>
      </c>
      <c r="G33" s="51">
        <f t="shared" si="7"/>
        <v>0</v>
      </c>
      <c r="H33" s="51">
        <f t="shared" si="7"/>
        <v>0</v>
      </c>
      <c r="I33" s="62" t="s">
        <v>40</v>
      </c>
      <c r="K33" s="84">
        <v>24</v>
      </c>
      <c r="L33" s="84" t="s">
        <v>17</v>
      </c>
      <c r="M33" s="85">
        <v>202</v>
      </c>
      <c r="N33" s="85">
        <v>159</v>
      </c>
      <c r="O33" s="85">
        <v>43</v>
      </c>
      <c r="P33" s="85"/>
      <c r="Q33" s="85">
        <v>0</v>
      </c>
      <c r="R33" s="85">
        <v>0</v>
      </c>
    </row>
    <row r="34" spans="1:18" s="1" customFormat="1" ht="16.5" customHeight="1" thickTop="1">
      <c r="A34" s="22" t="s">
        <v>38</v>
      </c>
      <c r="B34" s="24"/>
      <c r="C34" s="82">
        <f>SUM(C35:C38)</f>
        <v>318</v>
      </c>
      <c r="D34" s="53">
        <f>SUM(D35:D38)</f>
        <v>206</v>
      </c>
      <c r="E34" s="53">
        <f>SUM(E35:E38)</f>
        <v>105</v>
      </c>
      <c r="F34" s="78" t="s">
        <v>71</v>
      </c>
      <c r="G34" s="53">
        <f>SUM(G35:G38)</f>
        <v>1</v>
      </c>
      <c r="H34" s="53">
        <f>SUM(H35:H38)</f>
        <v>7</v>
      </c>
      <c r="I34" s="61" t="s">
        <v>40</v>
      </c>
      <c r="K34" s="84">
        <v>25</v>
      </c>
      <c r="L34" s="84" t="s">
        <v>18</v>
      </c>
      <c r="M34" s="85">
        <v>21</v>
      </c>
      <c r="N34" s="85">
        <v>4</v>
      </c>
      <c r="O34" s="85">
        <v>17</v>
      </c>
      <c r="P34" s="85"/>
      <c r="Q34" s="85">
        <v>0</v>
      </c>
      <c r="R34" s="85">
        <v>0</v>
      </c>
    </row>
    <row r="35" spans="1:18" s="1" customFormat="1" ht="16.5" customHeight="1">
      <c r="A35" s="15"/>
      <c r="B35" s="16" t="s">
        <v>15</v>
      </c>
      <c r="C35" s="26">
        <f>M31</f>
        <v>72</v>
      </c>
      <c r="D35" s="9">
        <f aca="true" t="shared" si="9" ref="D35:E38">N31</f>
        <v>31</v>
      </c>
      <c r="E35" s="9">
        <f t="shared" si="9"/>
        <v>35</v>
      </c>
      <c r="F35" s="3" t="s">
        <v>49</v>
      </c>
      <c r="G35" s="9">
        <f aca="true" t="shared" si="10" ref="G35:H38">Q31</f>
        <v>0</v>
      </c>
      <c r="H35" s="9">
        <f t="shared" si="10"/>
        <v>6</v>
      </c>
      <c r="I35" s="63" t="s">
        <v>40</v>
      </c>
      <c r="K35" s="84"/>
      <c r="L35" s="84" t="s">
        <v>66</v>
      </c>
      <c r="M35" s="85">
        <v>10835</v>
      </c>
      <c r="N35" s="85">
        <v>5476</v>
      </c>
      <c r="O35" s="85">
        <v>5207</v>
      </c>
      <c r="P35" s="85"/>
      <c r="Q35" s="85">
        <v>10</v>
      </c>
      <c r="R35" s="85">
        <v>142</v>
      </c>
    </row>
    <row r="36" spans="1:17" s="1" customFormat="1" ht="16.5" customHeight="1">
      <c r="A36" s="15"/>
      <c r="B36" s="16" t="s">
        <v>16</v>
      </c>
      <c r="C36" s="9">
        <f>M32</f>
        <v>23</v>
      </c>
      <c r="D36" s="9">
        <f t="shared" si="9"/>
        <v>12</v>
      </c>
      <c r="E36" s="9">
        <f t="shared" si="9"/>
        <v>10</v>
      </c>
      <c r="F36" s="3" t="s">
        <v>63</v>
      </c>
      <c r="G36" s="9">
        <f t="shared" si="10"/>
        <v>1</v>
      </c>
      <c r="H36" s="9">
        <f t="shared" si="10"/>
        <v>1</v>
      </c>
      <c r="I36" s="63" t="s">
        <v>40</v>
      </c>
      <c r="K36" s="29"/>
      <c r="L36" s="29"/>
      <c r="M36" s="29"/>
      <c r="N36" s="29"/>
      <c r="O36" s="29"/>
      <c r="P36" s="29"/>
      <c r="Q36" s="29"/>
    </row>
    <row r="37" spans="1:17" s="1" customFormat="1" ht="16.5" customHeight="1">
      <c r="A37" s="15"/>
      <c r="B37" s="16" t="s">
        <v>17</v>
      </c>
      <c r="C37" s="9">
        <f>M33</f>
        <v>202</v>
      </c>
      <c r="D37" s="9">
        <f t="shared" si="9"/>
        <v>159</v>
      </c>
      <c r="E37" s="9">
        <f t="shared" si="9"/>
        <v>43</v>
      </c>
      <c r="F37" s="3" t="s">
        <v>80</v>
      </c>
      <c r="G37" s="9">
        <f t="shared" si="10"/>
        <v>0</v>
      </c>
      <c r="H37" s="9">
        <f t="shared" si="10"/>
        <v>0</v>
      </c>
      <c r="I37" s="63" t="s">
        <v>40</v>
      </c>
      <c r="K37" s="29"/>
      <c r="L37" s="29"/>
      <c r="M37" s="29"/>
      <c r="N37" s="29"/>
      <c r="O37" s="29"/>
      <c r="P37" s="29"/>
      <c r="Q37" s="29"/>
    </row>
    <row r="38" spans="1:17" s="1" customFormat="1" ht="16.5" customHeight="1" thickBot="1">
      <c r="A38" s="19"/>
      <c r="B38" s="21" t="s">
        <v>18</v>
      </c>
      <c r="C38" s="51">
        <f>M34</f>
        <v>21</v>
      </c>
      <c r="D38" s="51">
        <f t="shared" si="9"/>
        <v>4</v>
      </c>
      <c r="E38" s="51">
        <f t="shared" si="9"/>
        <v>17</v>
      </c>
      <c r="F38" s="47" t="s">
        <v>49</v>
      </c>
      <c r="G38" s="51">
        <f t="shared" si="10"/>
        <v>0</v>
      </c>
      <c r="H38" s="51">
        <f t="shared" si="10"/>
        <v>0</v>
      </c>
      <c r="I38" s="62" t="s">
        <v>40</v>
      </c>
      <c r="K38" s="29"/>
      <c r="L38" s="29"/>
      <c r="M38" s="29"/>
      <c r="N38" s="29"/>
      <c r="O38" s="29"/>
      <c r="P38" s="29"/>
      <c r="Q38" s="29"/>
    </row>
    <row r="39" spans="1:17" s="1" customFormat="1" ht="16.5" customHeight="1" thickTop="1">
      <c r="A39" s="35" t="s">
        <v>39</v>
      </c>
      <c r="B39" s="4"/>
      <c r="C39" s="29"/>
      <c r="K39" s="29"/>
      <c r="L39" s="29"/>
      <c r="M39" s="29"/>
      <c r="N39" s="29"/>
      <c r="O39" s="29"/>
      <c r="P39" s="29"/>
      <c r="Q39" s="29"/>
    </row>
    <row r="40" spans="8:17" ht="16.5" customHeight="1">
      <c r="H40" s="6"/>
      <c r="K40" s="29"/>
      <c r="L40" s="29"/>
      <c r="M40" s="29"/>
      <c r="N40" s="29"/>
      <c r="O40" s="29"/>
      <c r="P40" s="29"/>
      <c r="Q40" s="29"/>
    </row>
    <row r="41" ht="16.5" customHeight="1">
      <c r="H41" s="6"/>
    </row>
    <row r="42" ht="13.5">
      <c r="H42" s="6"/>
    </row>
    <row r="43" spans="2:10" ht="13.5">
      <c r="B43" s="8" t="s">
        <v>72</v>
      </c>
      <c r="C43" s="10">
        <f>C9+C12+C20+C26+C34</f>
        <v>10835</v>
      </c>
      <c r="D43" s="10">
        <f aca="true" t="shared" si="11" ref="D43:I43">D9+D12+D20+D26+D34</f>
        <v>5476</v>
      </c>
      <c r="E43" s="10">
        <f t="shared" si="11"/>
        <v>5207</v>
      </c>
      <c r="F43" s="10" t="e">
        <f t="shared" si="11"/>
        <v>#VALUE!</v>
      </c>
      <c r="G43" s="10">
        <f t="shared" si="11"/>
        <v>10</v>
      </c>
      <c r="H43" s="10">
        <f t="shared" si="11"/>
        <v>142</v>
      </c>
      <c r="I43" s="10" t="e">
        <f t="shared" si="11"/>
        <v>#VALUE!</v>
      </c>
      <c r="J43" s="5"/>
    </row>
    <row r="44" spans="3:9" ht="13.5">
      <c r="C44" s="83">
        <f>C10+C11+C13+C14+C15+C16+C17+C18+C19+C21+C22+C23+C24+C25+C27+C28+C29+C30+C31+C32+C33+C35+C36+C37+C38</f>
        <v>10835</v>
      </c>
      <c r="D44" s="83">
        <f aca="true" t="shared" si="12" ref="D44:I44">D10+D11+D13+D14+D15+D16+D17+D18+D19+D21+D22+D23+D24+D25+D27+D28+D29+D30+D31+D32+D33+D35+D36+D37+D38</f>
        <v>5476</v>
      </c>
      <c r="E44" s="83">
        <f t="shared" si="12"/>
        <v>5207</v>
      </c>
      <c r="F44" s="83" t="e">
        <f t="shared" si="12"/>
        <v>#VALUE!</v>
      </c>
      <c r="G44" s="83">
        <f t="shared" si="12"/>
        <v>10</v>
      </c>
      <c r="H44" s="83">
        <f t="shared" si="12"/>
        <v>142</v>
      </c>
      <c r="I44" s="83" t="e">
        <f t="shared" si="12"/>
        <v>#VALUE!</v>
      </c>
    </row>
    <row r="45" spans="3:9" ht="13.5">
      <c r="C45" s="83">
        <f>C43-C44</f>
        <v>0</v>
      </c>
      <c r="D45" s="83">
        <f aca="true" t="shared" si="13" ref="D45:I45">D43-D44</f>
        <v>0</v>
      </c>
      <c r="E45" s="83">
        <f t="shared" si="13"/>
        <v>0</v>
      </c>
      <c r="F45" s="83" t="e">
        <f t="shared" si="13"/>
        <v>#VALUE!</v>
      </c>
      <c r="G45" s="83">
        <f t="shared" si="13"/>
        <v>0</v>
      </c>
      <c r="H45" s="83">
        <f t="shared" si="13"/>
        <v>0</v>
      </c>
      <c r="I45" s="83" t="e">
        <f t="shared" si="13"/>
        <v>#VALUE!</v>
      </c>
    </row>
  </sheetData>
  <sheetProtection/>
  <mergeCells count="13">
    <mergeCell ref="E2:E3"/>
    <mergeCell ref="F2:F3"/>
    <mergeCell ref="G2:G3"/>
    <mergeCell ref="A8:B8"/>
    <mergeCell ref="H2:H3"/>
    <mergeCell ref="I2:I3"/>
    <mergeCell ref="A4:B4"/>
    <mergeCell ref="A5:B5"/>
    <mergeCell ref="A6:B6"/>
    <mergeCell ref="A7:B7"/>
    <mergeCell ref="A2:B3"/>
    <mergeCell ref="C2:C3"/>
    <mergeCell ref="D2:D3"/>
  </mergeCells>
  <printOptions horizontalCentered="1"/>
  <pageMargins left="0.7874015748031497" right="0.7874015748031497" top="0.7874015748031497" bottom="0.7874015748031497" header="0.5118110236220472" footer="0.5118110236220472"/>
  <pageSetup firstPageNumber="19" useFirstPageNumber="1" horizontalDpi="600" verticalDpi="600" orientation="portrait" paperSize="9" scale="96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R45"/>
  <sheetViews>
    <sheetView view="pageBreakPreview" zoomScale="85" zoomScaleSheetLayoutView="85" zoomScalePageLayoutView="0" workbookViewId="0" topLeftCell="A1">
      <selection activeCell="A4" sqref="A4:B8"/>
    </sheetView>
  </sheetViews>
  <sheetFormatPr defaultColWidth="9.00390625" defaultRowHeight="13.5"/>
  <cols>
    <col min="1" max="1" width="2.625" style="6" customWidth="1"/>
    <col min="2" max="2" width="17.875" style="8" customWidth="1"/>
    <col min="3" max="7" width="9.75390625" style="6" customWidth="1"/>
    <col min="8" max="8" width="9.75390625" style="8" customWidth="1"/>
    <col min="9" max="9" width="9.75390625" style="6" customWidth="1"/>
    <col min="10" max="16384" width="9.00390625" style="6" customWidth="1"/>
  </cols>
  <sheetData>
    <row r="1" spans="1:9" ht="19.5" customHeight="1">
      <c r="A1" s="28"/>
      <c r="B1" s="42" t="s">
        <v>47</v>
      </c>
      <c r="C1" s="29"/>
      <c r="D1" s="1"/>
      <c r="E1" s="29"/>
      <c r="F1" s="29"/>
      <c r="G1" s="29"/>
      <c r="H1" s="31"/>
      <c r="I1" s="30" t="s">
        <v>0</v>
      </c>
    </row>
    <row r="2" spans="1:9" ht="16.5" customHeight="1">
      <c r="A2" s="98" t="s">
        <v>41</v>
      </c>
      <c r="B2" s="98"/>
      <c r="C2" s="100" t="s">
        <v>1</v>
      </c>
      <c r="D2" s="100" t="s">
        <v>2</v>
      </c>
      <c r="E2" s="100" t="s">
        <v>3</v>
      </c>
      <c r="F2" s="100" t="s">
        <v>4</v>
      </c>
      <c r="G2" s="100" t="s">
        <v>5</v>
      </c>
      <c r="H2" s="100" t="s">
        <v>6</v>
      </c>
      <c r="I2" s="100" t="s">
        <v>7</v>
      </c>
    </row>
    <row r="3" spans="1:9" ht="16.5" customHeight="1" thickBot="1">
      <c r="A3" s="99"/>
      <c r="B3" s="99"/>
      <c r="C3" s="106"/>
      <c r="D3" s="106" t="s">
        <v>2</v>
      </c>
      <c r="E3" s="106" t="s">
        <v>3</v>
      </c>
      <c r="F3" s="106" t="s">
        <v>4</v>
      </c>
      <c r="G3" s="106" t="s">
        <v>5</v>
      </c>
      <c r="H3" s="106" t="s">
        <v>6</v>
      </c>
      <c r="I3" s="106" t="s">
        <v>7</v>
      </c>
    </row>
    <row r="4" spans="1:9" ht="16.5" customHeight="1" thickTop="1">
      <c r="A4" s="104" t="s">
        <v>87</v>
      </c>
      <c r="B4" s="105"/>
      <c r="C4" s="25">
        <v>8283</v>
      </c>
      <c r="D4" s="25">
        <v>5143</v>
      </c>
      <c r="E4" s="25">
        <v>2718</v>
      </c>
      <c r="F4" s="26" t="s">
        <v>40</v>
      </c>
      <c r="G4" s="25">
        <v>17</v>
      </c>
      <c r="H4" s="25">
        <v>405</v>
      </c>
      <c r="I4" s="9" t="s">
        <v>40</v>
      </c>
    </row>
    <row r="5" spans="1:9" ht="16.5" customHeight="1">
      <c r="A5" s="109" t="s">
        <v>83</v>
      </c>
      <c r="B5" s="110"/>
      <c r="C5" s="3">
        <v>8285</v>
      </c>
      <c r="D5" s="3">
        <v>5133</v>
      </c>
      <c r="E5" s="3">
        <v>2730</v>
      </c>
      <c r="F5" s="3" t="s">
        <v>40</v>
      </c>
      <c r="G5" s="3">
        <v>17</v>
      </c>
      <c r="H5" s="3">
        <v>405</v>
      </c>
      <c r="I5" s="9" t="s">
        <v>40</v>
      </c>
    </row>
    <row r="6" spans="1:9" ht="16.5" customHeight="1">
      <c r="A6" s="102" t="s">
        <v>84</v>
      </c>
      <c r="B6" s="103"/>
      <c r="C6" s="3">
        <v>8306</v>
      </c>
      <c r="D6" s="3">
        <v>5129</v>
      </c>
      <c r="E6" s="3">
        <v>2756</v>
      </c>
      <c r="F6" s="3" t="s">
        <v>40</v>
      </c>
      <c r="G6" s="3">
        <v>17</v>
      </c>
      <c r="H6" s="3">
        <v>405</v>
      </c>
      <c r="I6" s="3" t="s">
        <v>40</v>
      </c>
    </row>
    <row r="7" spans="1:9" s="1" customFormat="1" ht="16.5" customHeight="1">
      <c r="A7" s="102" t="s">
        <v>85</v>
      </c>
      <c r="B7" s="103"/>
      <c r="C7" s="49">
        <v>8308</v>
      </c>
      <c r="D7" s="49">
        <v>5130</v>
      </c>
      <c r="E7" s="49">
        <v>2757</v>
      </c>
      <c r="F7" s="49" t="s">
        <v>40</v>
      </c>
      <c r="G7" s="49">
        <v>17</v>
      </c>
      <c r="H7" s="49">
        <v>405</v>
      </c>
      <c r="I7" s="3" t="s">
        <v>40</v>
      </c>
    </row>
    <row r="8" spans="1:9" s="1" customFormat="1" ht="16.5" customHeight="1" thickBot="1">
      <c r="A8" s="107" t="s">
        <v>86</v>
      </c>
      <c r="B8" s="108"/>
      <c r="C8" s="47">
        <v>8317</v>
      </c>
      <c r="D8" s="47">
        <v>5126</v>
      </c>
      <c r="E8" s="47">
        <v>2755</v>
      </c>
      <c r="F8" s="47"/>
      <c r="G8" s="47">
        <v>17</v>
      </c>
      <c r="H8" s="47">
        <v>419</v>
      </c>
      <c r="I8" s="48" t="s">
        <v>40</v>
      </c>
    </row>
    <row r="9" spans="1:18" s="1" customFormat="1" ht="16.5" customHeight="1" thickTop="1">
      <c r="A9" s="36" t="s">
        <v>32</v>
      </c>
      <c r="B9" s="14"/>
      <c r="C9" s="76">
        <f>C10+C11</f>
        <v>6102</v>
      </c>
      <c r="D9" s="77">
        <f>D10+D11</f>
        <v>3715</v>
      </c>
      <c r="E9" s="77">
        <f>E10+E11</f>
        <v>1999</v>
      </c>
      <c r="F9" s="78" t="s">
        <v>64</v>
      </c>
      <c r="G9" s="77">
        <f>G10+G11</f>
        <v>2</v>
      </c>
      <c r="H9" s="77">
        <f>H10+H11</f>
        <v>386</v>
      </c>
      <c r="I9" s="50" t="s">
        <v>40</v>
      </c>
      <c r="L9" s="1" t="s">
        <v>65</v>
      </c>
      <c r="M9" s="1" t="s">
        <v>66</v>
      </c>
      <c r="N9" s="1" t="s">
        <v>67</v>
      </c>
      <c r="O9" s="1" t="s">
        <v>68</v>
      </c>
      <c r="Q9" s="1" t="s">
        <v>69</v>
      </c>
      <c r="R9" s="1" t="s">
        <v>70</v>
      </c>
    </row>
    <row r="10" spans="1:18" s="1" customFormat="1" ht="16.5" customHeight="1">
      <c r="A10" s="15"/>
      <c r="B10" s="16" t="s">
        <v>13</v>
      </c>
      <c r="C10" s="26">
        <f aca="true" t="shared" si="0" ref="C10:E11">M10</f>
        <v>1928</v>
      </c>
      <c r="D10" s="9">
        <f t="shared" si="0"/>
        <v>997</v>
      </c>
      <c r="E10" s="9">
        <f t="shared" si="0"/>
        <v>864</v>
      </c>
      <c r="F10" s="3" t="s">
        <v>49</v>
      </c>
      <c r="G10" s="9">
        <f>Q10</f>
        <v>2</v>
      </c>
      <c r="H10" s="9">
        <f>R10</f>
        <v>65</v>
      </c>
      <c r="I10" s="3" t="s">
        <v>40</v>
      </c>
      <c r="K10" s="1">
        <v>1</v>
      </c>
      <c r="L10" s="1" t="s">
        <v>13</v>
      </c>
      <c r="M10" s="1">
        <v>1928</v>
      </c>
      <c r="N10" s="1">
        <v>997</v>
      </c>
      <c r="O10" s="1">
        <v>864</v>
      </c>
      <c r="Q10" s="1">
        <v>2</v>
      </c>
      <c r="R10" s="1">
        <v>65</v>
      </c>
    </row>
    <row r="11" spans="1:18" s="1" customFormat="1" ht="16.5" customHeight="1" thickBot="1">
      <c r="A11" s="19"/>
      <c r="B11" s="21" t="s">
        <v>14</v>
      </c>
      <c r="C11" s="79">
        <f t="shared" si="0"/>
        <v>4174</v>
      </c>
      <c r="D11" s="51">
        <f t="shared" si="0"/>
        <v>2718</v>
      </c>
      <c r="E11" s="51">
        <f t="shared" si="0"/>
        <v>1135</v>
      </c>
      <c r="F11" s="47" t="s">
        <v>63</v>
      </c>
      <c r="G11" s="51">
        <f>Q11</f>
        <v>0</v>
      </c>
      <c r="H11" s="51">
        <f>R11</f>
        <v>321</v>
      </c>
      <c r="I11" s="47" t="s">
        <v>40</v>
      </c>
      <c r="K11" s="1">
        <v>2</v>
      </c>
      <c r="L11" s="1" t="s">
        <v>14</v>
      </c>
      <c r="M11" s="1">
        <v>4174</v>
      </c>
      <c r="N11" s="1">
        <v>2718</v>
      </c>
      <c r="O11" s="1">
        <v>1135</v>
      </c>
      <c r="Q11" s="1">
        <v>0</v>
      </c>
      <c r="R11" s="1">
        <v>321</v>
      </c>
    </row>
    <row r="12" spans="1:18" s="1" customFormat="1" ht="16.5" customHeight="1" thickTop="1">
      <c r="A12" s="20" t="s">
        <v>33</v>
      </c>
      <c r="B12" s="20"/>
      <c r="C12" s="80">
        <f>SUM(C13:C19)</f>
        <v>344</v>
      </c>
      <c r="D12" s="52">
        <f>SUM(D13:D19)</f>
        <v>160</v>
      </c>
      <c r="E12" s="52">
        <f>SUM(E13:E19)</f>
        <v>177</v>
      </c>
      <c r="F12" s="45" t="s">
        <v>64</v>
      </c>
      <c r="G12" s="52">
        <f>SUM(G13:G19)</f>
        <v>3</v>
      </c>
      <c r="H12" s="52">
        <f>SUM(H13:H19)</f>
        <v>2</v>
      </c>
      <c r="I12" s="58" t="s">
        <v>40</v>
      </c>
      <c r="K12" s="1">
        <v>3</v>
      </c>
      <c r="L12" s="1" t="s">
        <v>8</v>
      </c>
      <c r="M12" s="1">
        <v>80</v>
      </c>
      <c r="N12" s="1">
        <v>50</v>
      </c>
      <c r="O12" s="1">
        <v>28</v>
      </c>
      <c r="Q12" s="1">
        <v>0</v>
      </c>
      <c r="R12" s="1">
        <v>2</v>
      </c>
    </row>
    <row r="13" spans="1:18" s="1" customFormat="1" ht="16.5" customHeight="1">
      <c r="A13" s="15"/>
      <c r="B13" s="16" t="s">
        <v>8</v>
      </c>
      <c r="C13" s="26">
        <f>M12</f>
        <v>80</v>
      </c>
      <c r="D13" s="9">
        <f aca="true" t="shared" si="1" ref="D13:E19">N12</f>
        <v>50</v>
      </c>
      <c r="E13" s="9">
        <f t="shared" si="1"/>
        <v>28</v>
      </c>
      <c r="F13" s="3" t="s">
        <v>64</v>
      </c>
      <c r="G13" s="9">
        <f aca="true" t="shared" si="2" ref="G13:H19">Q12</f>
        <v>0</v>
      </c>
      <c r="H13" s="9">
        <f t="shared" si="2"/>
        <v>2</v>
      </c>
      <c r="I13" s="3" t="s">
        <v>40</v>
      </c>
      <c r="K13" s="1">
        <v>4</v>
      </c>
      <c r="L13" s="1" t="s">
        <v>50</v>
      </c>
      <c r="M13" s="1">
        <v>49</v>
      </c>
      <c r="N13" s="1">
        <v>17</v>
      </c>
      <c r="O13" s="1">
        <v>30</v>
      </c>
      <c r="Q13" s="1">
        <v>2</v>
      </c>
      <c r="R13" s="1">
        <v>0</v>
      </c>
    </row>
    <row r="14" spans="1:18" s="1" customFormat="1" ht="16.5" customHeight="1">
      <c r="A14" s="15"/>
      <c r="B14" s="16" t="s">
        <v>36</v>
      </c>
      <c r="C14" s="26">
        <f aca="true" t="shared" si="3" ref="C14:C19">M13</f>
        <v>49</v>
      </c>
      <c r="D14" s="9">
        <f t="shared" si="1"/>
        <v>17</v>
      </c>
      <c r="E14" s="9">
        <f t="shared" si="1"/>
        <v>30</v>
      </c>
      <c r="F14" s="3" t="s">
        <v>79</v>
      </c>
      <c r="G14" s="9">
        <f t="shared" si="2"/>
        <v>2</v>
      </c>
      <c r="H14" s="9">
        <f t="shared" si="2"/>
        <v>0</v>
      </c>
      <c r="I14" s="3" t="s">
        <v>40</v>
      </c>
      <c r="K14" s="1">
        <v>5</v>
      </c>
      <c r="L14" s="1" t="s">
        <v>57</v>
      </c>
      <c r="M14" s="1">
        <v>4</v>
      </c>
      <c r="N14" s="1">
        <v>2</v>
      </c>
      <c r="O14" s="1">
        <v>1</v>
      </c>
      <c r="Q14" s="1">
        <v>0</v>
      </c>
      <c r="R14" s="1">
        <v>0</v>
      </c>
    </row>
    <row r="15" spans="1:18" s="1" customFormat="1" ht="16.5" customHeight="1">
      <c r="A15" s="15"/>
      <c r="B15" s="16" t="s">
        <v>37</v>
      </c>
      <c r="C15" s="26">
        <f t="shared" si="3"/>
        <v>4</v>
      </c>
      <c r="D15" s="9">
        <f t="shared" si="1"/>
        <v>2</v>
      </c>
      <c r="E15" s="9">
        <f t="shared" si="1"/>
        <v>1</v>
      </c>
      <c r="F15" s="3" t="s">
        <v>79</v>
      </c>
      <c r="G15" s="9">
        <f t="shared" si="2"/>
        <v>0</v>
      </c>
      <c r="H15" s="9">
        <f t="shared" si="2"/>
        <v>0</v>
      </c>
      <c r="I15" s="3" t="s">
        <v>40</v>
      </c>
      <c r="K15" s="1">
        <v>6</v>
      </c>
      <c r="L15" s="1" t="s">
        <v>9</v>
      </c>
      <c r="M15" s="1">
        <v>74</v>
      </c>
      <c r="N15" s="1">
        <v>39</v>
      </c>
      <c r="O15" s="1">
        <v>34</v>
      </c>
      <c r="Q15" s="1">
        <v>1</v>
      </c>
      <c r="R15" s="1">
        <v>0</v>
      </c>
    </row>
    <row r="16" spans="1:18" s="1" customFormat="1" ht="16.5" customHeight="1">
      <c r="A16" s="15"/>
      <c r="B16" s="16" t="s">
        <v>9</v>
      </c>
      <c r="C16" s="26">
        <f t="shared" si="3"/>
        <v>74</v>
      </c>
      <c r="D16" s="9">
        <f t="shared" si="1"/>
        <v>39</v>
      </c>
      <c r="E16" s="9">
        <f t="shared" si="1"/>
        <v>34</v>
      </c>
      <c r="F16" s="3" t="s">
        <v>79</v>
      </c>
      <c r="G16" s="9">
        <f t="shared" si="2"/>
        <v>1</v>
      </c>
      <c r="H16" s="9">
        <f t="shared" si="2"/>
        <v>0</v>
      </c>
      <c r="I16" s="49" t="s">
        <v>40</v>
      </c>
      <c r="K16" s="1">
        <v>7</v>
      </c>
      <c r="L16" s="1" t="s">
        <v>10</v>
      </c>
      <c r="M16" s="1">
        <v>103</v>
      </c>
      <c r="N16" s="1">
        <v>39</v>
      </c>
      <c r="O16" s="1">
        <v>63</v>
      </c>
      <c r="Q16" s="1">
        <v>0</v>
      </c>
      <c r="R16" s="1">
        <v>0</v>
      </c>
    </row>
    <row r="17" spans="1:18" s="1" customFormat="1" ht="16.5" customHeight="1">
      <c r="A17" s="15"/>
      <c r="B17" s="16" t="s">
        <v>10</v>
      </c>
      <c r="C17" s="26">
        <f t="shared" si="3"/>
        <v>103</v>
      </c>
      <c r="D17" s="9">
        <f t="shared" si="1"/>
        <v>39</v>
      </c>
      <c r="E17" s="9">
        <f t="shared" si="1"/>
        <v>63</v>
      </c>
      <c r="F17" s="3" t="s">
        <v>79</v>
      </c>
      <c r="G17" s="9">
        <f t="shared" si="2"/>
        <v>0</v>
      </c>
      <c r="H17" s="9">
        <f t="shared" si="2"/>
        <v>0</v>
      </c>
      <c r="I17" s="3" t="s">
        <v>40</v>
      </c>
      <c r="K17" s="1">
        <v>8</v>
      </c>
      <c r="L17" s="1" t="s">
        <v>11</v>
      </c>
      <c r="M17" s="1">
        <v>25</v>
      </c>
      <c r="N17" s="1">
        <v>8</v>
      </c>
      <c r="O17" s="1">
        <v>17</v>
      </c>
      <c r="Q17" s="1">
        <v>0</v>
      </c>
      <c r="R17" s="1">
        <v>0</v>
      </c>
    </row>
    <row r="18" spans="1:18" s="1" customFormat="1" ht="16.5" customHeight="1">
      <c r="A18" s="15"/>
      <c r="B18" s="16" t="s">
        <v>11</v>
      </c>
      <c r="C18" s="26">
        <f t="shared" si="3"/>
        <v>25</v>
      </c>
      <c r="D18" s="9">
        <f t="shared" si="1"/>
        <v>8</v>
      </c>
      <c r="E18" s="9">
        <f t="shared" si="1"/>
        <v>17</v>
      </c>
      <c r="F18" s="3" t="s">
        <v>79</v>
      </c>
      <c r="G18" s="9">
        <f t="shared" si="2"/>
        <v>0</v>
      </c>
      <c r="H18" s="9">
        <f t="shared" si="2"/>
        <v>0</v>
      </c>
      <c r="I18" s="3" t="s">
        <v>40</v>
      </c>
      <c r="K18" s="1">
        <v>9</v>
      </c>
      <c r="L18" s="1" t="s">
        <v>12</v>
      </c>
      <c r="M18" s="1">
        <v>9</v>
      </c>
      <c r="N18" s="1">
        <v>5</v>
      </c>
      <c r="O18" s="1">
        <v>4</v>
      </c>
      <c r="Q18" s="1">
        <v>0</v>
      </c>
      <c r="R18" s="1">
        <v>0</v>
      </c>
    </row>
    <row r="19" spans="1:18" s="1" customFormat="1" ht="16.5" customHeight="1" thickBot="1">
      <c r="A19" s="17"/>
      <c r="B19" s="21" t="s">
        <v>12</v>
      </c>
      <c r="C19" s="81">
        <f t="shared" si="3"/>
        <v>9</v>
      </c>
      <c r="D19" s="54">
        <f t="shared" si="1"/>
        <v>5</v>
      </c>
      <c r="E19" s="54">
        <f t="shared" si="1"/>
        <v>4</v>
      </c>
      <c r="F19" s="37" t="s">
        <v>79</v>
      </c>
      <c r="G19" s="54">
        <f t="shared" si="2"/>
        <v>0</v>
      </c>
      <c r="H19" s="54">
        <f t="shared" si="2"/>
        <v>0</v>
      </c>
      <c r="I19" s="57" t="s">
        <v>40</v>
      </c>
      <c r="K19" s="1">
        <v>10</v>
      </c>
      <c r="L19" s="1" t="s">
        <v>19</v>
      </c>
      <c r="M19" s="1">
        <v>176</v>
      </c>
      <c r="N19" s="1">
        <v>157</v>
      </c>
      <c r="O19" s="1">
        <v>17</v>
      </c>
      <c r="Q19" s="1">
        <v>1</v>
      </c>
      <c r="R19" s="1">
        <v>1</v>
      </c>
    </row>
    <row r="20" spans="1:18" s="1" customFormat="1" ht="16.5" customHeight="1" thickTop="1">
      <c r="A20" s="22" t="s">
        <v>34</v>
      </c>
      <c r="B20" s="23"/>
      <c r="C20" s="82">
        <f>SUM(C21:C25)</f>
        <v>454</v>
      </c>
      <c r="D20" s="53">
        <f>SUM(D21:D25)</f>
        <v>329</v>
      </c>
      <c r="E20" s="53">
        <f>SUM(E21:E25)</f>
        <v>117</v>
      </c>
      <c r="F20" s="78" t="s">
        <v>64</v>
      </c>
      <c r="G20" s="53">
        <f>SUM(G21:G25)</f>
        <v>2</v>
      </c>
      <c r="H20" s="53">
        <f>SUM(H21:H25)</f>
        <v>4</v>
      </c>
      <c r="I20" s="53" t="s">
        <v>40</v>
      </c>
      <c r="K20" s="1">
        <v>11</v>
      </c>
      <c r="L20" s="1" t="s">
        <v>51</v>
      </c>
      <c r="M20" s="1">
        <v>43</v>
      </c>
      <c r="N20" s="1">
        <v>33</v>
      </c>
      <c r="O20" s="1">
        <v>9</v>
      </c>
      <c r="Q20" s="1">
        <v>0</v>
      </c>
      <c r="R20" s="1">
        <v>0</v>
      </c>
    </row>
    <row r="21" spans="1:18" s="1" customFormat="1" ht="16.5" customHeight="1">
      <c r="A21" s="15"/>
      <c r="B21" s="16" t="s">
        <v>19</v>
      </c>
      <c r="C21" s="26">
        <f>M19</f>
        <v>176</v>
      </c>
      <c r="D21" s="9">
        <f aca="true" t="shared" si="4" ref="D21:E25">N19</f>
        <v>157</v>
      </c>
      <c r="E21" s="9">
        <f t="shared" si="4"/>
        <v>17</v>
      </c>
      <c r="F21" s="3" t="s">
        <v>80</v>
      </c>
      <c r="G21" s="9">
        <f aca="true" t="shared" si="5" ref="G21:H25">Q19</f>
        <v>1</v>
      </c>
      <c r="H21" s="9">
        <f t="shared" si="5"/>
        <v>1</v>
      </c>
      <c r="I21" s="49" t="s">
        <v>40</v>
      </c>
      <c r="K21" s="1">
        <v>12</v>
      </c>
      <c r="L21" s="1" t="s">
        <v>53</v>
      </c>
      <c r="M21" s="1">
        <v>83</v>
      </c>
      <c r="N21" s="1">
        <v>43</v>
      </c>
      <c r="O21" s="1">
        <v>38</v>
      </c>
      <c r="Q21" s="1">
        <v>1</v>
      </c>
      <c r="R21" s="1">
        <v>0</v>
      </c>
    </row>
    <row r="22" spans="1:18" s="1" customFormat="1" ht="16.5" customHeight="1">
      <c r="A22" s="15"/>
      <c r="B22" s="16" t="s">
        <v>20</v>
      </c>
      <c r="C22" s="26">
        <f>M20</f>
        <v>43</v>
      </c>
      <c r="D22" s="9">
        <f t="shared" si="4"/>
        <v>33</v>
      </c>
      <c r="E22" s="9">
        <f t="shared" si="4"/>
        <v>9</v>
      </c>
      <c r="F22" s="3" t="s">
        <v>49</v>
      </c>
      <c r="G22" s="9">
        <f t="shared" si="5"/>
        <v>0</v>
      </c>
      <c r="H22" s="9">
        <f t="shared" si="5"/>
        <v>0</v>
      </c>
      <c r="I22" s="3" t="s">
        <v>40</v>
      </c>
      <c r="K22" s="1">
        <v>13</v>
      </c>
      <c r="L22" s="1" t="s">
        <v>21</v>
      </c>
      <c r="M22" s="1">
        <v>91</v>
      </c>
      <c r="N22" s="1">
        <v>48</v>
      </c>
      <c r="O22" s="1">
        <v>40</v>
      </c>
      <c r="Q22" s="1">
        <v>0</v>
      </c>
      <c r="R22" s="1">
        <v>3</v>
      </c>
    </row>
    <row r="23" spans="1:18" s="1" customFormat="1" ht="16.5" customHeight="1">
      <c r="A23" s="15"/>
      <c r="B23" s="16" t="s">
        <v>22</v>
      </c>
      <c r="C23" s="26">
        <f>M21</f>
        <v>83</v>
      </c>
      <c r="D23" s="9">
        <f t="shared" si="4"/>
        <v>43</v>
      </c>
      <c r="E23" s="9">
        <f t="shared" si="4"/>
        <v>38</v>
      </c>
      <c r="F23" s="3" t="s">
        <v>79</v>
      </c>
      <c r="G23" s="9">
        <f t="shared" si="5"/>
        <v>1</v>
      </c>
      <c r="H23" s="9">
        <f t="shared" si="5"/>
        <v>0</v>
      </c>
      <c r="I23" s="3" t="s">
        <v>40</v>
      </c>
      <c r="K23" s="1">
        <v>14</v>
      </c>
      <c r="L23" s="1" t="s">
        <v>54</v>
      </c>
      <c r="M23" s="1">
        <v>61</v>
      </c>
      <c r="N23" s="1">
        <v>48</v>
      </c>
      <c r="O23" s="1">
        <v>13</v>
      </c>
      <c r="Q23" s="1">
        <v>0</v>
      </c>
      <c r="R23" s="1">
        <v>0</v>
      </c>
    </row>
    <row r="24" spans="1:18" s="1" customFormat="1" ht="16.5" customHeight="1">
      <c r="A24" s="17"/>
      <c r="B24" s="18" t="s">
        <v>21</v>
      </c>
      <c r="C24" s="26">
        <f>M22</f>
        <v>91</v>
      </c>
      <c r="D24" s="9">
        <f t="shared" si="4"/>
        <v>48</v>
      </c>
      <c r="E24" s="9">
        <f>O22</f>
        <v>40</v>
      </c>
      <c r="F24" s="3" t="s">
        <v>80</v>
      </c>
      <c r="G24" s="9">
        <f t="shared" si="5"/>
        <v>0</v>
      </c>
      <c r="H24" s="9">
        <f t="shared" si="5"/>
        <v>3</v>
      </c>
      <c r="I24" s="3" t="s">
        <v>40</v>
      </c>
      <c r="K24" s="1">
        <v>15</v>
      </c>
      <c r="L24" s="1" t="s">
        <v>24</v>
      </c>
      <c r="M24" s="1">
        <v>434</v>
      </c>
      <c r="N24" s="1">
        <v>222</v>
      </c>
      <c r="O24" s="1">
        <v>195</v>
      </c>
      <c r="Q24" s="1">
        <v>2</v>
      </c>
      <c r="R24" s="1">
        <v>16</v>
      </c>
    </row>
    <row r="25" spans="1:18" s="1" customFormat="1" ht="16.5" customHeight="1" thickBot="1">
      <c r="A25" s="17"/>
      <c r="B25" s="18" t="s">
        <v>23</v>
      </c>
      <c r="C25" s="79">
        <f>M23</f>
        <v>61</v>
      </c>
      <c r="D25" s="51">
        <f t="shared" si="4"/>
        <v>48</v>
      </c>
      <c r="E25" s="51">
        <f t="shared" si="4"/>
        <v>13</v>
      </c>
      <c r="F25" s="47" t="s">
        <v>49</v>
      </c>
      <c r="G25" s="51">
        <f t="shared" si="5"/>
        <v>0</v>
      </c>
      <c r="H25" s="51">
        <f t="shared" si="5"/>
        <v>0</v>
      </c>
      <c r="I25" s="48" t="s">
        <v>40</v>
      </c>
      <c r="K25" s="1">
        <v>16</v>
      </c>
      <c r="L25" s="1" t="s">
        <v>26</v>
      </c>
      <c r="M25" s="1">
        <v>254</v>
      </c>
      <c r="N25" s="1">
        <v>143</v>
      </c>
      <c r="O25" s="1">
        <v>109</v>
      </c>
      <c r="Q25" s="1">
        <v>1</v>
      </c>
      <c r="R25" s="1">
        <v>2</v>
      </c>
    </row>
    <row r="26" spans="1:18" s="1" customFormat="1" ht="16.5" customHeight="1" thickTop="1">
      <c r="A26" s="22" t="s">
        <v>35</v>
      </c>
      <c r="B26" s="24"/>
      <c r="C26" s="82">
        <f>SUM(C27:C33)</f>
        <v>1292</v>
      </c>
      <c r="D26" s="53">
        <f>SUM(D27:D33)</f>
        <v>820</v>
      </c>
      <c r="E26" s="53">
        <f>SUM(E27:E33)</f>
        <v>440</v>
      </c>
      <c r="F26" s="78" t="s">
        <v>64</v>
      </c>
      <c r="G26" s="53">
        <f>SUM(G27:G33)</f>
        <v>8</v>
      </c>
      <c r="H26" s="53">
        <f>SUM(H27:H33)</f>
        <v>25</v>
      </c>
      <c r="I26" s="53" t="s">
        <v>40</v>
      </c>
      <c r="K26" s="1">
        <v>17</v>
      </c>
      <c r="L26" s="1" t="s">
        <v>25</v>
      </c>
      <c r="M26" s="1">
        <v>579</v>
      </c>
      <c r="N26" s="1">
        <v>439</v>
      </c>
      <c r="O26" s="1">
        <v>128</v>
      </c>
      <c r="Q26" s="1">
        <v>4</v>
      </c>
      <c r="R26" s="1">
        <v>7</v>
      </c>
    </row>
    <row r="27" spans="1:18" s="1" customFormat="1" ht="16.5" customHeight="1">
      <c r="A27" s="15"/>
      <c r="B27" s="16" t="s">
        <v>24</v>
      </c>
      <c r="C27" s="26">
        <f>M24</f>
        <v>434</v>
      </c>
      <c r="D27" s="9">
        <f aca="true" t="shared" si="6" ref="D27:E33">N24</f>
        <v>222</v>
      </c>
      <c r="E27" s="9">
        <f>O24</f>
        <v>195</v>
      </c>
      <c r="F27" s="3" t="s">
        <v>63</v>
      </c>
      <c r="G27" s="9">
        <f aca="true" t="shared" si="7" ref="G27:H33">Q24</f>
        <v>2</v>
      </c>
      <c r="H27" s="9">
        <f t="shared" si="7"/>
        <v>16</v>
      </c>
      <c r="I27" s="3" t="s">
        <v>40</v>
      </c>
      <c r="K27" s="1">
        <v>18</v>
      </c>
      <c r="L27" s="1" t="s">
        <v>27</v>
      </c>
      <c r="M27" s="1">
        <v>12</v>
      </c>
      <c r="N27" s="1">
        <v>7</v>
      </c>
      <c r="O27" s="1">
        <v>4</v>
      </c>
      <c r="Q27" s="1">
        <v>0</v>
      </c>
      <c r="R27" s="1">
        <v>0</v>
      </c>
    </row>
    <row r="28" spans="1:18" s="1" customFormat="1" ht="16.5" customHeight="1">
      <c r="A28" s="15"/>
      <c r="B28" s="16" t="s">
        <v>26</v>
      </c>
      <c r="C28" s="26">
        <f aca="true" t="shared" si="8" ref="C28:C33">M25</f>
        <v>254</v>
      </c>
      <c r="D28" s="9">
        <f t="shared" si="6"/>
        <v>143</v>
      </c>
      <c r="E28" s="9">
        <f t="shared" si="6"/>
        <v>109</v>
      </c>
      <c r="F28" s="3" t="s">
        <v>49</v>
      </c>
      <c r="G28" s="9">
        <f t="shared" si="7"/>
        <v>1</v>
      </c>
      <c r="H28" s="9">
        <f t="shared" si="7"/>
        <v>2</v>
      </c>
      <c r="I28" s="3" t="s">
        <v>40</v>
      </c>
      <c r="K28" s="1">
        <v>19</v>
      </c>
      <c r="L28" s="1" t="s">
        <v>60</v>
      </c>
      <c r="M28" s="1">
        <v>7</v>
      </c>
      <c r="N28" s="1">
        <v>5</v>
      </c>
      <c r="O28" s="1">
        <v>1</v>
      </c>
      <c r="Q28" s="1">
        <v>0</v>
      </c>
      <c r="R28" s="1">
        <v>0</v>
      </c>
    </row>
    <row r="29" spans="1:18" s="1" customFormat="1" ht="16.5" customHeight="1">
      <c r="A29" s="15"/>
      <c r="B29" s="16" t="s">
        <v>25</v>
      </c>
      <c r="C29" s="26">
        <f t="shared" si="8"/>
        <v>579</v>
      </c>
      <c r="D29" s="9">
        <f t="shared" si="6"/>
        <v>439</v>
      </c>
      <c r="E29" s="9">
        <f t="shared" si="6"/>
        <v>128</v>
      </c>
      <c r="F29" s="3" t="s">
        <v>49</v>
      </c>
      <c r="G29" s="9">
        <f t="shared" si="7"/>
        <v>4</v>
      </c>
      <c r="H29" s="9">
        <f t="shared" si="7"/>
        <v>7</v>
      </c>
      <c r="I29" s="3" t="s">
        <v>40</v>
      </c>
      <c r="K29" s="1">
        <v>20</v>
      </c>
      <c r="L29" s="1" t="s">
        <v>29</v>
      </c>
      <c r="M29" s="1">
        <v>5</v>
      </c>
      <c r="N29" s="1">
        <v>3</v>
      </c>
      <c r="O29" s="1">
        <v>2</v>
      </c>
      <c r="Q29" s="1">
        <v>1</v>
      </c>
      <c r="R29" s="1">
        <v>0</v>
      </c>
    </row>
    <row r="30" spans="1:18" s="1" customFormat="1" ht="16.5" customHeight="1">
      <c r="A30" s="15"/>
      <c r="B30" s="16" t="s">
        <v>27</v>
      </c>
      <c r="C30" s="26">
        <f t="shared" si="8"/>
        <v>12</v>
      </c>
      <c r="D30" s="9">
        <f t="shared" si="6"/>
        <v>7</v>
      </c>
      <c r="E30" s="9">
        <f t="shared" si="6"/>
        <v>4</v>
      </c>
      <c r="F30" s="3" t="s">
        <v>49</v>
      </c>
      <c r="G30" s="9">
        <f t="shared" si="7"/>
        <v>0</v>
      </c>
      <c r="H30" s="9">
        <f t="shared" si="7"/>
        <v>0</v>
      </c>
      <c r="I30" s="49" t="s">
        <v>40</v>
      </c>
      <c r="K30" s="1">
        <v>21</v>
      </c>
      <c r="L30" s="1" t="s">
        <v>30</v>
      </c>
      <c r="M30" s="1">
        <v>1</v>
      </c>
      <c r="N30" s="1">
        <v>1</v>
      </c>
      <c r="O30" s="1">
        <v>1</v>
      </c>
      <c r="Q30" s="1">
        <v>0</v>
      </c>
      <c r="R30" s="1">
        <v>0</v>
      </c>
    </row>
    <row r="31" spans="1:18" s="1" customFormat="1" ht="16.5" customHeight="1">
      <c r="A31" s="15"/>
      <c r="B31" s="16" t="s">
        <v>28</v>
      </c>
      <c r="C31" s="26">
        <f t="shared" si="8"/>
        <v>7</v>
      </c>
      <c r="D31" s="9">
        <f t="shared" si="6"/>
        <v>5</v>
      </c>
      <c r="E31" s="9">
        <f t="shared" si="6"/>
        <v>1</v>
      </c>
      <c r="F31" s="3" t="s">
        <v>49</v>
      </c>
      <c r="G31" s="9">
        <f t="shared" si="7"/>
        <v>0</v>
      </c>
      <c r="H31" s="9">
        <f t="shared" si="7"/>
        <v>0</v>
      </c>
      <c r="I31" s="3" t="s">
        <v>40</v>
      </c>
      <c r="K31" s="1">
        <v>22</v>
      </c>
      <c r="L31" s="1" t="s">
        <v>15</v>
      </c>
      <c r="M31" s="1">
        <v>87</v>
      </c>
      <c r="N31" s="1">
        <v>69</v>
      </c>
      <c r="O31" s="1">
        <v>16</v>
      </c>
      <c r="Q31" s="1">
        <v>0</v>
      </c>
      <c r="R31" s="1">
        <v>1</v>
      </c>
    </row>
    <row r="32" spans="1:18" s="1" customFormat="1" ht="16.5" customHeight="1">
      <c r="A32" s="15"/>
      <c r="B32" s="16" t="s">
        <v>29</v>
      </c>
      <c r="C32" s="26">
        <f t="shared" si="8"/>
        <v>5</v>
      </c>
      <c r="D32" s="9">
        <f t="shared" si="6"/>
        <v>3</v>
      </c>
      <c r="E32" s="9">
        <f t="shared" si="6"/>
        <v>2</v>
      </c>
      <c r="F32" s="3" t="s">
        <v>49</v>
      </c>
      <c r="G32" s="9">
        <f t="shared" si="7"/>
        <v>1</v>
      </c>
      <c r="H32" s="9">
        <f t="shared" si="7"/>
        <v>0</v>
      </c>
      <c r="I32" s="3" t="s">
        <v>40</v>
      </c>
      <c r="K32" s="1">
        <v>23</v>
      </c>
      <c r="L32" s="1" t="s">
        <v>52</v>
      </c>
      <c r="M32" s="1">
        <v>13</v>
      </c>
      <c r="N32" s="1">
        <v>11</v>
      </c>
      <c r="O32" s="1">
        <v>2</v>
      </c>
      <c r="Q32" s="1">
        <v>1</v>
      </c>
      <c r="R32" s="1">
        <v>0</v>
      </c>
    </row>
    <row r="33" spans="1:18" s="1" customFormat="1" ht="16.5" customHeight="1" thickBot="1">
      <c r="A33" s="15"/>
      <c r="B33" s="21" t="s">
        <v>30</v>
      </c>
      <c r="C33" s="79">
        <f t="shared" si="8"/>
        <v>1</v>
      </c>
      <c r="D33" s="51">
        <f t="shared" si="6"/>
        <v>1</v>
      </c>
      <c r="E33" s="54">
        <f t="shared" si="6"/>
        <v>1</v>
      </c>
      <c r="F33" s="47" t="s">
        <v>49</v>
      </c>
      <c r="G33" s="51">
        <f t="shared" si="7"/>
        <v>0</v>
      </c>
      <c r="H33" s="51">
        <f t="shared" si="7"/>
        <v>0</v>
      </c>
      <c r="I33" s="47" t="s">
        <v>40</v>
      </c>
      <c r="K33" s="1">
        <v>24</v>
      </c>
      <c r="L33" s="1" t="s">
        <v>17</v>
      </c>
      <c r="M33" s="1">
        <v>17</v>
      </c>
      <c r="N33" s="1">
        <v>15</v>
      </c>
      <c r="O33" s="1">
        <v>2</v>
      </c>
      <c r="Q33" s="1">
        <v>0</v>
      </c>
      <c r="R33" s="1">
        <v>0</v>
      </c>
    </row>
    <row r="34" spans="1:18" s="1" customFormat="1" ht="16.5" customHeight="1" thickTop="1">
      <c r="A34" s="22" t="s">
        <v>38</v>
      </c>
      <c r="B34" s="24"/>
      <c r="C34" s="82">
        <f>SUM(C35:C38)</f>
        <v>125</v>
      </c>
      <c r="D34" s="53">
        <f>SUM(D35:D38)</f>
        <v>101</v>
      </c>
      <c r="E34" s="53">
        <f>SUM(E35:E38)</f>
        <v>21</v>
      </c>
      <c r="F34" s="78" t="s">
        <v>71</v>
      </c>
      <c r="G34" s="53">
        <f>SUM(G35:G38)</f>
        <v>1</v>
      </c>
      <c r="H34" s="53">
        <f>SUM(H35:H38)</f>
        <v>1</v>
      </c>
      <c r="I34" s="53" t="s">
        <v>40</v>
      </c>
      <c r="K34" s="1">
        <v>25</v>
      </c>
      <c r="L34" s="1" t="s">
        <v>18</v>
      </c>
      <c r="M34" s="1">
        <v>8</v>
      </c>
      <c r="N34" s="1">
        <v>6</v>
      </c>
      <c r="O34" s="1">
        <v>1</v>
      </c>
      <c r="Q34" s="1">
        <v>0</v>
      </c>
      <c r="R34" s="1">
        <v>0</v>
      </c>
    </row>
    <row r="35" spans="1:18" s="1" customFormat="1" ht="16.5" customHeight="1">
      <c r="A35" s="15"/>
      <c r="B35" s="16" t="s">
        <v>15</v>
      </c>
      <c r="C35" s="26">
        <f>M31</f>
        <v>87</v>
      </c>
      <c r="D35" s="9">
        <f aca="true" t="shared" si="9" ref="D35:E38">N31</f>
        <v>69</v>
      </c>
      <c r="E35" s="9">
        <f t="shared" si="9"/>
        <v>16</v>
      </c>
      <c r="F35" s="3" t="s">
        <v>79</v>
      </c>
      <c r="G35" s="9">
        <f aca="true" t="shared" si="10" ref="G35:H38">Q31</f>
        <v>0</v>
      </c>
      <c r="H35" s="9">
        <f t="shared" si="10"/>
        <v>1</v>
      </c>
      <c r="I35" s="3" t="s">
        <v>40</v>
      </c>
      <c r="L35" s="1" t="s">
        <v>66</v>
      </c>
      <c r="M35" s="1">
        <v>8317</v>
      </c>
      <c r="N35" s="1">
        <v>5126</v>
      </c>
      <c r="O35" s="1">
        <v>2755</v>
      </c>
      <c r="Q35" s="1">
        <v>17</v>
      </c>
      <c r="R35" s="1">
        <v>419</v>
      </c>
    </row>
    <row r="36" spans="1:9" s="1" customFormat="1" ht="16.5" customHeight="1">
      <c r="A36" s="15"/>
      <c r="B36" s="16" t="s">
        <v>16</v>
      </c>
      <c r="C36" s="9">
        <f>M32</f>
        <v>13</v>
      </c>
      <c r="D36" s="9">
        <f t="shared" si="9"/>
        <v>11</v>
      </c>
      <c r="E36" s="9">
        <f t="shared" si="9"/>
        <v>2</v>
      </c>
      <c r="F36" s="3" t="s">
        <v>80</v>
      </c>
      <c r="G36" s="9">
        <f t="shared" si="10"/>
        <v>1</v>
      </c>
      <c r="H36" s="9">
        <f t="shared" si="10"/>
        <v>0</v>
      </c>
      <c r="I36" s="3" t="s">
        <v>40</v>
      </c>
    </row>
    <row r="37" spans="1:9" s="1" customFormat="1" ht="16.5" customHeight="1">
      <c r="A37" s="15"/>
      <c r="B37" s="16" t="s">
        <v>17</v>
      </c>
      <c r="C37" s="9">
        <f>M33</f>
        <v>17</v>
      </c>
      <c r="D37" s="9">
        <f t="shared" si="9"/>
        <v>15</v>
      </c>
      <c r="E37" s="9">
        <f t="shared" si="9"/>
        <v>2</v>
      </c>
      <c r="F37" s="3" t="s">
        <v>49</v>
      </c>
      <c r="G37" s="9">
        <f t="shared" si="10"/>
        <v>0</v>
      </c>
      <c r="H37" s="9">
        <f t="shared" si="10"/>
        <v>0</v>
      </c>
      <c r="I37" s="3" t="s">
        <v>40</v>
      </c>
    </row>
    <row r="38" spans="1:9" s="1" customFormat="1" ht="16.5" customHeight="1" thickBot="1">
      <c r="A38" s="19"/>
      <c r="B38" s="21" t="s">
        <v>18</v>
      </c>
      <c r="C38" s="51">
        <f>M34</f>
        <v>8</v>
      </c>
      <c r="D38" s="51">
        <f t="shared" si="9"/>
        <v>6</v>
      </c>
      <c r="E38" s="51">
        <f t="shared" si="9"/>
        <v>1</v>
      </c>
      <c r="F38" s="47" t="s">
        <v>49</v>
      </c>
      <c r="G38" s="51">
        <f t="shared" si="10"/>
        <v>0</v>
      </c>
      <c r="H38" s="51">
        <f t="shared" si="10"/>
        <v>0</v>
      </c>
      <c r="I38" s="47" t="s">
        <v>40</v>
      </c>
    </row>
    <row r="39" spans="1:3" s="1" customFormat="1" ht="16.5" customHeight="1" thickTop="1">
      <c r="A39" s="35" t="s">
        <v>39</v>
      </c>
      <c r="B39" s="4"/>
      <c r="C39" s="29"/>
    </row>
    <row r="40" ht="16.5" customHeight="1">
      <c r="H40" s="6"/>
    </row>
    <row r="41" ht="16.5" customHeight="1">
      <c r="H41" s="6"/>
    </row>
    <row r="42" ht="13.5">
      <c r="H42" s="6"/>
    </row>
    <row r="43" spans="2:10" ht="13.5">
      <c r="B43" s="8" t="s">
        <v>72</v>
      </c>
      <c r="C43" s="10">
        <f>C9+C12+C20+C26+C34</f>
        <v>8317</v>
      </c>
      <c r="D43" s="10">
        <f aca="true" t="shared" si="11" ref="D43:I43">D9+D12+D20+D26+D34</f>
        <v>5125</v>
      </c>
      <c r="E43" s="10">
        <f t="shared" si="11"/>
        <v>2754</v>
      </c>
      <c r="F43" s="10" t="e">
        <f t="shared" si="11"/>
        <v>#VALUE!</v>
      </c>
      <c r="G43" s="10">
        <f t="shared" si="11"/>
        <v>16</v>
      </c>
      <c r="H43" s="10">
        <f t="shared" si="11"/>
        <v>418</v>
      </c>
      <c r="I43" s="10" t="e">
        <f t="shared" si="11"/>
        <v>#VALUE!</v>
      </c>
      <c r="J43" s="5"/>
    </row>
    <row r="44" spans="3:9" ht="13.5">
      <c r="C44" s="83">
        <f>C10+C11+C13+C14+C15+C16+C17+C18+C19+C21+C22+C23+C24+C25+C27+C28+C29+C30+C31+C32+C33+C35+C36+C37+C38</f>
        <v>8317</v>
      </c>
      <c r="D44" s="83">
        <f aca="true" t="shared" si="12" ref="D44:I44">D10+D11+D13+D14+D15+D16+D17+D18+D19+D21+D22+D23+D24+D25+D27+D28+D29+D30+D31+D32+D33+D35+D36+D37+D38</f>
        <v>5125</v>
      </c>
      <c r="E44" s="83">
        <f t="shared" si="12"/>
        <v>2754</v>
      </c>
      <c r="F44" s="83" t="e">
        <f t="shared" si="12"/>
        <v>#VALUE!</v>
      </c>
      <c r="G44" s="83">
        <f t="shared" si="12"/>
        <v>16</v>
      </c>
      <c r="H44" s="83">
        <f t="shared" si="12"/>
        <v>418</v>
      </c>
      <c r="I44" s="83" t="e">
        <f t="shared" si="12"/>
        <v>#VALUE!</v>
      </c>
    </row>
    <row r="45" spans="3:9" ht="13.5">
      <c r="C45" s="83">
        <f>C43-C44</f>
        <v>0</v>
      </c>
      <c r="D45" s="83">
        <f aca="true" t="shared" si="13" ref="D45:I45">D43-D44</f>
        <v>0</v>
      </c>
      <c r="E45" s="83">
        <f t="shared" si="13"/>
        <v>0</v>
      </c>
      <c r="F45" s="83" t="e">
        <f t="shared" si="13"/>
        <v>#VALUE!</v>
      </c>
      <c r="G45" s="83">
        <f t="shared" si="13"/>
        <v>0</v>
      </c>
      <c r="H45" s="83">
        <f t="shared" si="13"/>
        <v>0</v>
      </c>
      <c r="I45" s="83" t="e">
        <f t="shared" si="13"/>
        <v>#VALUE!</v>
      </c>
    </row>
  </sheetData>
  <sheetProtection/>
  <mergeCells count="13">
    <mergeCell ref="E2:E3"/>
    <mergeCell ref="F2:F3"/>
    <mergeCell ref="G2:G3"/>
    <mergeCell ref="A8:B8"/>
    <mergeCell ref="H2:H3"/>
    <mergeCell ref="I2:I3"/>
    <mergeCell ref="A4:B4"/>
    <mergeCell ref="A5:B5"/>
    <mergeCell ref="A6:B6"/>
    <mergeCell ref="A7:B7"/>
    <mergeCell ref="A2:B3"/>
    <mergeCell ref="C2:C3"/>
    <mergeCell ref="D2:D3"/>
  </mergeCells>
  <printOptions horizontalCentered="1"/>
  <pageMargins left="0.7874015748031497" right="0.7874015748031497" top="0.7874015748031497" bottom="0.7874015748031497" header="0.5118110236220472" footer="0.5118110236220472"/>
  <pageSetup firstPageNumber="20" useFirstPageNumber="1" horizontalDpi="600" verticalDpi="600" orientation="portrait" paperSize="9" scale="97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J48"/>
  <sheetViews>
    <sheetView tabSelected="1" view="pageBreakPreview" zoomScale="85" zoomScaleSheetLayoutView="85" zoomScalePageLayoutView="0" workbookViewId="0" topLeftCell="A1">
      <selection activeCell="M13" sqref="M13"/>
    </sheetView>
  </sheetViews>
  <sheetFormatPr defaultColWidth="9.00390625" defaultRowHeight="13.5"/>
  <cols>
    <col min="1" max="1" width="2.625" style="6" customWidth="1"/>
    <col min="2" max="2" width="18.25390625" style="8" customWidth="1"/>
    <col min="3" max="9" width="9.75390625" style="6" customWidth="1"/>
    <col min="10" max="16384" width="9.00390625" style="6" customWidth="1"/>
  </cols>
  <sheetData>
    <row r="1" spans="1:9" ht="19.5" customHeight="1">
      <c r="A1" s="28"/>
      <c r="B1" s="42" t="s">
        <v>48</v>
      </c>
      <c r="C1" s="1"/>
      <c r="D1" s="29"/>
      <c r="E1" s="29"/>
      <c r="F1" s="29"/>
      <c r="G1" s="29"/>
      <c r="H1" s="29"/>
      <c r="I1" s="30" t="s">
        <v>0</v>
      </c>
    </row>
    <row r="2" spans="1:9" ht="16.5" customHeight="1">
      <c r="A2" s="98" t="s">
        <v>41</v>
      </c>
      <c r="B2" s="98"/>
      <c r="C2" s="100" t="s">
        <v>1</v>
      </c>
      <c r="D2" s="100" t="s">
        <v>2</v>
      </c>
      <c r="E2" s="100" t="s">
        <v>3</v>
      </c>
      <c r="F2" s="100" t="s">
        <v>4</v>
      </c>
      <c r="G2" s="100" t="s">
        <v>5</v>
      </c>
      <c r="H2" s="100" t="s">
        <v>6</v>
      </c>
      <c r="I2" s="100" t="s">
        <v>7</v>
      </c>
    </row>
    <row r="3" spans="1:9" ht="16.5" customHeight="1" thickBot="1">
      <c r="A3" s="99"/>
      <c r="B3" s="99"/>
      <c r="C3" s="106"/>
      <c r="D3" s="106" t="s">
        <v>2</v>
      </c>
      <c r="E3" s="106" t="s">
        <v>3</v>
      </c>
      <c r="F3" s="106" t="s">
        <v>4</v>
      </c>
      <c r="G3" s="106" t="s">
        <v>5</v>
      </c>
      <c r="H3" s="106" t="s">
        <v>6</v>
      </c>
      <c r="I3" s="106" t="s">
        <v>7</v>
      </c>
    </row>
    <row r="4" spans="1:10" ht="16.5" customHeight="1" thickTop="1">
      <c r="A4" s="104" t="s">
        <v>87</v>
      </c>
      <c r="B4" s="105"/>
      <c r="C4" s="3">
        <v>190045</v>
      </c>
      <c r="D4" s="3">
        <v>114908</v>
      </c>
      <c r="E4" s="3">
        <v>70477</v>
      </c>
      <c r="F4" s="3" t="s">
        <v>40</v>
      </c>
      <c r="G4" s="3">
        <v>675</v>
      </c>
      <c r="H4" s="3">
        <v>3985</v>
      </c>
      <c r="I4" s="9" t="s">
        <v>40</v>
      </c>
      <c r="J4" s="12"/>
    </row>
    <row r="5" spans="1:10" ht="16.5" customHeight="1">
      <c r="A5" s="109" t="s">
        <v>83</v>
      </c>
      <c r="B5" s="110"/>
      <c r="C5" s="3">
        <v>189968</v>
      </c>
      <c r="D5" s="3">
        <v>114806</v>
      </c>
      <c r="E5" s="3">
        <v>70517</v>
      </c>
      <c r="F5" s="3" t="s">
        <v>40</v>
      </c>
      <c r="G5" s="3">
        <v>673</v>
      </c>
      <c r="H5" s="3">
        <v>3972</v>
      </c>
      <c r="I5" s="9" t="s">
        <v>40</v>
      </c>
      <c r="J5" s="12"/>
    </row>
    <row r="6" spans="1:10" ht="16.5" customHeight="1">
      <c r="A6" s="102" t="s">
        <v>84</v>
      </c>
      <c r="B6" s="103"/>
      <c r="C6" s="3">
        <v>189649</v>
      </c>
      <c r="D6" s="3">
        <v>114704</v>
      </c>
      <c r="E6" s="3">
        <v>70453</v>
      </c>
      <c r="F6" s="3" t="s">
        <v>40</v>
      </c>
      <c r="G6" s="3">
        <v>672</v>
      </c>
      <c r="H6" s="3">
        <v>3819</v>
      </c>
      <c r="I6" s="3" t="s">
        <v>40</v>
      </c>
      <c r="J6" s="12"/>
    </row>
    <row r="7" spans="1:9" s="1" customFormat="1" ht="16.5" customHeight="1">
      <c r="A7" s="102" t="s">
        <v>85</v>
      </c>
      <c r="B7" s="103"/>
      <c r="C7" s="86">
        <v>189604</v>
      </c>
      <c r="D7" s="86">
        <v>114462</v>
      </c>
      <c r="E7" s="86">
        <v>70652</v>
      </c>
      <c r="F7" s="86" t="s">
        <v>40</v>
      </c>
      <c r="G7" s="86">
        <v>672</v>
      </c>
      <c r="H7" s="86">
        <v>3817</v>
      </c>
      <c r="I7" s="3" t="s">
        <v>40</v>
      </c>
    </row>
    <row r="8" spans="1:10" s="1" customFormat="1" ht="16.5" customHeight="1" thickBot="1">
      <c r="A8" s="107" t="s">
        <v>86</v>
      </c>
      <c r="B8" s="108"/>
      <c r="C8" s="70">
        <v>189972</v>
      </c>
      <c r="D8" s="87">
        <v>115002</v>
      </c>
      <c r="E8" s="87">
        <v>70477</v>
      </c>
      <c r="F8" s="79" t="s">
        <v>40</v>
      </c>
      <c r="G8" s="87">
        <v>672</v>
      </c>
      <c r="H8" s="87">
        <v>3820</v>
      </c>
      <c r="I8" s="70" t="s">
        <v>40</v>
      </c>
      <c r="J8" s="46"/>
    </row>
    <row r="9" spans="1:9" s="1" customFormat="1" ht="16.5" customHeight="1" thickTop="1">
      <c r="A9" s="36" t="s">
        <v>32</v>
      </c>
      <c r="B9" s="14"/>
      <c r="C9" s="88">
        <v>59780</v>
      </c>
      <c r="D9" s="88">
        <v>41940</v>
      </c>
      <c r="E9" s="88">
        <v>16406</v>
      </c>
      <c r="F9" s="56" t="s">
        <v>64</v>
      </c>
      <c r="G9" s="88">
        <v>49</v>
      </c>
      <c r="H9" s="88">
        <v>1384</v>
      </c>
      <c r="I9" s="68" t="s">
        <v>40</v>
      </c>
    </row>
    <row r="10" spans="1:9" s="1" customFormat="1" ht="16.5" customHeight="1">
      <c r="A10" s="15"/>
      <c r="B10" s="16" t="s">
        <v>13</v>
      </c>
      <c r="C10" s="25">
        <v>27188</v>
      </c>
      <c r="D10" s="25">
        <v>21509</v>
      </c>
      <c r="E10" s="25">
        <v>5320</v>
      </c>
      <c r="F10" s="26" t="s">
        <v>64</v>
      </c>
      <c r="G10" s="25">
        <v>25</v>
      </c>
      <c r="H10" s="7">
        <v>335</v>
      </c>
      <c r="I10" s="66" t="s">
        <v>40</v>
      </c>
    </row>
    <row r="11" spans="1:9" s="1" customFormat="1" ht="16.5" customHeight="1" thickBot="1">
      <c r="A11" s="19"/>
      <c r="B11" s="18" t="s">
        <v>14</v>
      </c>
      <c r="C11" s="89">
        <v>32591</v>
      </c>
      <c r="D11" s="89">
        <v>20431</v>
      </c>
      <c r="E11" s="89">
        <v>11087</v>
      </c>
      <c r="F11" s="55" t="s">
        <v>64</v>
      </c>
      <c r="G11" s="89">
        <v>24</v>
      </c>
      <c r="H11" s="89">
        <v>1049</v>
      </c>
      <c r="I11" s="65" t="s">
        <v>40</v>
      </c>
    </row>
    <row r="12" spans="1:9" s="1" customFormat="1" ht="16.5" customHeight="1" thickTop="1">
      <c r="A12" s="20" t="s">
        <v>33</v>
      </c>
      <c r="B12" s="60"/>
      <c r="C12" s="88">
        <v>24495</v>
      </c>
      <c r="D12" s="88">
        <v>11010</v>
      </c>
      <c r="E12" s="88">
        <v>12993</v>
      </c>
      <c r="F12" s="56" t="s">
        <v>64</v>
      </c>
      <c r="G12" s="88">
        <v>125</v>
      </c>
      <c r="H12" s="88">
        <v>371</v>
      </c>
      <c r="I12" s="64" t="s">
        <v>40</v>
      </c>
    </row>
    <row r="13" spans="1:9" s="1" customFormat="1" ht="16.5" customHeight="1">
      <c r="A13" s="15"/>
      <c r="B13" s="16" t="s">
        <v>8</v>
      </c>
      <c r="C13" s="25">
        <v>7225</v>
      </c>
      <c r="D13" s="25">
        <v>4643</v>
      </c>
      <c r="E13" s="25">
        <v>2405</v>
      </c>
      <c r="F13" s="26" t="s">
        <v>64</v>
      </c>
      <c r="G13" s="25">
        <v>27</v>
      </c>
      <c r="H13" s="7">
        <v>152</v>
      </c>
      <c r="I13" s="66" t="s">
        <v>40</v>
      </c>
    </row>
    <row r="14" spans="1:9" s="1" customFormat="1" ht="16.5" customHeight="1">
      <c r="A14" s="15"/>
      <c r="B14" s="16" t="s">
        <v>36</v>
      </c>
      <c r="C14" s="25">
        <v>1342</v>
      </c>
      <c r="D14" s="25">
        <v>432</v>
      </c>
      <c r="E14" s="25">
        <v>842</v>
      </c>
      <c r="F14" s="26" t="s">
        <v>64</v>
      </c>
      <c r="G14" s="25">
        <v>21</v>
      </c>
      <c r="H14" s="7">
        <v>48</v>
      </c>
      <c r="I14" s="66" t="s">
        <v>40</v>
      </c>
    </row>
    <row r="15" spans="1:9" s="1" customFormat="1" ht="16.5" customHeight="1">
      <c r="A15" s="15"/>
      <c r="B15" s="16" t="s">
        <v>37</v>
      </c>
      <c r="C15" s="25">
        <v>137</v>
      </c>
      <c r="D15" s="25">
        <v>26</v>
      </c>
      <c r="E15" s="25">
        <v>108</v>
      </c>
      <c r="F15" s="26" t="s">
        <v>64</v>
      </c>
      <c r="G15" s="25">
        <v>0</v>
      </c>
      <c r="H15" s="7">
        <v>4</v>
      </c>
      <c r="I15" s="66" t="s">
        <v>40</v>
      </c>
    </row>
    <row r="16" spans="1:9" s="1" customFormat="1" ht="16.5" customHeight="1">
      <c r="A16" s="15"/>
      <c r="B16" s="16" t="s">
        <v>9</v>
      </c>
      <c r="C16" s="25">
        <v>2345</v>
      </c>
      <c r="D16" s="25">
        <v>1187</v>
      </c>
      <c r="E16" s="25">
        <v>1101</v>
      </c>
      <c r="F16" s="26" t="s">
        <v>64</v>
      </c>
      <c r="G16" s="25">
        <v>17</v>
      </c>
      <c r="H16" s="7">
        <v>41</v>
      </c>
      <c r="I16" s="66" t="s">
        <v>40</v>
      </c>
    </row>
    <row r="17" spans="1:9" s="1" customFormat="1" ht="16.5" customHeight="1">
      <c r="A17" s="15"/>
      <c r="B17" s="16" t="s">
        <v>10</v>
      </c>
      <c r="C17" s="25">
        <v>10422</v>
      </c>
      <c r="D17" s="25">
        <v>3927</v>
      </c>
      <c r="E17" s="25">
        <v>6416</v>
      </c>
      <c r="F17" s="26" t="s">
        <v>64</v>
      </c>
      <c r="G17" s="25">
        <v>35</v>
      </c>
      <c r="H17" s="7">
        <v>46</v>
      </c>
      <c r="I17" s="66" t="s">
        <v>40</v>
      </c>
    </row>
    <row r="18" spans="1:9" s="1" customFormat="1" ht="16.5" customHeight="1">
      <c r="A18" s="15"/>
      <c r="B18" s="16" t="s">
        <v>11</v>
      </c>
      <c r="C18" s="25">
        <v>2343</v>
      </c>
      <c r="D18" s="25">
        <v>613</v>
      </c>
      <c r="E18" s="25">
        <v>1663</v>
      </c>
      <c r="F18" s="26" t="s">
        <v>64</v>
      </c>
      <c r="G18" s="25">
        <v>16</v>
      </c>
      <c r="H18" s="7">
        <v>51</v>
      </c>
      <c r="I18" s="66" t="s">
        <v>40</v>
      </c>
    </row>
    <row r="19" spans="1:9" s="1" customFormat="1" ht="16.5" customHeight="1" thickBot="1">
      <c r="A19" s="17"/>
      <c r="B19" s="21" t="s">
        <v>12</v>
      </c>
      <c r="C19" s="89">
        <v>681</v>
      </c>
      <c r="D19" s="89">
        <v>182</v>
      </c>
      <c r="E19" s="89">
        <v>459</v>
      </c>
      <c r="F19" s="90" t="s">
        <v>64</v>
      </c>
      <c r="G19" s="89">
        <v>9</v>
      </c>
      <c r="H19" s="89">
        <v>29</v>
      </c>
      <c r="I19" s="67" t="s">
        <v>40</v>
      </c>
    </row>
    <row r="20" spans="1:9" s="1" customFormat="1" ht="16.5" customHeight="1" thickTop="1">
      <c r="A20" s="22" t="s">
        <v>34</v>
      </c>
      <c r="B20" s="23"/>
      <c r="C20" s="88">
        <v>56252</v>
      </c>
      <c r="D20" s="88">
        <v>30443</v>
      </c>
      <c r="E20" s="88">
        <v>24539</v>
      </c>
      <c r="F20" s="55" t="s">
        <v>64</v>
      </c>
      <c r="G20" s="88">
        <v>324</v>
      </c>
      <c r="H20" s="88">
        <v>947</v>
      </c>
      <c r="I20" s="68" t="s">
        <v>40</v>
      </c>
    </row>
    <row r="21" spans="1:9" s="1" customFormat="1" ht="16.5" customHeight="1">
      <c r="A21" s="15"/>
      <c r="B21" s="16" t="s">
        <v>19</v>
      </c>
      <c r="C21" s="25">
        <v>11485</v>
      </c>
      <c r="D21" s="25">
        <v>9060</v>
      </c>
      <c r="E21" s="25">
        <v>2170</v>
      </c>
      <c r="F21" s="26" t="s">
        <v>64</v>
      </c>
      <c r="G21" s="25">
        <v>76</v>
      </c>
      <c r="H21" s="7">
        <v>178</v>
      </c>
      <c r="I21" s="66" t="s">
        <v>40</v>
      </c>
    </row>
    <row r="22" spans="1:9" s="1" customFormat="1" ht="16.5" customHeight="1">
      <c r="A22" s="15"/>
      <c r="B22" s="16" t="s">
        <v>20</v>
      </c>
      <c r="C22" s="25">
        <v>11308</v>
      </c>
      <c r="D22" s="25">
        <v>5135</v>
      </c>
      <c r="E22" s="25">
        <v>5752</v>
      </c>
      <c r="F22" s="26" t="s">
        <v>64</v>
      </c>
      <c r="G22" s="25">
        <v>38</v>
      </c>
      <c r="H22" s="7">
        <v>384</v>
      </c>
      <c r="I22" s="66" t="s">
        <v>40</v>
      </c>
    </row>
    <row r="23" spans="1:9" s="1" customFormat="1" ht="16.5" customHeight="1">
      <c r="A23" s="15"/>
      <c r="B23" s="16" t="s">
        <v>22</v>
      </c>
      <c r="C23" s="25">
        <v>7336</v>
      </c>
      <c r="D23" s="25">
        <v>3561</v>
      </c>
      <c r="E23" s="25">
        <v>3646</v>
      </c>
      <c r="F23" s="26" t="s">
        <v>64</v>
      </c>
      <c r="G23" s="25">
        <v>56</v>
      </c>
      <c r="H23" s="7">
        <v>75</v>
      </c>
      <c r="I23" s="66" t="s">
        <v>40</v>
      </c>
    </row>
    <row r="24" spans="1:9" s="1" customFormat="1" ht="16.5" customHeight="1">
      <c r="A24" s="17"/>
      <c r="B24" s="18" t="s">
        <v>21</v>
      </c>
      <c r="C24" s="25">
        <v>16984</v>
      </c>
      <c r="D24" s="25">
        <v>6821</v>
      </c>
      <c r="E24" s="25">
        <v>9783</v>
      </c>
      <c r="F24" s="26" t="s">
        <v>64</v>
      </c>
      <c r="G24" s="25">
        <v>111</v>
      </c>
      <c r="H24" s="7">
        <v>269</v>
      </c>
      <c r="I24" s="66" t="s">
        <v>40</v>
      </c>
    </row>
    <row r="25" spans="1:9" s="1" customFormat="1" ht="16.5" customHeight="1" thickBot="1">
      <c r="A25" s="17"/>
      <c r="B25" s="18" t="s">
        <v>23</v>
      </c>
      <c r="C25" s="89">
        <v>9139</v>
      </c>
      <c r="D25" s="89">
        <v>5865</v>
      </c>
      <c r="E25" s="89">
        <v>3189</v>
      </c>
      <c r="F25" s="55" t="s">
        <v>64</v>
      </c>
      <c r="G25" s="89">
        <v>43</v>
      </c>
      <c r="H25" s="89">
        <v>42</v>
      </c>
      <c r="I25" s="65" t="s">
        <v>40</v>
      </c>
    </row>
    <row r="26" spans="1:9" s="1" customFormat="1" ht="16.5" customHeight="1" thickTop="1">
      <c r="A26" s="22" t="s">
        <v>35</v>
      </c>
      <c r="B26" s="24"/>
      <c r="C26" s="88">
        <v>34027</v>
      </c>
      <c r="D26" s="88">
        <v>20287</v>
      </c>
      <c r="E26" s="88">
        <v>12676</v>
      </c>
      <c r="F26" s="56" t="s">
        <v>64</v>
      </c>
      <c r="G26" s="88">
        <v>145</v>
      </c>
      <c r="H26" s="88">
        <v>917</v>
      </c>
      <c r="I26" s="64" t="s">
        <v>40</v>
      </c>
    </row>
    <row r="27" spans="1:9" s="1" customFormat="1" ht="16.5" customHeight="1">
      <c r="A27" s="15"/>
      <c r="B27" s="16" t="s">
        <v>24</v>
      </c>
      <c r="C27" s="25">
        <v>6154</v>
      </c>
      <c r="D27" s="25">
        <v>3343</v>
      </c>
      <c r="E27" s="25">
        <v>2721</v>
      </c>
      <c r="F27" s="26" t="s">
        <v>64</v>
      </c>
      <c r="G27" s="25">
        <v>22</v>
      </c>
      <c r="H27" s="7">
        <v>66</v>
      </c>
      <c r="I27" s="66" t="s">
        <v>40</v>
      </c>
    </row>
    <row r="28" spans="1:9" s="1" customFormat="1" ht="16.5" customHeight="1">
      <c r="A28" s="15"/>
      <c r="B28" s="16" t="s">
        <v>26</v>
      </c>
      <c r="C28" s="25">
        <v>7597</v>
      </c>
      <c r="D28" s="25">
        <v>3922</v>
      </c>
      <c r="E28" s="25">
        <v>3318</v>
      </c>
      <c r="F28" s="26" t="s">
        <v>64</v>
      </c>
      <c r="G28" s="25">
        <v>32</v>
      </c>
      <c r="H28" s="7">
        <v>323</v>
      </c>
      <c r="I28" s="66" t="s">
        <v>40</v>
      </c>
    </row>
    <row r="29" spans="1:9" s="1" customFormat="1" ht="16.5" customHeight="1">
      <c r="A29" s="15"/>
      <c r="B29" s="16" t="s">
        <v>25</v>
      </c>
      <c r="C29" s="25">
        <v>18885</v>
      </c>
      <c r="D29" s="25">
        <v>12625</v>
      </c>
      <c r="E29" s="25">
        <v>5698</v>
      </c>
      <c r="F29" s="26" t="s">
        <v>64</v>
      </c>
      <c r="G29" s="25">
        <v>71</v>
      </c>
      <c r="H29" s="7">
        <v>493</v>
      </c>
      <c r="I29" s="66" t="s">
        <v>40</v>
      </c>
    </row>
    <row r="30" spans="1:9" s="1" customFormat="1" ht="16.5" customHeight="1">
      <c r="A30" s="15"/>
      <c r="B30" s="16" t="s">
        <v>27</v>
      </c>
      <c r="C30" s="25">
        <v>525</v>
      </c>
      <c r="D30" s="25">
        <v>160</v>
      </c>
      <c r="E30" s="25">
        <v>347</v>
      </c>
      <c r="F30" s="26" t="s">
        <v>64</v>
      </c>
      <c r="G30" s="25">
        <v>8</v>
      </c>
      <c r="H30" s="7">
        <v>11</v>
      </c>
      <c r="I30" s="66" t="s">
        <v>40</v>
      </c>
    </row>
    <row r="31" spans="1:9" s="1" customFormat="1" ht="16.5" customHeight="1">
      <c r="A31" s="15"/>
      <c r="B31" s="16" t="s">
        <v>28</v>
      </c>
      <c r="C31" s="25">
        <v>284</v>
      </c>
      <c r="D31" s="25">
        <v>51</v>
      </c>
      <c r="E31" s="25">
        <v>225</v>
      </c>
      <c r="F31" s="26" t="s">
        <v>64</v>
      </c>
      <c r="G31" s="25">
        <v>2</v>
      </c>
      <c r="H31" s="7">
        <v>7</v>
      </c>
      <c r="I31" s="66" t="s">
        <v>40</v>
      </c>
    </row>
    <row r="32" spans="1:9" s="1" customFormat="1" ht="16.5" customHeight="1">
      <c r="A32" s="15"/>
      <c r="B32" s="16" t="s">
        <v>29</v>
      </c>
      <c r="C32" s="25">
        <v>376</v>
      </c>
      <c r="D32" s="25">
        <v>79</v>
      </c>
      <c r="E32" s="25">
        <v>274</v>
      </c>
      <c r="F32" s="26" t="s">
        <v>64</v>
      </c>
      <c r="G32" s="25">
        <v>7</v>
      </c>
      <c r="H32" s="7">
        <v>16</v>
      </c>
      <c r="I32" s="66" t="s">
        <v>40</v>
      </c>
    </row>
    <row r="33" spans="1:9" s="1" customFormat="1" ht="16.5" customHeight="1" thickBot="1">
      <c r="A33" s="15"/>
      <c r="B33" s="21" t="s">
        <v>30</v>
      </c>
      <c r="C33" s="89">
        <v>207</v>
      </c>
      <c r="D33" s="89">
        <v>108</v>
      </c>
      <c r="E33" s="89">
        <v>93</v>
      </c>
      <c r="F33" s="90" t="s">
        <v>64</v>
      </c>
      <c r="G33" s="89">
        <v>3</v>
      </c>
      <c r="H33" s="89">
        <v>1</v>
      </c>
      <c r="I33" s="67" t="s">
        <v>40</v>
      </c>
    </row>
    <row r="34" spans="1:9" s="1" customFormat="1" ht="16.5" customHeight="1" thickTop="1">
      <c r="A34" s="22" t="s">
        <v>38</v>
      </c>
      <c r="B34" s="40"/>
      <c r="C34" s="88">
        <v>15416</v>
      </c>
      <c r="D34" s="88">
        <v>11323</v>
      </c>
      <c r="E34" s="88">
        <v>3861</v>
      </c>
      <c r="F34" s="55" t="s">
        <v>71</v>
      </c>
      <c r="G34" s="88">
        <v>31</v>
      </c>
      <c r="H34" s="88">
        <v>200</v>
      </c>
      <c r="I34" s="64" t="s">
        <v>40</v>
      </c>
    </row>
    <row r="35" spans="1:9" s="1" customFormat="1" ht="16.5" customHeight="1">
      <c r="A35" s="15"/>
      <c r="B35" s="16" t="s">
        <v>15</v>
      </c>
      <c r="C35" s="25">
        <v>6228</v>
      </c>
      <c r="D35" s="25">
        <v>4881</v>
      </c>
      <c r="E35" s="25">
        <v>1252</v>
      </c>
      <c r="F35" s="26" t="s">
        <v>71</v>
      </c>
      <c r="G35" s="25">
        <v>9</v>
      </c>
      <c r="H35" s="7">
        <v>85</v>
      </c>
      <c r="I35" s="66" t="s">
        <v>40</v>
      </c>
    </row>
    <row r="36" spans="1:9" s="1" customFormat="1" ht="16.5" customHeight="1">
      <c r="A36" s="15"/>
      <c r="B36" s="16" t="s">
        <v>16</v>
      </c>
      <c r="C36" s="25">
        <v>2323</v>
      </c>
      <c r="D36" s="25">
        <v>1490</v>
      </c>
      <c r="E36" s="25">
        <v>775</v>
      </c>
      <c r="F36" s="26" t="s">
        <v>71</v>
      </c>
      <c r="G36" s="25">
        <v>16</v>
      </c>
      <c r="H36" s="7">
        <v>41</v>
      </c>
      <c r="I36" s="66" t="s">
        <v>40</v>
      </c>
    </row>
    <row r="37" spans="1:9" s="1" customFormat="1" ht="16.5" customHeight="1">
      <c r="A37" s="15"/>
      <c r="B37" s="16" t="s">
        <v>17</v>
      </c>
      <c r="C37" s="25">
        <v>6436</v>
      </c>
      <c r="D37" s="25">
        <v>4758</v>
      </c>
      <c r="E37" s="25">
        <v>1613</v>
      </c>
      <c r="F37" s="26" t="s">
        <v>71</v>
      </c>
      <c r="G37" s="25">
        <v>2</v>
      </c>
      <c r="H37" s="7">
        <v>63</v>
      </c>
      <c r="I37" s="66" t="s">
        <v>40</v>
      </c>
    </row>
    <row r="38" spans="1:9" s="1" customFormat="1" ht="16.5" customHeight="1">
      <c r="A38" s="15"/>
      <c r="B38" s="16" t="s">
        <v>18</v>
      </c>
      <c r="C38" s="89">
        <v>429</v>
      </c>
      <c r="D38" s="89">
        <v>193</v>
      </c>
      <c r="E38" s="89">
        <v>221</v>
      </c>
      <c r="F38" s="80" t="s">
        <v>71</v>
      </c>
      <c r="G38" s="89">
        <v>4</v>
      </c>
      <c r="H38" s="89">
        <v>11</v>
      </c>
      <c r="I38" s="66" t="s">
        <v>40</v>
      </c>
    </row>
    <row r="39" spans="1:3" s="1" customFormat="1" ht="16.5" customHeight="1">
      <c r="A39" s="35" t="s">
        <v>39</v>
      </c>
      <c r="B39" s="4"/>
      <c r="C39" s="29"/>
    </row>
    <row r="40" ht="16.5" customHeight="1"/>
    <row r="41" ht="16.5" customHeight="1"/>
    <row r="42" spans="3:10" ht="13.5">
      <c r="C42" s="10">
        <f aca="true" t="shared" si="0" ref="C42:H42">C9+C12+C20+C26+C34</f>
        <v>189970</v>
      </c>
      <c r="D42" s="10">
        <f t="shared" si="0"/>
        <v>115003</v>
      </c>
      <c r="E42" s="10">
        <f t="shared" si="0"/>
        <v>70475</v>
      </c>
      <c r="F42" s="10" t="e">
        <f t="shared" si="0"/>
        <v>#VALUE!</v>
      </c>
      <c r="G42" s="10">
        <f t="shared" si="0"/>
        <v>674</v>
      </c>
      <c r="H42" s="10">
        <f t="shared" si="0"/>
        <v>3819</v>
      </c>
      <c r="I42" s="11"/>
      <c r="J42" s="5"/>
    </row>
    <row r="43" spans="3:8" ht="13.5">
      <c r="C43" s="83">
        <f aca="true" t="shared" si="1" ref="C43:H43">C10+C11+C13+C14+C15+C16+C17+C18+C19+C21+C22+C23+C24+C25+C27+C28+C29+C30+C31+C32+C33+C35+C36+C37+C38</f>
        <v>189970</v>
      </c>
      <c r="D43" s="83">
        <f t="shared" si="1"/>
        <v>115002</v>
      </c>
      <c r="E43" s="83">
        <f t="shared" si="1"/>
        <v>70478</v>
      </c>
      <c r="F43" s="83" t="e">
        <f t="shared" si="1"/>
        <v>#VALUE!</v>
      </c>
      <c r="G43" s="83">
        <f t="shared" si="1"/>
        <v>674</v>
      </c>
      <c r="H43" s="83">
        <f t="shared" si="1"/>
        <v>3820</v>
      </c>
    </row>
    <row r="44" ht="13.5" customHeight="1">
      <c r="C44" s="83">
        <f>C42-C43</f>
        <v>0</v>
      </c>
    </row>
    <row r="45" ht="13.5">
      <c r="B45" s="6"/>
    </row>
    <row r="46" ht="13.5">
      <c r="B46" s="6"/>
    </row>
    <row r="47" ht="13.5">
      <c r="B47" s="6"/>
    </row>
    <row r="48" ht="13.5">
      <c r="B48" s="6"/>
    </row>
    <row r="56" ht="13.5" customHeight="1"/>
    <row r="60" ht="13.5" customHeight="1"/>
    <row r="66" ht="13.5" customHeight="1"/>
    <row r="73" ht="13.5" customHeight="1"/>
    <row r="80" ht="13.5" customHeight="1"/>
    <row r="85" ht="13.5" customHeight="1"/>
  </sheetData>
  <sheetProtection/>
  <mergeCells count="13">
    <mergeCell ref="E2:E3"/>
    <mergeCell ref="F2:F3"/>
    <mergeCell ref="G2:G3"/>
    <mergeCell ref="A8:B8"/>
    <mergeCell ref="H2:H3"/>
    <mergeCell ref="I2:I3"/>
    <mergeCell ref="A4:B4"/>
    <mergeCell ref="A5:B5"/>
    <mergeCell ref="A6:B6"/>
    <mergeCell ref="A7:B7"/>
    <mergeCell ref="A2:B3"/>
    <mergeCell ref="C2:C3"/>
    <mergeCell ref="D2:D3"/>
  </mergeCells>
  <printOptions horizontalCentered="1"/>
  <pageMargins left="0.7874015748031497" right="0.7874015748031497" top="0.7874015748031497" bottom="0.7874015748031497" header="0.5118110236220472" footer="0.5118110236220472"/>
  <pageSetup firstPageNumber="21" useFirstPageNumber="1" horizontalDpi="600" verticalDpi="600" orientation="portrait" paperSize="9" scale="9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2019-12-06T08:31:09Z</cp:lastPrinted>
  <dcterms:created xsi:type="dcterms:W3CDTF">2008-01-22T05:31:03Z</dcterms:created>
  <dcterms:modified xsi:type="dcterms:W3CDTF">2019-12-17T01:19:57Z</dcterms:modified>
  <cp:category/>
  <cp:version/>
  <cp:contentType/>
  <cp:contentStatus/>
</cp:coreProperties>
</file>