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人口労働統計担当\まいきん\06.年報\02.H28年報原稿(印刷用ワード・エクセル版)\"/>
    </mc:Choice>
  </mc:AlternateContent>
  <bookViews>
    <workbookView xWindow="-90" yWindow="285" windowWidth="10395" windowHeight="5985" tabRatio="601"/>
  </bookViews>
  <sheets>
    <sheet name="23-1" sheetId="11" r:id="rId1"/>
    <sheet name="23-2" sheetId="14" r:id="rId2"/>
    <sheet name="23-3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'23-1'!$A$1:$T$31</definedName>
    <definedName name="_xlnm.Print_Area" localSheetId="2">'23-3'!$A$1:$T$31</definedName>
  </definedNames>
  <calcPr calcId="152511"/>
</workbook>
</file>

<file path=xl/calcChain.xml><?xml version="1.0" encoding="utf-8"?>
<calcChain xmlns="http://schemas.openxmlformats.org/spreadsheetml/2006/main">
  <c r="T31" i="11" l="1"/>
  <c r="S31" i="11"/>
  <c r="R31" i="11"/>
  <c r="Q31" i="11"/>
  <c r="P31" i="11"/>
  <c r="O31" i="11"/>
  <c r="N31" i="11"/>
  <c r="M31" i="11"/>
  <c r="L31" i="11"/>
  <c r="K31" i="11"/>
  <c r="J31" i="11"/>
  <c r="I31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T9" i="11"/>
  <c r="S9" i="11"/>
  <c r="R9" i="11"/>
  <c r="Q9" i="11"/>
  <c r="P9" i="11"/>
  <c r="O9" i="11"/>
  <c r="N9" i="11"/>
  <c r="M9" i="11"/>
  <c r="L9" i="11"/>
  <c r="K9" i="11"/>
  <c r="J9" i="11"/>
  <c r="I9" i="11"/>
  <c r="T8" i="11"/>
  <c r="S8" i="11"/>
  <c r="R8" i="11"/>
  <c r="Q8" i="11"/>
  <c r="P8" i="11"/>
  <c r="O8" i="11"/>
  <c r="N8" i="11"/>
  <c r="M8" i="11"/>
  <c r="L8" i="11"/>
  <c r="K8" i="11"/>
  <c r="J8" i="11"/>
  <c r="I8" i="11"/>
  <c r="T7" i="11"/>
  <c r="S7" i="11"/>
  <c r="R7" i="11"/>
  <c r="Q7" i="11"/>
  <c r="P7" i="11"/>
  <c r="O7" i="11"/>
  <c r="N7" i="11"/>
  <c r="M7" i="11"/>
  <c r="L7" i="11"/>
  <c r="K7" i="11"/>
  <c r="J7" i="11"/>
  <c r="I7" i="11"/>
  <c r="T6" i="11"/>
  <c r="S6" i="11"/>
  <c r="R6" i="11"/>
  <c r="Q6" i="11"/>
  <c r="P6" i="11"/>
  <c r="O6" i="11"/>
  <c r="N6" i="11"/>
  <c r="M6" i="11"/>
  <c r="L6" i="11"/>
  <c r="K6" i="11"/>
  <c r="J6" i="11"/>
  <c r="I6" i="11"/>
</calcChain>
</file>

<file path=xl/sharedStrings.xml><?xml version="1.0" encoding="utf-8"?>
<sst xmlns="http://schemas.openxmlformats.org/spreadsheetml/2006/main" count="242" uniqueCount="47">
  <si>
    <t>ＴＬ調査産業計</t>
  </si>
  <si>
    <t>（単位：人）</t>
    <rPh sb="1" eb="3">
      <t>タンイ</t>
    </rPh>
    <rPh sb="4" eb="5">
      <t>ニン</t>
    </rPh>
    <phoneticPr fontId="1"/>
  </si>
  <si>
    <t>一
般
労
働
者</t>
    <rPh sb="0" eb="4">
      <t>イッパン</t>
    </rPh>
    <rPh sb="6" eb="13">
      <t>ロウドウシャ</t>
    </rPh>
    <phoneticPr fontId="1"/>
  </si>
  <si>
    <t>パ
｜
ト
タ
イ
ム
労
働
者</t>
    <rPh sb="18" eb="25">
      <t>ロウドウシャ</t>
    </rPh>
    <phoneticPr fontId="1"/>
  </si>
  <si>
    <t xml:space="preserve"> 増　　加 </t>
    <rPh sb="1" eb="5">
      <t>ゾウカ</t>
    </rPh>
    <phoneticPr fontId="1"/>
  </si>
  <si>
    <t xml:space="preserve"> 減　　少 </t>
    <rPh sb="1" eb="5">
      <t>ゲンショウ</t>
    </rPh>
    <phoneticPr fontId="1"/>
  </si>
  <si>
    <t xml:space="preserve"> 当 月 末 </t>
    <rPh sb="1" eb="2">
      <t>トウ</t>
    </rPh>
    <rPh sb="3" eb="6">
      <t>ゲツマツ</t>
    </rPh>
    <phoneticPr fontId="1"/>
  </si>
  <si>
    <t>年平均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</t>
    <rPh sb="0" eb="1">
      <t>ネン</t>
    </rPh>
    <rPh sb="1" eb="3">
      <t>ヘイキン</t>
    </rPh>
    <phoneticPr fontId="1"/>
  </si>
  <si>
    <t xml:space="preserve">当 月 末 </t>
    <rPh sb="0" eb="1">
      <t>トウ</t>
    </rPh>
    <rPh sb="2" eb="5">
      <t>ゲツマツ</t>
    </rPh>
    <phoneticPr fontId="1"/>
  </si>
  <si>
    <t xml:space="preserve">増　加 </t>
    <rPh sb="0" eb="1">
      <t>ゾウ</t>
    </rPh>
    <rPh sb="2" eb="3">
      <t>カ</t>
    </rPh>
    <phoneticPr fontId="1"/>
  </si>
  <si>
    <t xml:space="preserve">減　少 </t>
    <rPh sb="0" eb="1">
      <t>ゲン</t>
    </rPh>
    <rPh sb="2" eb="3">
      <t>ショウ</t>
    </rPh>
    <phoneticPr fontId="1"/>
  </si>
  <si>
    <t>C鉱業，採石業，砂利採取業</t>
  </si>
  <si>
    <t>Ｄ建設業</t>
  </si>
  <si>
    <t>Ｅ製造業</t>
  </si>
  <si>
    <t>Ｆ電気・ガス・熱供給・水道業</t>
  </si>
  <si>
    <t>Ｇ情報通信業</t>
  </si>
  <si>
    <t>H運輸業，郵便業</t>
  </si>
  <si>
    <t>K不動産業，物品賃貸業</t>
  </si>
  <si>
    <t>Ｌ学術研究，専門・技術サービス業</t>
  </si>
  <si>
    <t>M宿泊業，飲食サービス業</t>
  </si>
  <si>
    <t>Ｎ生活関連サービス業，娯楽業</t>
  </si>
  <si>
    <t>Ｏ教育，学習支援業</t>
  </si>
  <si>
    <t>Ｐ医療，福祉</t>
  </si>
  <si>
    <t>Q複合サービス事業</t>
  </si>
  <si>
    <t>Ｒサービス業(他に分類されないもの)</t>
  </si>
  <si>
    <t>第２３表　　就業形態別・産業別常用労働者の増加・減少及び当月末推計常用労働者数（その１）</t>
    <rPh sb="0" eb="1">
      <t>ダイ</t>
    </rPh>
    <rPh sb="3" eb="4">
      <t>ヒョウ</t>
    </rPh>
    <rPh sb="6" eb="8">
      <t>シュウギョウ</t>
    </rPh>
    <rPh sb="8" eb="10">
      <t>ケイタイ</t>
    </rPh>
    <rPh sb="10" eb="11">
      <t>ベツ</t>
    </rPh>
    <rPh sb="12" eb="15">
      <t>サンギョウベツ</t>
    </rPh>
    <rPh sb="15" eb="17">
      <t>ジョウヨウ</t>
    </rPh>
    <rPh sb="17" eb="20">
      <t>ロウドウシャ</t>
    </rPh>
    <rPh sb="21" eb="23">
      <t>ゾウカ</t>
    </rPh>
    <rPh sb="24" eb="26">
      <t>ゲンショウ</t>
    </rPh>
    <rPh sb="26" eb="27">
      <t>オヨ</t>
    </rPh>
    <rPh sb="28" eb="30">
      <t>トウゲツ</t>
    </rPh>
    <rPh sb="30" eb="31">
      <t>マツ</t>
    </rPh>
    <rPh sb="31" eb="33">
      <t>スイケイ</t>
    </rPh>
    <rPh sb="33" eb="35">
      <t>ジョウヨウ</t>
    </rPh>
    <rPh sb="35" eb="38">
      <t>ロウドウシャ</t>
    </rPh>
    <rPh sb="38" eb="39">
      <t>スウ</t>
    </rPh>
    <phoneticPr fontId="1"/>
  </si>
  <si>
    <t>（事業所規模：３０人以上）</t>
    <phoneticPr fontId="1"/>
  </si>
  <si>
    <t>第２３表　　就業形態別・産業別常用労働者の増加・減少及び当月末推計常用労働者数（その２）</t>
    <rPh sb="0" eb="1">
      <t>ダイ</t>
    </rPh>
    <rPh sb="3" eb="4">
      <t>ヒョウ</t>
    </rPh>
    <rPh sb="6" eb="8">
      <t>シュウギョウ</t>
    </rPh>
    <rPh sb="8" eb="10">
      <t>ケイタイ</t>
    </rPh>
    <rPh sb="10" eb="11">
      <t>ベツ</t>
    </rPh>
    <rPh sb="12" eb="15">
      <t>サンギョウベツ</t>
    </rPh>
    <rPh sb="15" eb="17">
      <t>ジョウヨウ</t>
    </rPh>
    <rPh sb="17" eb="20">
      <t>ロウドウシャ</t>
    </rPh>
    <rPh sb="21" eb="23">
      <t>ゾウカ</t>
    </rPh>
    <rPh sb="24" eb="26">
      <t>ゲンショウ</t>
    </rPh>
    <rPh sb="26" eb="27">
      <t>オヨ</t>
    </rPh>
    <rPh sb="28" eb="30">
      <t>トウゲツ</t>
    </rPh>
    <rPh sb="30" eb="31">
      <t>マツ</t>
    </rPh>
    <rPh sb="31" eb="33">
      <t>スイケイ</t>
    </rPh>
    <rPh sb="33" eb="35">
      <t>ジョウヨウ</t>
    </rPh>
    <rPh sb="35" eb="38">
      <t>ロウドウシャ</t>
    </rPh>
    <rPh sb="38" eb="39">
      <t>スウ</t>
    </rPh>
    <phoneticPr fontId="1"/>
  </si>
  <si>
    <t>第２３表　　就業形態別・産業別常用労働者の増加・減少及び当月末推計常用労働者数（その３）</t>
    <rPh sb="0" eb="1">
      <t>ダイ</t>
    </rPh>
    <rPh sb="3" eb="4">
      <t>ヒョウ</t>
    </rPh>
    <rPh sb="6" eb="8">
      <t>シュウギョウ</t>
    </rPh>
    <rPh sb="8" eb="10">
      <t>ケイタイ</t>
    </rPh>
    <rPh sb="10" eb="11">
      <t>ベツ</t>
    </rPh>
    <rPh sb="12" eb="15">
      <t>サンギョウベツ</t>
    </rPh>
    <rPh sb="15" eb="17">
      <t>ジョウヨウ</t>
    </rPh>
    <rPh sb="17" eb="20">
      <t>ロウドウシャ</t>
    </rPh>
    <rPh sb="21" eb="23">
      <t>ゾウカ</t>
    </rPh>
    <rPh sb="24" eb="26">
      <t>ゲンショウ</t>
    </rPh>
    <rPh sb="26" eb="27">
      <t>オヨ</t>
    </rPh>
    <rPh sb="28" eb="30">
      <t>トウゲツ</t>
    </rPh>
    <rPh sb="30" eb="31">
      <t>マツ</t>
    </rPh>
    <rPh sb="31" eb="33">
      <t>スイケイ</t>
    </rPh>
    <rPh sb="33" eb="35">
      <t>ジョウヨウ</t>
    </rPh>
    <rPh sb="35" eb="38">
      <t>ロウドウシャ</t>
    </rPh>
    <rPh sb="38" eb="39">
      <t>スウ</t>
    </rPh>
    <phoneticPr fontId="1"/>
  </si>
  <si>
    <t>Ｉ卸売業，小売業</t>
    <rPh sb="3" eb="4">
      <t>ギョウ</t>
    </rPh>
    <phoneticPr fontId="1"/>
  </si>
  <si>
    <t>J金融業，保険業</t>
    <rPh sb="3" eb="4">
      <t>ギョウ</t>
    </rPh>
    <phoneticPr fontId="1"/>
  </si>
  <si>
    <t>　2</t>
  </si>
  <si>
    <t>　3</t>
  </si>
  <si>
    <t>　4</t>
  </si>
  <si>
    <t>　5</t>
  </si>
  <si>
    <t>　 6</t>
  </si>
  <si>
    <t>　7</t>
  </si>
  <si>
    <t>　8</t>
  </si>
  <si>
    <t>　9</t>
  </si>
  <si>
    <t xml:space="preserve"> 10</t>
  </si>
  <si>
    <t xml:space="preserve"> 11</t>
  </si>
  <si>
    <t xml:space="preserve"> 12</t>
  </si>
  <si>
    <t>×</t>
  </si>
  <si>
    <t>平成28年平均</t>
    <rPh sb="0" eb="2">
      <t>ヘイセイ</t>
    </rPh>
    <rPh sb="4" eb="7">
      <t>ネンヘイキン</t>
    </rPh>
    <phoneticPr fontId="1"/>
  </si>
  <si>
    <t>平成28年 1月</t>
    <rPh sb="0" eb="2">
      <t>ヘイセイ</t>
    </rPh>
    <rPh sb="4" eb="5">
      <t>ネン</t>
    </rPh>
    <phoneticPr fontId="1"/>
  </si>
  <si>
    <t>平成28年平均</t>
  </si>
  <si>
    <t>平成28年 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</si>
</sst>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176" fontId="2" fillId="0" borderId="0" xfId="0" applyNumberFormat="1" applyFont="1" applyFill="1" applyBorder="1" applyAlignment="1">
      <alignment horizontal="left" vertical="top"/>
    </xf>
    <xf numFmtId="176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right" vertical="center" indent="1"/>
    </xf>
    <xf numFmtId="49" fontId="2" fillId="0" borderId="15" xfId="0" applyNumberFormat="1" applyFont="1" applyFill="1" applyBorder="1" applyAlignment="1">
      <alignment horizontal="right" vertical="center" indent="1"/>
    </xf>
    <xf numFmtId="176" fontId="2" fillId="0" borderId="13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center" vertical="top" shrinkToFi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top" shrinkToFit="1"/>
    </xf>
    <xf numFmtId="176" fontId="2" fillId="0" borderId="18" xfId="0" applyNumberFormat="1" applyFont="1" applyFill="1" applyBorder="1" applyAlignment="1">
      <alignment horizontal="center" vertical="top" shrinkToFit="1"/>
    </xf>
    <xf numFmtId="176" fontId="2" fillId="0" borderId="19" xfId="0" applyNumberFormat="1" applyFont="1" applyFill="1" applyBorder="1" applyAlignment="1">
      <alignment horizontal="center" vertical="top" shrinkToFi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avg092016\avg092016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9\gpn09201609\gpn09201609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0\gpn09201610\gpn0920161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1\gpn09201611\gpn0920161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2\gpn09201612\gpn0920161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1\gpn09201601\gpn092016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2\gpn09201602\gpn09201602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3\gpn09201603\gpn09201603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4\gpn09201604\gpn09201604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5\gpn09201605\gpn09201605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6\gpn09201606\gpn09201606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7\gpn09201607\gpn09201607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31278;&#20107;&#26989;&#25152;\01%20&#27598;&#21220;&#35519;&#26619;&#32080;&#26524;&#20844;&#34920;&#65288;&#36035;&#37329;&#12289;&#21172;&#20685;&#26178;&#38291;&#21450;&#12403;&#38599;&#29992;&#12398;&#21205;&#12365;&#65289;\&#24180;&#12288;&#22577;&#65288;H20~&#65289;\&#24180;%20&#22577;&#65288;H28&#24180;)H29&#24180;&#20316;&#25104;\01.H28&#24180;&#22577;&#21407;&#31295;(&#28310;&#20633;&#27573;&#38542;&#65306;&#27010;&#35201;&#12392;&#32113;&#35336;&#34920;&#12398;&#12415;&#65289;\&#26681;&#25312;&#36039;&#26009;&#65288;2016.1&#65374;12&#12487;&#12540;&#12479;&#65289;\2016.8\gpn09201608\gpn09201608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0920167"/>
    </sheetNames>
    <sheetDataSet>
      <sheetData sheetId="0">
        <row r="173">
          <cell r="H173">
            <v>3540</v>
          </cell>
        </row>
        <row r="175">
          <cell r="H175">
            <v>79</v>
          </cell>
          <cell r="I175">
            <v>70</v>
          </cell>
          <cell r="J175">
            <v>10158</v>
          </cell>
          <cell r="L175">
            <v>8</v>
          </cell>
          <cell r="M175">
            <v>9</v>
          </cell>
          <cell r="N175">
            <v>366</v>
          </cell>
        </row>
        <row r="176">
          <cell r="H176">
            <v>797</v>
          </cell>
          <cell r="I176">
            <v>886</v>
          </cell>
          <cell r="J176">
            <v>120537</v>
          </cell>
          <cell r="L176">
            <v>339</v>
          </cell>
          <cell r="M176">
            <v>370</v>
          </cell>
          <cell r="N176">
            <v>14315</v>
          </cell>
        </row>
        <row r="177">
          <cell r="H177">
            <v>16</v>
          </cell>
          <cell r="I177">
            <v>28</v>
          </cell>
          <cell r="J177">
            <v>2608</v>
          </cell>
          <cell r="L177">
            <v>1</v>
          </cell>
          <cell r="M177">
            <v>2</v>
          </cell>
          <cell r="N177">
            <v>48</v>
          </cell>
        </row>
        <row r="178">
          <cell r="H178">
            <v>56</v>
          </cell>
          <cell r="I178">
            <v>22</v>
          </cell>
          <cell r="J178">
            <v>3750</v>
          </cell>
          <cell r="L178">
            <v>8</v>
          </cell>
          <cell r="M178">
            <v>2</v>
          </cell>
          <cell r="N178">
            <v>155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97"/>
    </sheetNames>
    <sheetDataSet>
      <sheetData sheetId="0">
        <row r="173">
          <cell r="G173">
            <v>2433</v>
          </cell>
        </row>
        <row r="175">
          <cell r="G175">
            <v>42</v>
          </cell>
          <cell r="H175">
            <v>15</v>
          </cell>
          <cell r="I175">
            <v>10099</v>
          </cell>
          <cell r="K175">
            <v>0</v>
          </cell>
          <cell r="L175">
            <v>0</v>
          </cell>
          <cell r="M175">
            <v>366</v>
          </cell>
        </row>
        <row r="176">
          <cell r="G176">
            <v>691</v>
          </cell>
          <cell r="H176">
            <v>945</v>
          </cell>
          <cell r="I176">
            <v>120381</v>
          </cell>
          <cell r="K176">
            <v>199</v>
          </cell>
          <cell r="L176">
            <v>290</v>
          </cell>
          <cell r="M176">
            <v>14251</v>
          </cell>
        </row>
        <row r="177">
          <cell r="G177">
            <v>6</v>
          </cell>
          <cell r="H177">
            <v>15</v>
          </cell>
          <cell r="I177">
            <v>2614</v>
          </cell>
          <cell r="K177">
            <v>0</v>
          </cell>
          <cell r="L177">
            <v>0</v>
          </cell>
          <cell r="M177">
            <v>43</v>
          </cell>
        </row>
        <row r="178">
          <cell r="G178">
            <v>0</v>
          </cell>
          <cell r="H178">
            <v>18</v>
          </cell>
          <cell r="I178">
            <v>3936</v>
          </cell>
          <cell r="K178">
            <v>0</v>
          </cell>
          <cell r="L178">
            <v>0</v>
          </cell>
          <cell r="M178">
            <v>191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107"/>
    </sheetNames>
    <sheetDataSet>
      <sheetData sheetId="0">
        <row r="173">
          <cell r="G173">
            <v>3417</v>
          </cell>
        </row>
        <row r="175">
          <cell r="G175">
            <v>205</v>
          </cell>
          <cell r="H175">
            <v>15</v>
          </cell>
          <cell r="I175">
            <v>10289</v>
          </cell>
          <cell r="K175">
            <v>0</v>
          </cell>
          <cell r="L175">
            <v>42</v>
          </cell>
          <cell r="M175">
            <v>324</v>
          </cell>
        </row>
        <row r="176">
          <cell r="G176">
            <v>765</v>
          </cell>
          <cell r="H176">
            <v>1094</v>
          </cell>
          <cell r="I176">
            <v>120256</v>
          </cell>
          <cell r="K176">
            <v>437</v>
          </cell>
          <cell r="L176">
            <v>390</v>
          </cell>
          <cell r="M176">
            <v>14094</v>
          </cell>
        </row>
        <row r="177">
          <cell r="G177">
            <v>13</v>
          </cell>
          <cell r="H177">
            <v>119</v>
          </cell>
          <cell r="I177">
            <v>2508</v>
          </cell>
          <cell r="K177">
            <v>7</v>
          </cell>
          <cell r="L177">
            <v>0</v>
          </cell>
          <cell r="M177">
            <v>50</v>
          </cell>
        </row>
        <row r="178">
          <cell r="G178">
            <v>44</v>
          </cell>
          <cell r="H178">
            <v>60</v>
          </cell>
          <cell r="I178">
            <v>3920</v>
          </cell>
          <cell r="K178">
            <v>0</v>
          </cell>
          <cell r="L178">
            <v>0</v>
          </cell>
          <cell r="M178">
            <v>191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117"/>
    </sheetNames>
    <sheetDataSet>
      <sheetData sheetId="0">
        <row r="173">
          <cell r="G173">
            <v>2460</v>
          </cell>
        </row>
        <row r="175">
          <cell r="G175">
            <v>84</v>
          </cell>
          <cell r="H175">
            <v>57</v>
          </cell>
          <cell r="I175">
            <v>10316</v>
          </cell>
          <cell r="K175">
            <v>7</v>
          </cell>
          <cell r="L175">
            <v>0</v>
          </cell>
          <cell r="M175">
            <v>331</v>
          </cell>
        </row>
        <row r="176">
          <cell r="G176">
            <v>696</v>
          </cell>
          <cell r="H176">
            <v>587</v>
          </cell>
          <cell r="I176">
            <v>120442</v>
          </cell>
          <cell r="K176">
            <v>323</v>
          </cell>
          <cell r="L176">
            <v>377</v>
          </cell>
          <cell r="M176">
            <v>13963</v>
          </cell>
        </row>
        <row r="177">
          <cell r="G177">
            <v>7</v>
          </cell>
          <cell r="H177">
            <v>13</v>
          </cell>
          <cell r="I177">
            <v>2502</v>
          </cell>
          <cell r="K177">
            <v>7</v>
          </cell>
          <cell r="L177">
            <v>15</v>
          </cell>
          <cell r="M177">
            <v>42</v>
          </cell>
        </row>
        <row r="178">
          <cell r="G178">
            <v>0</v>
          </cell>
          <cell r="H178">
            <v>8</v>
          </cell>
          <cell r="I178">
            <v>3911</v>
          </cell>
          <cell r="K178">
            <v>0</v>
          </cell>
          <cell r="L178">
            <v>0</v>
          </cell>
          <cell r="M178">
            <v>192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127"/>
    </sheetNames>
    <sheetDataSet>
      <sheetData sheetId="0">
        <row r="173">
          <cell r="G173">
            <v>1791</v>
          </cell>
        </row>
        <row r="175">
          <cell r="G175">
            <v>0</v>
          </cell>
          <cell r="H175">
            <v>7</v>
          </cell>
          <cell r="I175">
            <v>10309</v>
          </cell>
          <cell r="K175">
            <v>0</v>
          </cell>
          <cell r="L175">
            <v>0</v>
          </cell>
          <cell r="M175">
            <v>331</v>
          </cell>
        </row>
        <row r="176">
          <cell r="G176">
            <v>546</v>
          </cell>
          <cell r="H176">
            <v>695</v>
          </cell>
          <cell r="I176">
            <v>120345</v>
          </cell>
          <cell r="K176">
            <v>334</v>
          </cell>
          <cell r="L176">
            <v>220</v>
          </cell>
          <cell r="M176">
            <v>14026</v>
          </cell>
        </row>
        <row r="177">
          <cell r="G177">
            <v>0</v>
          </cell>
          <cell r="H177">
            <v>6</v>
          </cell>
          <cell r="I177">
            <v>2496</v>
          </cell>
          <cell r="K177">
            <v>0</v>
          </cell>
          <cell r="L177">
            <v>0</v>
          </cell>
          <cell r="M177">
            <v>42</v>
          </cell>
        </row>
        <row r="178">
          <cell r="G178">
            <v>17</v>
          </cell>
          <cell r="H178">
            <v>9</v>
          </cell>
          <cell r="I178">
            <v>3919</v>
          </cell>
          <cell r="K178">
            <v>0</v>
          </cell>
          <cell r="L178">
            <v>0</v>
          </cell>
          <cell r="M178">
            <v>192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17"/>
    </sheetNames>
    <sheetDataSet>
      <sheetData sheetId="0">
        <row r="173">
          <cell r="G173">
            <v>1951</v>
          </cell>
        </row>
        <row r="175">
          <cell r="G175">
            <v>22</v>
          </cell>
          <cell r="H175">
            <v>57</v>
          </cell>
          <cell r="I175">
            <v>10179</v>
          </cell>
          <cell r="K175">
            <v>42</v>
          </cell>
          <cell r="L175">
            <v>7</v>
          </cell>
          <cell r="M175">
            <v>367</v>
          </cell>
        </row>
        <row r="176">
          <cell r="G176">
            <v>694</v>
          </cell>
          <cell r="H176">
            <v>1147</v>
          </cell>
          <cell r="I176">
            <v>120801</v>
          </cell>
          <cell r="K176">
            <v>176</v>
          </cell>
          <cell r="L176">
            <v>246</v>
          </cell>
          <cell r="M176">
            <v>14485</v>
          </cell>
        </row>
        <row r="177">
          <cell r="G177">
            <v>0</v>
          </cell>
          <cell r="H177">
            <v>13</v>
          </cell>
          <cell r="I177">
            <v>2624</v>
          </cell>
          <cell r="K177">
            <v>0</v>
          </cell>
          <cell r="L177">
            <v>0</v>
          </cell>
          <cell r="M177">
            <v>50</v>
          </cell>
        </row>
        <row r="178">
          <cell r="G178">
            <v>0</v>
          </cell>
          <cell r="H178">
            <v>27</v>
          </cell>
          <cell r="I178">
            <v>3480</v>
          </cell>
          <cell r="K178">
            <v>0</v>
          </cell>
          <cell r="L178">
            <v>0</v>
          </cell>
          <cell r="M178">
            <v>124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27"/>
    </sheetNames>
    <sheetDataSet>
      <sheetData sheetId="0">
        <row r="173">
          <cell r="G173">
            <v>1737</v>
          </cell>
        </row>
        <row r="175">
          <cell r="G175">
            <v>14</v>
          </cell>
          <cell r="H175">
            <v>22</v>
          </cell>
          <cell r="I175">
            <v>10171</v>
          </cell>
          <cell r="K175">
            <v>0</v>
          </cell>
          <cell r="L175">
            <v>0</v>
          </cell>
          <cell r="M175">
            <v>367</v>
          </cell>
        </row>
        <row r="176">
          <cell r="G176">
            <v>371</v>
          </cell>
          <cell r="H176">
            <v>648</v>
          </cell>
          <cell r="I176">
            <v>120054</v>
          </cell>
          <cell r="K176">
            <v>299</v>
          </cell>
          <cell r="L176">
            <v>294</v>
          </cell>
          <cell r="M176">
            <v>14960</v>
          </cell>
        </row>
        <row r="177">
          <cell r="G177">
            <v>15</v>
          </cell>
          <cell r="H177">
            <v>13</v>
          </cell>
          <cell r="I177">
            <v>2626</v>
          </cell>
          <cell r="K177">
            <v>0</v>
          </cell>
          <cell r="L177">
            <v>0</v>
          </cell>
          <cell r="M177">
            <v>50</v>
          </cell>
        </row>
        <row r="178">
          <cell r="G178">
            <v>0</v>
          </cell>
          <cell r="H178">
            <v>9</v>
          </cell>
          <cell r="I178">
            <v>3471</v>
          </cell>
          <cell r="K178">
            <v>0</v>
          </cell>
          <cell r="L178">
            <v>0</v>
          </cell>
          <cell r="M178">
            <v>124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37"/>
    </sheetNames>
    <sheetDataSet>
      <sheetData sheetId="0">
        <row r="173">
          <cell r="G173">
            <v>2675</v>
          </cell>
        </row>
        <row r="175">
          <cell r="G175">
            <v>36</v>
          </cell>
          <cell r="H175">
            <v>7</v>
          </cell>
          <cell r="I175">
            <v>10201</v>
          </cell>
          <cell r="K175">
            <v>0</v>
          </cell>
          <cell r="L175">
            <v>0</v>
          </cell>
          <cell r="M175">
            <v>367</v>
          </cell>
        </row>
        <row r="176">
          <cell r="G176">
            <v>808</v>
          </cell>
          <cell r="H176">
            <v>989</v>
          </cell>
          <cell r="I176">
            <v>120182</v>
          </cell>
          <cell r="K176">
            <v>275</v>
          </cell>
          <cell r="L176">
            <v>759</v>
          </cell>
          <cell r="M176">
            <v>14169</v>
          </cell>
        </row>
        <row r="177">
          <cell r="G177">
            <v>0</v>
          </cell>
          <cell r="H177">
            <v>0</v>
          </cell>
          <cell r="I177">
            <v>2626</v>
          </cell>
          <cell r="K177">
            <v>0</v>
          </cell>
          <cell r="L177">
            <v>0</v>
          </cell>
          <cell r="M177">
            <v>50</v>
          </cell>
        </row>
        <row r="178">
          <cell r="G178">
            <v>0</v>
          </cell>
          <cell r="H178">
            <v>16</v>
          </cell>
          <cell r="I178">
            <v>3454</v>
          </cell>
          <cell r="K178">
            <v>0</v>
          </cell>
          <cell r="L178">
            <v>17</v>
          </cell>
          <cell r="M178">
            <v>108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47"/>
    </sheetNames>
    <sheetDataSet>
      <sheetData sheetId="0">
        <row r="173">
          <cell r="G173">
            <v>13643</v>
          </cell>
        </row>
        <row r="175">
          <cell r="G175">
            <v>337</v>
          </cell>
          <cell r="H175">
            <v>401</v>
          </cell>
          <cell r="I175">
            <v>10137</v>
          </cell>
          <cell r="K175">
            <v>49</v>
          </cell>
          <cell r="L175">
            <v>0</v>
          </cell>
          <cell r="M175">
            <v>416</v>
          </cell>
        </row>
        <row r="176">
          <cell r="G176">
            <v>2268</v>
          </cell>
          <cell r="H176">
            <v>1428</v>
          </cell>
          <cell r="I176">
            <v>120847</v>
          </cell>
          <cell r="K176">
            <v>580</v>
          </cell>
          <cell r="L176">
            <v>349</v>
          </cell>
          <cell r="M176">
            <v>14575</v>
          </cell>
        </row>
        <row r="177">
          <cell r="G177">
            <v>72</v>
          </cell>
          <cell r="H177">
            <v>0</v>
          </cell>
          <cell r="I177">
            <v>2698</v>
          </cell>
          <cell r="K177">
            <v>0</v>
          </cell>
          <cell r="L177">
            <v>0</v>
          </cell>
          <cell r="M177">
            <v>50</v>
          </cell>
        </row>
        <row r="178">
          <cell r="G178">
            <v>289</v>
          </cell>
          <cell r="H178">
            <v>61</v>
          </cell>
          <cell r="I178">
            <v>3682</v>
          </cell>
          <cell r="K178">
            <v>8</v>
          </cell>
          <cell r="L178">
            <v>0</v>
          </cell>
          <cell r="M178">
            <v>116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57"/>
    </sheetNames>
    <sheetDataSet>
      <sheetData sheetId="0">
        <row r="173">
          <cell r="G173">
            <v>4038</v>
          </cell>
        </row>
        <row r="175">
          <cell r="G175">
            <v>0</v>
          </cell>
          <cell r="H175">
            <v>141</v>
          </cell>
          <cell r="I175">
            <v>9989</v>
          </cell>
          <cell r="K175">
            <v>0</v>
          </cell>
          <cell r="L175">
            <v>0</v>
          </cell>
          <cell r="M175">
            <v>423</v>
          </cell>
        </row>
        <row r="176">
          <cell r="G176">
            <v>742</v>
          </cell>
          <cell r="H176">
            <v>684</v>
          </cell>
          <cell r="I176">
            <v>121038</v>
          </cell>
          <cell r="K176">
            <v>417</v>
          </cell>
          <cell r="L176">
            <v>449</v>
          </cell>
          <cell r="M176">
            <v>14410</v>
          </cell>
        </row>
        <row r="177">
          <cell r="G177">
            <v>21</v>
          </cell>
          <cell r="H177">
            <v>26</v>
          </cell>
          <cell r="I177">
            <v>2693</v>
          </cell>
          <cell r="K177">
            <v>0</v>
          </cell>
          <cell r="L177">
            <v>0</v>
          </cell>
          <cell r="M177">
            <v>50</v>
          </cell>
        </row>
        <row r="178">
          <cell r="G178">
            <v>0</v>
          </cell>
          <cell r="H178">
            <v>0</v>
          </cell>
          <cell r="I178">
            <v>3682</v>
          </cell>
          <cell r="K178">
            <v>0</v>
          </cell>
          <cell r="L178">
            <v>0</v>
          </cell>
          <cell r="M178">
            <v>116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67"/>
    </sheetNames>
    <sheetDataSet>
      <sheetData sheetId="0">
        <row r="173">
          <cell r="G173">
            <v>2649</v>
          </cell>
        </row>
        <row r="175">
          <cell r="G175">
            <v>56</v>
          </cell>
          <cell r="H175">
            <v>0</v>
          </cell>
          <cell r="I175">
            <v>10045</v>
          </cell>
          <cell r="K175">
            <v>0</v>
          </cell>
          <cell r="L175">
            <v>49</v>
          </cell>
          <cell r="M175">
            <v>374</v>
          </cell>
        </row>
        <row r="176">
          <cell r="G176">
            <v>621</v>
          </cell>
          <cell r="H176">
            <v>969</v>
          </cell>
          <cell r="I176">
            <v>121009</v>
          </cell>
          <cell r="K176">
            <v>351</v>
          </cell>
          <cell r="L176">
            <v>365</v>
          </cell>
          <cell r="M176">
            <v>14077</v>
          </cell>
        </row>
        <row r="177">
          <cell r="G177">
            <v>0</v>
          </cell>
          <cell r="H177">
            <v>28</v>
          </cell>
          <cell r="I177">
            <v>2665</v>
          </cell>
          <cell r="K177">
            <v>0</v>
          </cell>
          <cell r="L177">
            <v>0</v>
          </cell>
          <cell r="M177">
            <v>50</v>
          </cell>
        </row>
        <row r="178">
          <cell r="G178">
            <v>0</v>
          </cell>
          <cell r="H178">
            <v>9</v>
          </cell>
          <cell r="I178">
            <v>3673</v>
          </cell>
          <cell r="K178">
            <v>0</v>
          </cell>
          <cell r="L178">
            <v>0</v>
          </cell>
          <cell r="M178">
            <v>116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77"/>
    </sheetNames>
    <sheetDataSet>
      <sheetData sheetId="0">
        <row r="173">
          <cell r="G173">
            <v>3290</v>
          </cell>
        </row>
        <row r="175">
          <cell r="G175">
            <v>49</v>
          </cell>
          <cell r="H175">
            <v>15</v>
          </cell>
          <cell r="I175">
            <v>10080</v>
          </cell>
          <cell r="K175">
            <v>0</v>
          </cell>
          <cell r="L175">
            <v>7</v>
          </cell>
          <cell r="M175">
            <v>366</v>
          </cell>
        </row>
        <row r="176">
          <cell r="G176">
            <v>748</v>
          </cell>
          <cell r="H176">
            <v>1022</v>
          </cell>
          <cell r="I176">
            <v>120440</v>
          </cell>
          <cell r="K176">
            <v>415</v>
          </cell>
          <cell r="L176">
            <v>343</v>
          </cell>
          <cell r="M176">
            <v>14444</v>
          </cell>
        </row>
        <row r="177">
          <cell r="G177">
            <v>35</v>
          </cell>
          <cell r="H177">
            <v>69</v>
          </cell>
          <cell r="I177">
            <v>2631</v>
          </cell>
          <cell r="K177">
            <v>0</v>
          </cell>
          <cell r="L177">
            <v>0</v>
          </cell>
          <cell r="M177">
            <v>50</v>
          </cell>
        </row>
        <row r="178">
          <cell r="G178">
            <v>290</v>
          </cell>
          <cell r="H178">
            <v>43</v>
          </cell>
          <cell r="I178">
            <v>3920</v>
          </cell>
          <cell r="K178">
            <v>83</v>
          </cell>
          <cell r="L178">
            <v>8</v>
          </cell>
          <cell r="M178">
            <v>191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092016087"/>
    </sheetNames>
    <sheetDataSet>
      <sheetData sheetId="0">
        <row r="173">
          <cell r="G173">
            <v>2399</v>
          </cell>
        </row>
        <row r="175">
          <cell r="G175">
            <v>98</v>
          </cell>
          <cell r="H175">
            <v>106</v>
          </cell>
          <cell r="I175">
            <v>10072</v>
          </cell>
          <cell r="K175">
            <v>0</v>
          </cell>
          <cell r="L175">
            <v>0</v>
          </cell>
          <cell r="M175">
            <v>366</v>
          </cell>
        </row>
        <row r="176">
          <cell r="G176">
            <v>613</v>
          </cell>
          <cell r="H176">
            <v>425</v>
          </cell>
          <cell r="I176">
            <v>120651</v>
          </cell>
          <cell r="K176">
            <v>265</v>
          </cell>
          <cell r="L176">
            <v>360</v>
          </cell>
          <cell r="M176">
            <v>14326</v>
          </cell>
        </row>
        <row r="177">
          <cell r="G177">
            <v>22</v>
          </cell>
          <cell r="H177">
            <v>30</v>
          </cell>
          <cell r="I177">
            <v>2623</v>
          </cell>
          <cell r="K177">
            <v>0</v>
          </cell>
          <cell r="L177">
            <v>7</v>
          </cell>
          <cell r="M177">
            <v>43</v>
          </cell>
        </row>
        <row r="178">
          <cell r="G178">
            <v>26</v>
          </cell>
          <cell r="H178">
            <v>0</v>
          </cell>
          <cell r="I178">
            <v>3946</v>
          </cell>
          <cell r="K178">
            <v>8</v>
          </cell>
          <cell r="L178">
            <v>0</v>
          </cell>
          <cell r="M178">
            <v>199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5" zoomScaleNormal="85" workbookViewId="0">
      <pane xSplit="2" ySplit="5" topLeftCell="C6" activePane="bottomRight" state="frozen"/>
      <selection activeCell="I21" sqref="I21"/>
      <selection pane="topRight" activeCell="I21" sqref="I21"/>
      <selection pane="bottomLeft" activeCell="I21" sqref="I21"/>
      <selection pane="bottomRight"/>
    </sheetView>
  </sheetViews>
  <sheetFormatPr defaultRowHeight="13.5" customHeight="1" x14ac:dyDescent="0.15"/>
  <cols>
    <col min="1" max="1" width="2.625" style="3" customWidth="1"/>
    <col min="2" max="2" width="10" style="3" customWidth="1"/>
    <col min="3" max="4" width="6.625" style="3" customWidth="1"/>
    <col min="5" max="5" width="7.375" style="3" customWidth="1"/>
    <col min="6" max="7" width="6.625" style="3" customWidth="1"/>
    <col min="8" max="8" width="7.375" style="3" customWidth="1"/>
    <col min="9" max="10" width="6.625" style="3" customWidth="1"/>
    <col min="11" max="11" width="7.375" style="3" customWidth="1"/>
    <col min="12" max="13" width="6.625" style="3" customWidth="1"/>
    <col min="14" max="14" width="7.375" style="3" customWidth="1"/>
    <col min="15" max="16" width="6.625" style="3" customWidth="1"/>
    <col min="17" max="17" width="7.375" style="3" customWidth="1"/>
    <col min="18" max="19" width="6.625" style="3" customWidth="1"/>
    <col min="20" max="20" width="7.375" style="3" customWidth="1"/>
    <col min="21" max="16384" width="9" style="3"/>
  </cols>
  <sheetData>
    <row r="1" spans="1:20" s="1" customFormat="1" ht="11.25" customHeight="1" x14ac:dyDescent="0.15">
      <c r="B1" s="1" t="s">
        <v>25</v>
      </c>
      <c r="N1" s="2"/>
      <c r="Q1" s="2"/>
      <c r="T1" s="2" t="s">
        <v>26</v>
      </c>
    </row>
    <row r="2" spans="1:20" s="1" customFormat="1" ht="11.25" customHeight="1" thickBot="1" x14ac:dyDescent="0.2">
      <c r="I2" s="3"/>
      <c r="J2" s="3"/>
      <c r="K2" s="3"/>
      <c r="N2" s="2"/>
      <c r="Q2" s="2"/>
      <c r="T2" s="2" t="s">
        <v>1</v>
      </c>
    </row>
    <row r="3" spans="1:20" ht="13.5" customHeight="1" thickBot="1" x14ac:dyDescent="0.2">
      <c r="A3" s="50" t="s">
        <v>7</v>
      </c>
      <c r="B3" s="50"/>
      <c r="C3" s="51" t="s">
        <v>0</v>
      </c>
      <c r="D3" s="52"/>
      <c r="E3" s="53"/>
      <c r="F3" s="42" t="s">
        <v>11</v>
      </c>
      <c r="G3" s="42"/>
      <c r="H3" s="42"/>
      <c r="I3" s="42" t="s">
        <v>12</v>
      </c>
      <c r="J3" s="42"/>
      <c r="K3" s="42"/>
      <c r="L3" s="42" t="s">
        <v>13</v>
      </c>
      <c r="M3" s="42"/>
      <c r="N3" s="42"/>
      <c r="O3" s="42" t="s">
        <v>14</v>
      </c>
      <c r="P3" s="42"/>
      <c r="Q3" s="42"/>
      <c r="R3" s="42" t="s">
        <v>15</v>
      </c>
      <c r="S3" s="42"/>
      <c r="T3" s="42"/>
    </row>
    <row r="4" spans="1:20" ht="13.5" customHeight="1" thickBot="1" x14ac:dyDescent="0.2">
      <c r="A4" s="50"/>
      <c r="B4" s="50"/>
      <c r="C4" s="43" t="s">
        <v>9</v>
      </c>
      <c r="D4" s="45" t="s">
        <v>10</v>
      </c>
      <c r="E4" s="46" t="s">
        <v>8</v>
      </c>
      <c r="F4" s="43" t="s">
        <v>9</v>
      </c>
      <c r="G4" s="45" t="s">
        <v>10</v>
      </c>
      <c r="H4" s="46" t="s">
        <v>8</v>
      </c>
      <c r="I4" s="43" t="s">
        <v>9</v>
      </c>
      <c r="J4" s="45" t="s">
        <v>10</v>
      </c>
      <c r="K4" s="46" t="s">
        <v>8</v>
      </c>
      <c r="L4" s="43" t="s">
        <v>9</v>
      </c>
      <c r="M4" s="45" t="s">
        <v>10</v>
      </c>
      <c r="N4" s="46" t="s">
        <v>8</v>
      </c>
      <c r="O4" s="43" t="s">
        <v>9</v>
      </c>
      <c r="P4" s="45" t="s">
        <v>10</v>
      </c>
      <c r="Q4" s="46" t="s">
        <v>8</v>
      </c>
      <c r="R4" s="43" t="s">
        <v>9</v>
      </c>
      <c r="S4" s="45" t="s">
        <v>10</v>
      </c>
      <c r="T4" s="46" t="s">
        <v>8</v>
      </c>
    </row>
    <row r="5" spans="1:20" ht="13.5" customHeight="1" thickBot="1" x14ac:dyDescent="0.2">
      <c r="A5" s="50"/>
      <c r="B5" s="50"/>
      <c r="C5" s="44"/>
      <c r="D5" s="45"/>
      <c r="E5" s="46"/>
      <c r="F5" s="44"/>
      <c r="G5" s="45"/>
      <c r="H5" s="46"/>
      <c r="I5" s="44"/>
      <c r="J5" s="45"/>
      <c r="K5" s="46"/>
      <c r="L5" s="44"/>
      <c r="M5" s="45"/>
      <c r="N5" s="46"/>
      <c r="O5" s="44"/>
      <c r="P5" s="45"/>
      <c r="Q5" s="46"/>
      <c r="R5" s="44"/>
      <c r="S5" s="45"/>
      <c r="T5" s="46"/>
    </row>
    <row r="6" spans="1:20" s="4" customFormat="1" ht="15.95" customHeight="1" thickBot="1" x14ac:dyDescent="0.2">
      <c r="A6" s="47" t="s">
        <v>2</v>
      </c>
      <c r="B6" s="20" t="s">
        <v>43</v>
      </c>
      <c r="C6" s="21">
        <v>3540</v>
      </c>
      <c r="D6" s="22">
        <v>3726</v>
      </c>
      <c r="E6" s="23">
        <v>319782</v>
      </c>
      <c r="F6" s="5" t="s">
        <v>42</v>
      </c>
      <c r="G6" s="6" t="s">
        <v>42</v>
      </c>
      <c r="H6" s="7" t="s">
        <v>42</v>
      </c>
      <c r="I6" s="21">
        <f>[1]avg0920167!$H$175</f>
        <v>79</v>
      </c>
      <c r="J6" s="22">
        <f>[1]avg0920167!$I$175</f>
        <v>70</v>
      </c>
      <c r="K6" s="23">
        <f>[1]avg0920167!$J$175</f>
        <v>10158</v>
      </c>
      <c r="L6" s="21">
        <f>[1]avg0920167!$H$176</f>
        <v>797</v>
      </c>
      <c r="M6" s="22">
        <f>[1]avg0920167!$I$176</f>
        <v>886</v>
      </c>
      <c r="N6" s="23">
        <f>[1]avg0920167!$J$176</f>
        <v>120537</v>
      </c>
      <c r="O6" s="30">
        <f>[1]avg0920167!$H$177</f>
        <v>16</v>
      </c>
      <c r="P6" s="31">
        <f>[1]avg0920167!$I$177</f>
        <v>28</v>
      </c>
      <c r="Q6" s="32">
        <f>[1]avg0920167!$J$177</f>
        <v>2608</v>
      </c>
      <c r="R6" s="21">
        <f>[1]avg0920167!$H$178</f>
        <v>56</v>
      </c>
      <c r="S6" s="22">
        <f>[1]avg0920167!$I$178</f>
        <v>22</v>
      </c>
      <c r="T6" s="23">
        <f>[1]avg0920167!$J$178</f>
        <v>3750</v>
      </c>
    </row>
    <row r="7" spans="1:20" s="4" customFormat="1" ht="15.95" customHeight="1" x14ac:dyDescent="0.15">
      <c r="A7" s="48"/>
      <c r="B7" s="17" t="s">
        <v>44</v>
      </c>
      <c r="C7" s="21">
        <v>1951</v>
      </c>
      <c r="D7" s="22">
        <v>4420</v>
      </c>
      <c r="E7" s="23">
        <v>317259</v>
      </c>
      <c r="F7" s="5" t="s">
        <v>42</v>
      </c>
      <c r="G7" s="6" t="s">
        <v>42</v>
      </c>
      <c r="H7" s="7" t="s">
        <v>42</v>
      </c>
      <c r="I7" s="21">
        <f>[2]gpn092016017!$G$175</f>
        <v>22</v>
      </c>
      <c r="J7" s="22">
        <f>[2]gpn092016017!$H$175</f>
        <v>57</v>
      </c>
      <c r="K7" s="23">
        <f>[2]gpn092016017!$I$175</f>
        <v>10179</v>
      </c>
      <c r="L7" s="21">
        <f>[2]gpn092016017!$G$176</f>
        <v>694</v>
      </c>
      <c r="M7" s="22">
        <f>[2]gpn092016017!$H$176</f>
        <v>1147</v>
      </c>
      <c r="N7" s="23">
        <f>[2]gpn092016017!$I$176</f>
        <v>120801</v>
      </c>
      <c r="O7" s="30">
        <f>[2]gpn092016017!$G$177</f>
        <v>0</v>
      </c>
      <c r="P7" s="31">
        <f>[2]gpn092016017!$H$177</f>
        <v>13</v>
      </c>
      <c r="Q7" s="32">
        <f>[2]gpn092016017!$I$177</f>
        <v>2624</v>
      </c>
      <c r="R7" s="21">
        <f>[2]gpn092016017!$G$178</f>
        <v>0</v>
      </c>
      <c r="S7" s="22">
        <f>[2]gpn092016017!$H$178</f>
        <v>27</v>
      </c>
      <c r="T7" s="23">
        <f>[2]gpn092016017!$I$178</f>
        <v>3480</v>
      </c>
    </row>
    <row r="8" spans="1:20" s="4" customFormat="1" ht="15.95" customHeight="1" x14ac:dyDescent="0.15">
      <c r="A8" s="48"/>
      <c r="B8" s="18" t="s">
        <v>31</v>
      </c>
      <c r="C8" s="24">
        <v>1737</v>
      </c>
      <c r="D8" s="25">
        <v>2350</v>
      </c>
      <c r="E8" s="26">
        <v>316864</v>
      </c>
      <c r="F8" s="8" t="s">
        <v>42</v>
      </c>
      <c r="G8" s="9" t="s">
        <v>42</v>
      </c>
      <c r="H8" s="10" t="s">
        <v>42</v>
      </c>
      <c r="I8" s="24">
        <f>[3]gpn092016027!$G$175</f>
        <v>14</v>
      </c>
      <c r="J8" s="25">
        <f>[3]gpn092016027!$H$175</f>
        <v>22</v>
      </c>
      <c r="K8" s="26">
        <f>[3]gpn092016027!$I$175</f>
        <v>10171</v>
      </c>
      <c r="L8" s="24">
        <f>[3]gpn092016027!$G$176</f>
        <v>371</v>
      </c>
      <c r="M8" s="25">
        <f>[3]gpn092016027!$H$176</f>
        <v>648</v>
      </c>
      <c r="N8" s="26">
        <f>[3]gpn092016027!$I$176</f>
        <v>120054</v>
      </c>
      <c r="O8" s="33">
        <f>[3]gpn092016027!$G$177</f>
        <v>15</v>
      </c>
      <c r="P8" s="34">
        <f>[3]gpn092016027!$H$177</f>
        <v>13</v>
      </c>
      <c r="Q8" s="35">
        <f>[3]gpn092016027!$I$177</f>
        <v>2626</v>
      </c>
      <c r="R8" s="24">
        <f>[3]gpn092016027!$G$178</f>
        <v>0</v>
      </c>
      <c r="S8" s="25">
        <f>[3]gpn092016027!$H$178</f>
        <v>9</v>
      </c>
      <c r="T8" s="26">
        <f>[3]gpn092016027!$I$178</f>
        <v>3471</v>
      </c>
    </row>
    <row r="9" spans="1:20" s="4" customFormat="1" ht="15.95" customHeight="1" x14ac:dyDescent="0.15">
      <c r="A9" s="48"/>
      <c r="B9" s="18" t="s">
        <v>32</v>
      </c>
      <c r="C9" s="24">
        <v>2675</v>
      </c>
      <c r="D9" s="25">
        <v>3573</v>
      </c>
      <c r="E9" s="26">
        <v>316389</v>
      </c>
      <c r="F9" s="8" t="s">
        <v>42</v>
      </c>
      <c r="G9" s="9" t="s">
        <v>42</v>
      </c>
      <c r="H9" s="10" t="s">
        <v>42</v>
      </c>
      <c r="I9" s="24">
        <f>[4]gpn092016037!$G$175</f>
        <v>36</v>
      </c>
      <c r="J9" s="25">
        <f>[4]gpn092016037!$H$175</f>
        <v>7</v>
      </c>
      <c r="K9" s="26">
        <f>[4]gpn092016037!$I$175</f>
        <v>10201</v>
      </c>
      <c r="L9" s="24">
        <f>[4]gpn092016037!$G$176</f>
        <v>808</v>
      </c>
      <c r="M9" s="25">
        <f>[4]gpn092016037!$H$176</f>
        <v>989</v>
      </c>
      <c r="N9" s="26">
        <f>[4]gpn092016037!$I$176</f>
        <v>120182</v>
      </c>
      <c r="O9" s="33">
        <f>[4]gpn092016037!$G$177</f>
        <v>0</v>
      </c>
      <c r="P9" s="34">
        <f>[4]gpn092016037!$H$177</f>
        <v>0</v>
      </c>
      <c r="Q9" s="35">
        <f>[4]gpn092016037!$I$177</f>
        <v>2626</v>
      </c>
      <c r="R9" s="24">
        <f>[4]gpn092016037!$G$178</f>
        <v>0</v>
      </c>
      <c r="S9" s="25">
        <f>[4]gpn092016037!$H$178</f>
        <v>16</v>
      </c>
      <c r="T9" s="26">
        <f>[4]gpn092016037!$I$178</f>
        <v>3454</v>
      </c>
    </row>
    <row r="10" spans="1:20" s="4" customFormat="1" ht="15.95" customHeight="1" x14ac:dyDescent="0.15">
      <c r="A10" s="48"/>
      <c r="B10" s="18" t="s">
        <v>33</v>
      </c>
      <c r="C10" s="24">
        <v>13643</v>
      </c>
      <c r="D10" s="25">
        <v>9424</v>
      </c>
      <c r="E10" s="26">
        <v>321092</v>
      </c>
      <c r="F10" s="8" t="s">
        <v>42</v>
      </c>
      <c r="G10" s="9" t="s">
        <v>42</v>
      </c>
      <c r="H10" s="10" t="s">
        <v>42</v>
      </c>
      <c r="I10" s="24">
        <f>[5]gpn092016047!$G$175</f>
        <v>337</v>
      </c>
      <c r="J10" s="25">
        <f>[5]gpn092016047!$H$175</f>
        <v>401</v>
      </c>
      <c r="K10" s="26">
        <f>[5]gpn092016047!$I$175</f>
        <v>10137</v>
      </c>
      <c r="L10" s="24">
        <f>[5]gpn092016047!$G$176</f>
        <v>2268</v>
      </c>
      <c r="M10" s="25">
        <f>[5]gpn092016047!$H$176</f>
        <v>1428</v>
      </c>
      <c r="N10" s="26">
        <f>[5]gpn092016047!$I$176</f>
        <v>120847</v>
      </c>
      <c r="O10" s="33">
        <f>[5]gpn092016047!$G$177</f>
        <v>72</v>
      </c>
      <c r="P10" s="34">
        <f>[5]gpn092016047!$H$177</f>
        <v>0</v>
      </c>
      <c r="Q10" s="35">
        <f>[5]gpn092016047!$I$177</f>
        <v>2698</v>
      </c>
      <c r="R10" s="24">
        <f>[5]gpn092016047!$G$178</f>
        <v>289</v>
      </c>
      <c r="S10" s="25">
        <f>[5]gpn092016047!$H$178</f>
        <v>61</v>
      </c>
      <c r="T10" s="26">
        <f>[5]gpn092016047!$I$178</f>
        <v>3682</v>
      </c>
    </row>
    <row r="11" spans="1:20" s="4" customFormat="1" ht="15.95" customHeight="1" x14ac:dyDescent="0.15">
      <c r="A11" s="48"/>
      <c r="B11" s="18" t="s">
        <v>34</v>
      </c>
      <c r="C11" s="24">
        <v>4038</v>
      </c>
      <c r="D11" s="25">
        <v>3507</v>
      </c>
      <c r="E11" s="26">
        <v>321713</v>
      </c>
      <c r="F11" s="8" t="s">
        <v>42</v>
      </c>
      <c r="G11" s="9" t="s">
        <v>42</v>
      </c>
      <c r="H11" s="10" t="s">
        <v>42</v>
      </c>
      <c r="I11" s="24">
        <f>[6]gpn092016057!$G$175</f>
        <v>0</v>
      </c>
      <c r="J11" s="25">
        <f>[6]gpn092016057!$H$175</f>
        <v>141</v>
      </c>
      <c r="K11" s="26">
        <f>[6]gpn092016057!$I$175</f>
        <v>9989</v>
      </c>
      <c r="L11" s="24">
        <f>[6]gpn092016057!$G$176</f>
        <v>742</v>
      </c>
      <c r="M11" s="25">
        <f>[6]gpn092016057!$H$176</f>
        <v>684</v>
      </c>
      <c r="N11" s="26">
        <f>[6]gpn092016057!$I$176</f>
        <v>121038</v>
      </c>
      <c r="O11" s="33">
        <f>[6]gpn092016057!$G$177</f>
        <v>21</v>
      </c>
      <c r="P11" s="34">
        <f>[6]gpn092016057!$H$177</f>
        <v>26</v>
      </c>
      <c r="Q11" s="35">
        <f>[6]gpn092016057!$I$177</f>
        <v>2693</v>
      </c>
      <c r="R11" s="24">
        <f>[6]gpn092016057!$G$178</f>
        <v>0</v>
      </c>
      <c r="S11" s="25">
        <f>[6]gpn092016057!$H$178</f>
        <v>0</v>
      </c>
      <c r="T11" s="26">
        <f>[6]gpn092016057!$I$178</f>
        <v>3682</v>
      </c>
    </row>
    <row r="12" spans="1:20" s="4" customFormat="1" ht="15.95" customHeight="1" x14ac:dyDescent="0.15">
      <c r="A12" s="48"/>
      <c r="B12" s="18" t="s">
        <v>35</v>
      </c>
      <c r="C12" s="24">
        <v>2649</v>
      </c>
      <c r="D12" s="25">
        <v>3696</v>
      </c>
      <c r="E12" s="26">
        <v>321093</v>
      </c>
      <c r="F12" s="8" t="s">
        <v>42</v>
      </c>
      <c r="G12" s="9" t="s">
        <v>42</v>
      </c>
      <c r="H12" s="10" t="s">
        <v>42</v>
      </c>
      <c r="I12" s="24">
        <f>[7]gpn092016067!$G$175</f>
        <v>56</v>
      </c>
      <c r="J12" s="25">
        <f>[7]gpn092016067!$H$175</f>
        <v>0</v>
      </c>
      <c r="K12" s="26">
        <f>[7]gpn092016067!$I$175</f>
        <v>10045</v>
      </c>
      <c r="L12" s="24">
        <f>[7]gpn092016067!$G$176</f>
        <v>621</v>
      </c>
      <c r="M12" s="25">
        <f>[7]gpn092016067!$H$176</f>
        <v>969</v>
      </c>
      <c r="N12" s="26">
        <f>[7]gpn092016067!$I$176</f>
        <v>121009</v>
      </c>
      <c r="O12" s="33">
        <f>[7]gpn092016067!$G$177</f>
        <v>0</v>
      </c>
      <c r="P12" s="34">
        <f>[7]gpn092016067!$H$177</f>
        <v>28</v>
      </c>
      <c r="Q12" s="35">
        <f>[7]gpn092016067!$I$177</f>
        <v>2665</v>
      </c>
      <c r="R12" s="24">
        <f>[7]gpn092016067!$G$178</f>
        <v>0</v>
      </c>
      <c r="S12" s="25">
        <f>[7]gpn092016067!$H$178</f>
        <v>9</v>
      </c>
      <c r="T12" s="26">
        <f>[7]gpn092016067!$I$178</f>
        <v>3673</v>
      </c>
    </row>
    <row r="13" spans="1:20" s="4" customFormat="1" ht="15.95" customHeight="1" x14ac:dyDescent="0.15">
      <c r="A13" s="48"/>
      <c r="B13" s="18" t="s">
        <v>36</v>
      </c>
      <c r="C13" s="24">
        <v>3290</v>
      </c>
      <c r="D13" s="25">
        <v>3222</v>
      </c>
      <c r="E13" s="26">
        <v>321258</v>
      </c>
      <c r="F13" s="8" t="s">
        <v>42</v>
      </c>
      <c r="G13" s="9" t="s">
        <v>42</v>
      </c>
      <c r="H13" s="10" t="s">
        <v>42</v>
      </c>
      <c r="I13" s="24">
        <f>[8]gpn092016077!$G$175</f>
        <v>49</v>
      </c>
      <c r="J13" s="25">
        <f>[8]gpn092016077!$H$175</f>
        <v>15</v>
      </c>
      <c r="K13" s="26">
        <f>[8]gpn092016077!$I$175</f>
        <v>10080</v>
      </c>
      <c r="L13" s="24">
        <f>[8]gpn092016077!$G$176</f>
        <v>748</v>
      </c>
      <c r="M13" s="25">
        <f>[8]gpn092016077!$H$176</f>
        <v>1022</v>
      </c>
      <c r="N13" s="26">
        <f>[8]gpn092016077!$I$176</f>
        <v>120440</v>
      </c>
      <c r="O13" s="33">
        <f>[8]gpn092016077!$G$177</f>
        <v>35</v>
      </c>
      <c r="P13" s="34">
        <f>[8]gpn092016077!$H$177</f>
        <v>69</v>
      </c>
      <c r="Q13" s="35">
        <f>[8]gpn092016077!$I$177</f>
        <v>2631</v>
      </c>
      <c r="R13" s="24">
        <f>[8]gpn092016077!$G$178</f>
        <v>290</v>
      </c>
      <c r="S13" s="25">
        <f>[8]gpn092016077!$H$178</f>
        <v>43</v>
      </c>
      <c r="T13" s="26">
        <f>[8]gpn092016077!$I$178</f>
        <v>3920</v>
      </c>
    </row>
    <row r="14" spans="1:20" s="4" customFormat="1" ht="15.95" customHeight="1" x14ac:dyDescent="0.15">
      <c r="A14" s="48"/>
      <c r="B14" s="18" t="s">
        <v>37</v>
      </c>
      <c r="C14" s="24">
        <v>2399</v>
      </c>
      <c r="D14" s="25">
        <v>2572</v>
      </c>
      <c r="E14" s="26">
        <v>320438</v>
      </c>
      <c r="F14" s="8" t="s">
        <v>42</v>
      </c>
      <c r="G14" s="9" t="s">
        <v>42</v>
      </c>
      <c r="H14" s="10" t="s">
        <v>42</v>
      </c>
      <c r="I14" s="24">
        <f>[9]gpn092016087!$G$175</f>
        <v>98</v>
      </c>
      <c r="J14" s="25">
        <f>[9]gpn092016087!$H$175</f>
        <v>106</v>
      </c>
      <c r="K14" s="26">
        <f>[9]gpn092016087!$I$175</f>
        <v>10072</v>
      </c>
      <c r="L14" s="24">
        <f>[9]gpn092016087!$G$176</f>
        <v>613</v>
      </c>
      <c r="M14" s="25">
        <f>[9]gpn092016087!$H$176</f>
        <v>425</v>
      </c>
      <c r="N14" s="26">
        <f>[9]gpn092016087!$I$176</f>
        <v>120651</v>
      </c>
      <c r="O14" s="33">
        <f>[9]gpn092016087!$G$177</f>
        <v>22</v>
      </c>
      <c r="P14" s="34">
        <f>[9]gpn092016087!$H$177</f>
        <v>30</v>
      </c>
      <c r="Q14" s="35">
        <f>[9]gpn092016087!$I$177</f>
        <v>2623</v>
      </c>
      <c r="R14" s="24">
        <f>[9]gpn092016087!$G$178</f>
        <v>26</v>
      </c>
      <c r="S14" s="25">
        <f>[9]gpn092016087!$H$178</f>
        <v>0</v>
      </c>
      <c r="T14" s="26">
        <f>[9]gpn092016087!$I$178</f>
        <v>3946</v>
      </c>
    </row>
    <row r="15" spans="1:20" s="4" customFormat="1" ht="15.95" customHeight="1" x14ac:dyDescent="0.15">
      <c r="A15" s="48"/>
      <c r="B15" s="18" t="s">
        <v>38</v>
      </c>
      <c r="C15" s="24">
        <v>2433</v>
      </c>
      <c r="D15" s="25">
        <v>3283</v>
      </c>
      <c r="E15" s="26">
        <v>319306</v>
      </c>
      <c r="F15" s="8" t="s">
        <v>42</v>
      </c>
      <c r="G15" s="9" t="s">
        <v>42</v>
      </c>
      <c r="H15" s="10" t="s">
        <v>42</v>
      </c>
      <c r="I15" s="24">
        <f>[10]gpn092016097!$G$175</f>
        <v>42</v>
      </c>
      <c r="J15" s="25">
        <f>[10]gpn092016097!$H$175</f>
        <v>15</v>
      </c>
      <c r="K15" s="26">
        <f>[10]gpn092016097!$I$175</f>
        <v>10099</v>
      </c>
      <c r="L15" s="24">
        <f>[10]gpn092016097!$G$176</f>
        <v>691</v>
      </c>
      <c r="M15" s="25">
        <f>[10]gpn092016097!$H$176</f>
        <v>945</v>
      </c>
      <c r="N15" s="26">
        <f>[10]gpn092016097!$I$176</f>
        <v>120381</v>
      </c>
      <c r="O15" s="33">
        <f>[10]gpn092016097!$G$177</f>
        <v>6</v>
      </c>
      <c r="P15" s="34">
        <f>[10]gpn092016097!$H$177</f>
        <v>15</v>
      </c>
      <c r="Q15" s="35">
        <f>[10]gpn092016097!$I$177</f>
        <v>2614</v>
      </c>
      <c r="R15" s="24">
        <f>[10]gpn092016097!$G$178</f>
        <v>0</v>
      </c>
      <c r="S15" s="25">
        <f>[10]gpn092016097!$H$178</f>
        <v>18</v>
      </c>
      <c r="T15" s="26">
        <f>[10]gpn092016097!$I$178</f>
        <v>3936</v>
      </c>
    </row>
    <row r="16" spans="1:20" s="4" customFormat="1" ht="15.95" customHeight="1" x14ac:dyDescent="0.15">
      <c r="A16" s="48"/>
      <c r="B16" s="18" t="s">
        <v>39</v>
      </c>
      <c r="C16" s="24">
        <v>3417</v>
      </c>
      <c r="D16" s="25">
        <v>4032</v>
      </c>
      <c r="E16" s="26">
        <v>321577</v>
      </c>
      <c r="F16" s="8" t="s">
        <v>42</v>
      </c>
      <c r="G16" s="9" t="s">
        <v>42</v>
      </c>
      <c r="H16" s="10" t="s">
        <v>42</v>
      </c>
      <c r="I16" s="24">
        <f>[11]gpn092016107!$G$175</f>
        <v>205</v>
      </c>
      <c r="J16" s="25">
        <f>[11]gpn092016107!$H$175</f>
        <v>15</v>
      </c>
      <c r="K16" s="26">
        <f>[11]gpn092016107!$I$175</f>
        <v>10289</v>
      </c>
      <c r="L16" s="24">
        <f>[11]gpn092016107!$G$176</f>
        <v>765</v>
      </c>
      <c r="M16" s="25">
        <f>[11]gpn092016107!$H$176</f>
        <v>1094</v>
      </c>
      <c r="N16" s="26">
        <f>[11]gpn092016107!$I$176</f>
        <v>120256</v>
      </c>
      <c r="O16" s="33">
        <f>[11]gpn092016107!$G$177</f>
        <v>13</v>
      </c>
      <c r="P16" s="34">
        <f>[11]gpn092016107!$H$177</f>
        <v>119</v>
      </c>
      <c r="Q16" s="35">
        <f>[11]gpn092016107!$I$177</f>
        <v>2508</v>
      </c>
      <c r="R16" s="24">
        <f>[11]gpn092016107!$G$178</f>
        <v>44</v>
      </c>
      <c r="S16" s="25">
        <f>[11]gpn092016107!$H$178</f>
        <v>60</v>
      </c>
      <c r="T16" s="26">
        <f>[11]gpn092016107!$I$178</f>
        <v>3920</v>
      </c>
    </row>
    <row r="17" spans="1:20" s="4" customFormat="1" ht="15.95" customHeight="1" x14ac:dyDescent="0.15">
      <c r="A17" s="48"/>
      <c r="B17" s="18" t="s">
        <v>40</v>
      </c>
      <c r="C17" s="24">
        <v>2460</v>
      </c>
      <c r="D17" s="25">
        <v>2232</v>
      </c>
      <c r="E17" s="26">
        <v>320743</v>
      </c>
      <c r="F17" s="8" t="s">
        <v>42</v>
      </c>
      <c r="G17" s="9" t="s">
        <v>42</v>
      </c>
      <c r="H17" s="10" t="s">
        <v>42</v>
      </c>
      <c r="I17" s="24">
        <f>[12]gpn092016117!$G$175</f>
        <v>84</v>
      </c>
      <c r="J17" s="25">
        <f>[12]gpn092016117!$H$175</f>
        <v>57</v>
      </c>
      <c r="K17" s="26">
        <f>[12]gpn092016117!$I$175</f>
        <v>10316</v>
      </c>
      <c r="L17" s="24">
        <f>[12]gpn092016117!$G$176</f>
        <v>696</v>
      </c>
      <c r="M17" s="25">
        <f>[12]gpn092016117!$H$176</f>
        <v>587</v>
      </c>
      <c r="N17" s="26">
        <f>[12]gpn092016117!$I$176</f>
        <v>120442</v>
      </c>
      <c r="O17" s="33">
        <f>[12]gpn092016117!$G$177</f>
        <v>7</v>
      </c>
      <c r="P17" s="34">
        <f>[12]gpn092016117!$H$177</f>
        <v>13</v>
      </c>
      <c r="Q17" s="35">
        <f>[12]gpn092016117!$I$177</f>
        <v>2502</v>
      </c>
      <c r="R17" s="24">
        <f>[12]gpn092016117!$G$178</f>
        <v>0</v>
      </c>
      <c r="S17" s="25">
        <f>[12]gpn092016117!$H$178</f>
        <v>8</v>
      </c>
      <c r="T17" s="26">
        <f>[12]gpn092016117!$I$178</f>
        <v>3911</v>
      </c>
    </row>
    <row r="18" spans="1:20" s="4" customFormat="1" ht="15.95" customHeight="1" thickBot="1" x14ac:dyDescent="0.2">
      <c r="A18" s="49"/>
      <c r="B18" s="19" t="s">
        <v>41</v>
      </c>
      <c r="C18" s="27">
        <v>1791</v>
      </c>
      <c r="D18" s="28">
        <v>2401</v>
      </c>
      <c r="E18" s="29">
        <v>319668</v>
      </c>
      <c r="F18" s="11" t="s">
        <v>42</v>
      </c>
      <c r="G18" s="12" t="s">
        <v>42</v>
      </c>
      <c r="H18" s="13" t="s">
        <v>42</v>
      </c>
      <c r="I18" s="27">
        <f>[13]gpn092016127!$G$175</f>
        <v>0</v>
      </c>
      <c r="J18" s="28">
        <f>[13]gpn092016127!$H$175</f>
        <v>7</v>
      </c>
      <c r="K18" s="29">
        <f>[13]gpn092016127!$I$175</f>
        <v>10309</v>
      </c>
      <c r="L18" s="27">
        <f>[13]gpn092016127!$G$176</f>
        <v>546</v>
      </c>
      <c r="M18" s="28">
        <f>[13]gpn092016127!$H$176</f>
        <v>695</v>
      </c>
      <c r="N18" s="29">
        <f>[13]gpn092016127!$I$176</f>
        <v>120345</v>
      </c>
      <c r="O18" s="36">
        <f>[13]gpn092016127!$G$177</f>
        <v>0</v>
      </c>
      <c r="P18" s="37">
        <f>[13]gpn092016127!$H$177</f>
        <v>6</v>
      </c>
      <c r="Q18" s="38">
        <f>[13]gpn092016127!$I$177</f>
        <v>2496</v>
      </c>
      <c r="R18" s="27">
        <f>[13]gpn092016127!$G$178</f>
        <v>17</v>
      </c>
      <c r="S18" s="28">
        <f>[13]gpn092016127!$H$178</f>
        <v>9</v>
      </c>
      <c r="T18" s="29">
        <f>[13]gpn092016127!$I$178</f>
        <v>3919</v>
      </c>
    </row>
    <row r="19" spans="1:20" s="4" customFormat="1" ht="15.95" customHeight="1" thickBot="1" x14ac:dyDescent="0.2">
      <c r="A19" s="47" t="s">
        <v>3</v>
      </c>
      <c r="B19" s="20" t="s">
        <v>45</v>
      </c>
      <c r="C19" s="21">
        <v>2435</v>
      </c>
      <c r="D19" s="22">
        <v>2490</v>
      </c>
      <c r="E19" s="23">
        <v>106374</v>
      </c>
      <c r="F19" s="14" t="s">
        <v>42</v>
      </c>
      <c r="G19" s="15" t="s">
        <v>42</v>
      </c>
      <c r="H19" s="16" t="s">
        <v>42</v>
      </c>
      <c r="I19" s="21">
        <f>[1]avg0920167!$L$175</f>
        <v>8</v>
      </c>
      <c r="J19" s="22">
        <f>[1]avg0920167!$M$175</f>
        <v>9</v>
      </c>
      <c r="K19" s="23">
        <f>[1]avg0920167!$N$175</f>
        <v>366</v>
      </c>
      <c r="L19" s="21">
        <f>[1]avg0920167!$L$176</f>
        <v>339</v>
      </c>
      <c r="M19" s="22">
        <f>[1]avg0920167!$M$176</f>
        <v>370</v>
      </c>
      <c r="N19" s="23">
        <f>[1]avg0920167!$N$176</f>
        <v>14315</v>
      </c>
      <c r="O19" s="39">
        <f>[1]avg0920167!$L$177</f>
        <v>1</v>
      </c>
      <c r="P19" s="40">
        <f>[1]avg0920167!$M$177</f>
        <v>2</v>
      </c>
      <c r="Q19" s="41">
        <f>[1]avg0920167!$N$177</f>
        <v>48</v>
      </c>
      <c r="R19" s="21">
        <f>[1]avg0920167!$L$178</f>
        <v>8</v>
      </c>
      <c r="S19" s="22">
        <f>[1]avg0920167!$M$178</f>
        <v>2</v>
      </c>
      <c r="T19" s="23">
        <f>[1]avg0920167!$N$178</f>
        <v>155</v>
      </c>
    </row>
    <row r="20" spans="1:20" s="4" customFormat="1" ht="15.95" customHeight="1" x14ac:dyDescent="0.15">
      <c r="A20" s="48"/>
      <c r="B20" s="17" t="s">
        <v>46</v>
      </c>
      <c r="C20" s="21">
        <v>1793</v>
      </c>
      <c r="D20" s="22">
        <v>2120</v>
      </c>
      <c r="E20" s="23">
        <v>108613</v>
      </c>
      <c r="F20" s="8" t="s">
        <v>42</v>
      </c>
      <c r="G20" s="9" t="s">
        <v>42</v>
      </c>
      <c r="H20" s="10" t="s">
        <v>42</v>
      </c>
      <c r="I20" s="21">
        <f>[2]gpn092016017!$K$175</f>
        <v>42</v>
      </c>
      <c r="J20" s="22">
        <f>[2]gpn092016017!$L$175</f>
        <v>7</v>
      </c>
      <c r="K20" s="23">
        <f>[2]gpn092016017!$M$175</f>
        <v>367</v>
      </c>
      <c r="L20" s="21">
        <f>[2]gpn092016017!$K$176</f>
        <v>176</v>
      </c>
      <c r="M20" s="22">
        <f>[2]gpn092016017!$L$176</f>
        <v>246</v>
      </c>
      <c r="N20" s="23">
        <f>[2]gpn092016017!$M$176</f>
        <v>14485</v>
      </c>
      <c r="O20" s="33">
        <f>[2]gpn092016017!$K$177</f>
        <v>0</v>
      </c>
      <c r="P20" s="34">
        <f>[2]gpn092016017!$L$177</f>
        <v>0</v>
      </c>
      <c r="Q20" s="35">
        <f>[2]gpn092016017!$M$177</f>
        <v>50</v>
      </c>
      <c r="R20" s="21">
        <f>[2]gpn092016017!$K$178</f>
        <v>0</v>
      </c>
      <c r="S20" s="22">
        <f>[2]gpn092016017!$L$178</f>
        <v>0</v>
      </c>
      <c r="T20" s="23">
        <f>[2]gpn092016017!$M$178</f>
        <v>124</v>
      </c>
    </row>
    <row r="21" spans="1:20" s="4" customFormat="1" ht="15.95" customHeight="1" x14ac:dyDescent="0.15">
      <c r="A21" s="48"/>
      <c r="B21" s="18" t="s">
        <v>31</v>
      </c>
      <c r="C21" s="24">
        <v>2048</v>
      </c>
      <c r="D21" s="25">
        <v>2447</v>
      </c>
      <c r="E21" s="26">
        <v>107996</v>
      </c>
      <c r="F21" s="8" t="s">
        <v>42</v>
      </c>
      <c r="G21" s="9" t="s">
        <v>42</v>
      </c>
      <c r="H21" s="10" t="s">
        <v>42</v>
      </c>
      <c r="I21" s="24">
        <f>[3]gpn092016027!$K$175</f>
        <v>0</v>
      </c>
      <c r="J21" s="25">
        <f>[3]gpn092016027!$L$175</f>
        <v>0</v>
      </c>
      <c r="K21" s="26">
        <f>[3]gpn092016027!$M$175</f>
        <v>367</v>
      </c>
      <c r="L21" s="24">
        <f>[3]gpn092016027!$K$176</f>
        <v>299</v>
      </c>
      <c r="M21" s="25">
        <f>[3]gpn092016027!$L$176</f>
        <v>294</v>
      </c>
      <c r="N21" s="26">
        <f>[3]gpn092016027!$M$176</f>
        <v>14960</v>
      </c>
      <c r="O21" s="33">
        <f>[3]gpn092016027!$K$177</f>
        <v>0</v>
      </c>
      <c r="P21" s="34">
        <f>[3]gpn092016027!$L$177</f>
        <v>0</v>
      </c>
      <c r="Q21" s="35">
        <f>[3]gpn092016027!$M$177</f>
        <v>50</v>
      </c>
      <c r="R21" s="24">
        <f>[3]gpn092016027!$K$178</f>
        <v>0</v>
      </c>
      <c r="S21" s="25">
        <f>[3]gpn092016027!$L$178</f>
        <v>0</v>
      </c>
      <c r="T21" s="26">
        <f>[3]gpn092016027!$M$178</f>
        <v>124</v>
      </c>
    </row>
    <row r="22" spans="1:20" s="4" customFormat="1" ht="15.95" customHeight="1" x14ac:dyDescent="0.15">
      <c r="A22" s="48"/>
      <c r="B22" s="18" t="s">
        <v>32</v>
      </c>
      <c r="C22" s="24">
        <v>2035</v>
      </c>
      <c r="D22" s="25">
        <v>3976</v>
      </c>
      <c r="E22" s="26">
        <v>105636</v>
      </c>
      <c r="F22" s="8" t="s">
        <v>42</v>
      </c>
      <c r="G22" s="9" t="s">
        <v>42</v>
      </c>
      <c r="H22" s="10" t="s">
        <v>42</v>
      </c>
      <c r="I22" s="24">
        <f>[4]gpn092016037!$K$175</f>
        <v>0</v>
      </c>
      <c r="J22" s="25">
        <f>[4]gpn092016037!$L$175</f>
        <v>0</v>
      </c>
      <c r="K22" s="26">
        <f>[4]gpn092016037!$M$175</f>
        <v>367</v>
      </c>
      <c r="L22" s="24">
        <f>[4]gpn092016037!$K$176</f>
        <v>275</v>
      </c>
      <c r="M22" s="25">
        <f>[4]gpn092016037!$L$176</f>
        <v>759</v>
      </c>
      <c r="N22" s="26">
        <f>[4]gpn092016037!$M$176</f>
        <v>14169</v>
      </c>
      <c r="O22" s="33">
        <f>[4]gpn092016037!$K$177</f>
        <v>0</v>
      </c>
      <c r="P22" s="34">
        <f>[4]gpn092016037!$L$177</f>
        <v>0</v>
      </c>
      <c r="Q22" s="35">
        <f>[4]gpn092016037!$M$177</f>
        <v>50</v>
      </c>
      <c r="R22" s="24">
        <f>[4]gpn092016037!$K$178</f>
        <v>0</v>
      </c>
      <c r="S22" s="25">
        <f>[4]gpn092016037!$L$178</f>
        <v>17</v>
      </c>
      <c r="T22" s="26">
        <f>[4]gpn092016037!$M$178</f>
        <v>108</v>
      </c>
    </row>
    <row r="23" spans="1:20" s="4" customFormat="1" ht="15.95" customHeight="1" x14ac:dyDescent="0.15">
      <c r="A23" s="48"/>
      <c r="B23" s="18" t="s">
        <v>33</v>
      </c>
      <c r="C23" s="24">
        <v>4797</v>
      </c>
      <c r="D23" s="25">
        <v>3161</v>
      </c>
      <c r="E23" s="26">
        <v>106788</v>
      </c>
      <c r="F23" s="8" t="s">
        <v>42</v>
      </c>
      <c r="G23" s="9" t="s">
        <v>42</v>
      </c>
      <c r="H23" s="10" t="s">
        <v>42</v>
      </c>
      <c r="I23" s="24">
        <f>[5]gpn092016047!$K$175</f>
        <v>49</v>
      </c>
      <c r="J23" s="25">
        <f>[5]gpn092016047!$L$175</f>
        <v>0</v>
      </c>
      <c r="K23" s="26">
        <f>[5]gpn092016047!$M$175</f>
        <v>416</v>
      </c>
      <c r="L23" s="24">
        <f>[5]gpn092016047!$K$176</f>
        <v>580</v>
      </c>
      <c r="M23" s="25">
        <f>[5]gpn092016047!$L$176</f>
        <v>349</v>
      </c>
      <c r="N23" s="26">
        <f>[5]gpn092016047!$M$176</f>
        <v>14575</v>
      </c>
      <c r="O23" s="33">
        <f>[5]gpn092016047!$K$177</f>
        <v>0</v>
      </c>
      <c r="P23" s="34">
        <f>[5]gpn092016047!$L$177</f>
        <v>0</v>
      </c>
      <c r="Q23" s="35">
        <f>[5]gpn092016047!$M$177</f>
        <v>50</v>
      </c>
      <c r="R23" s="24">
        <f>[5]gpn092016047!$K$178</f>
        <v>8</v>
      </c>
      <c r="S23" s="25">
        <f>[5]gpn092016047!$L$178</f>
        <v>0</v>
      </c>
      <c r="T23" s="26">
        <f>[5]gpn092016047!$M$178</f>
        <v>116</v>
      </c>
    </row>
    <row r="24" spans="1:20" s="4" customFormat="1" ht="15.95" customHeight="1" x14ac:dyDescent="0.15">
      <c r="A24" s="48"/>
      <c r="B24" s="18" t="s">
        <v>34</v>
      </c>
      <c r="C24" s="24">
        <v>2992</v>
      </c>
      <c r="D24" s="25">
        <v>2945</v>
      </c>
      <c r="E24" s="26">
        <v>106745</v>
      </c>
      <c r="F24" s="8" t="s">
        <v>42</v>
      </c>
      <c r="G24" s="9" t="s">
        <v>42</v>
      </c>
      <c r="H24" s="10" t="s">
        <v>42</v>
      </c>
      <c r="I24" s="24">
        <f>[6]gpn092016057!$K$175</f>
        <v>0</v>
      </c>
      <c r="J24" s="25">
        <f>[6]gpn092016057!$L$175</f>
        <v>0</v>
      </c>
      <c r="K24" s="26">
        <f>[6]gpn092016057!$M$175</f>
        <v>423</v>
      </c>
      <c r="L24" s="24">
        <f>[6]gpn092016057!$K$176</f>
        <v>417</v>
      </c>
      <c r="M24" s="25">
        <f>[6]gpn092016057!$L$176</f>
        <v>449</v>
      </c>
      <c r="N24" s="26">
        <f>[6]gpn092016057!$M$176</f>
        <v>14410</v>
      </c>
      <c r="O24" s="33">
        <f>[6]gpn092016057!$K$177</f>
        <v>0</v>
      </c>
      <c r="P24" s="34">
        <f>[6]gpn092016057!$L$177</f>
        <v>0</v>
      </c>
      <c r="Q24" s="35">
        <f>[6]gpn092016057!$M$177</f>
        <v>50</v>
      </c>
      <c r="R24" s="24">
        <f>[6]gpn092016057!$K$178</f>
        <v>0</v>
      </c>
      <c r="S24" s="25">
        <f>[6]gpn092016057!$L$178</f>
        <v>0</v>
      </c>
      <c r="T24" s="26">
        <f>[6]gpn092016057!$M$178</f>
        <v>116</v>
      </c>
    </row>
    <row r="25" spans="1:20" s="4" customFormat="1" ht="15.95" customHeight="1" x14ac:dyDescent="0.15">
      <c r="A25" s="48"/>
      <c r="B25" s="18" t="s">
        <v>35</v>
      </c>
      <c r="C25" s="24">
        <v>2268</v>
      </c>
      <c r="D25" s="25">
        <v>3089</v>
      </c>
      <c r="E25" s="26">
        <v>105497</v>
      </c>
      <c r="F25" s="8" t="s">
        <v>42</v>
      </c>
      <c r="G25" s="9" t="s">
        <v>42</v>
      </c>
      <c r="H25" s="10" t="s">
        <v>42</v>
      </c>
      <c r="I25" s="24">
        <f>[7]gpn092016067!$K$175</f>
        <v>0</v>
      </c>
      <c r="J25" s="25">
        <f>[7]gpn092016067!$L$175</f>
        <v>49</v>
      </c>
      <c r="K25" s="26">
        <f>[7]gpn092016067!$M$175</f>
        <v>374</v>
      </c>
      <c r="L25" s="24">
        <f>[7]gpn092016067!$K$176</f>
        <v>351</v>
      </c>
      <c r="M25" s="25">
        <f>[7]gpn092016067!$L$176</f>
        <v>365</v>
      </c>
      <c r="N25" s="26">
        <f>[7]gpn092016067!$M$176</f>
        <v>14077</v>
      </c>
      <c r="O25" s="33">
        <f>[7]gpn092016067!$K$177</f>
        <v>0</v>
      </c>
      <c r="P25" s="34">
        <f>[7]gpn092016067!$L$177</f>
        <v>0</v>
      </c>
      <c r="Q25" s="35">
        <f>[7]gpn092016067!$M$177</f>
        <v>50</v>
      </c>
      <c r="R25" s="24">
        <f>[7]gpn092016067!$K$178</f>
        <v>0</v>
      </c>
      <c r="S25" s="25">
        <f>[7]gpn092016067!$L$178</f>
        <v>0</v>
      </c>
      <c r="T25" s="26">
        <f>[7]gpn092016067!$M$178</f>
        <v>116</v>
      </c>
    </row>
    <row r="26" spans="1:20" s="4" customFormat="1" ht="15.95" customHeight="1" x14ac:dyDescent="0.15">
      <c r="A26" s="48"/>
      <c r="B26" s="18" t="s">
        <v>36</v>
      </c>
      <c r="C26" s="24">
        <v>2723</v>
      </c>
      <c r="D26" s="25">
        <v>1778</v>
      </c>
      <c r="E26" s="26">
        <v>106345</v>
      </c>
      <c r="F26" s="8" t="s">
        <v>42</v>
      </c>
      <c r="G26" s="9" t="s">
        <v>42</v>
      </c>
      <c r="H26" s="10" t="s">
        <v>42</v>
      </c>
      <c r="I26" s="24">
        <f>[8]gpn092016077!$K$175</f>
        <v>0</v>
      </c>
      <c r="J26" s="25">
        <f>[8]gpn092016077!$L$175</f>
        <v>7</v>
      </c>
      <c r="K26" s="26">
        <f>[8]gpn092016077!$M$175</f>
        <v>366</v>
      </c>
      <c r="L26" s="24">
        <f>[8]gpn092016077!$K$176</f>
        <v>415</v>
      </c>
      <c r="M26" s="25">
        <f>[8]gpn092016077!$L$176</f>
        <v>343</v>
      </c>
      <c r="N26" s="26">
        <f>[8]gpn092016077!$M$176</f>
        <v>14444</v>
      </c>
      <c r="O26" s="33">
        <f>[8]gpn092016077!$K$177</f>
        <v>0</v>
      </c>
      <c r="P26" s="34">
        <f>[8]gpn092016077!$L$177</f>
        <v>0</v>
      </c>
      <c r="Q26" s="35">
        <f>[8]gpn092016077!$M$177</f>
        <v>50</v>
      </c>
      <c r="R26" s="24">
        <f>[8]gpn092016077!$K$178</f>
        <v>83</v>
      </c>
      <c r="S26" s="25">
        <f>[8]gpn092016077!$L$178</f>
        <v>8</v>
      </c>
      <c r="T26" s="26">
        <f>[8]gpn092016077!$M$178</f>
        <v>191</v>
      </c>
    </row>
    <row r="27" spans="1:20" s="4" customFormat="1" ht="15.95" customHeight="1" x14ac:dyDescent="0.15">
      <c r="A27" s="48"/>
      <c r="B27" s="18" t="s">
        <v>37</v>
      </c>
      <c r="C27" s="24">
        <v>1977</v>
      </c>
      <c r="D27" s="25">
        <v>2120</v>
      </c>
      <c r="E27" s="26">
        <v>106850</v>
      </c>
      <c r="F27" s="8" t="s">
        <v>42</v>
      </c>
      <c r="G27" s="9" t="s">
        <v>42</v>
      </c>
      <c r="H27" s="10" t="s">
        <v>42</v>
      </c>
      <c r="I27" s="24">
        <f>[9]gpn092016087!$K$175</f>
        <v>0</v>
      </c>
      <c r="J27" s="25">
        <f>[9]gpn092016087!$L$175</f>
        <v>0</v>
      </c>
      <c r="K27" s="26">
        <f>[9]gpn092016087!$M$175</f>
        <v>366</v>
      </c>
      <c r="L27" s="24">
        <f>[9]gpn092016087!$K$176</f>
        <v>265</v>
      </c>
      <c r="M27" s="25">
        <f>[9]gpn092016087!$L$176</f>
        <v>360</v>
      </c>
      <c r="N27" s="26">
        <f>[9]gpn092016087!$M$176</f>
        <v>14326</v>
      </c>
      <c r="O27" s="33">
        <f>[9]gpn092016087!$K$177</f>
        <v>0</v>
      </c>
      <c r="P27" s="34">
        <f>[9]gpn092016087!$L$177</f>
        <v>7</v>
      </c>
      <c r="Q27" s="35">
        <f>[9]gpn092016087!$M$177</f>
        <v>43</v>
      </c>
      <c r="R27" s="24">
        <f>[9]gpn092016087!$K$178</f>
        <v>8</v>
      </c>
      <c r="S27" s="25">
        <f>[9]gpn092016087!$L$178</f>
        <v>0</v>
      </c>
      <c r="T27" s="26">
        <f>[9]gpn092016087!$M$178</f>
        <v>199</v>
      </c>
    </row>
    <row r="28" spans="1:20" s="4" customFormat="1" ht="15.95" customHeight="1" x14ac:dyDescent="0.15">
      <c r="A28" s="48"/>
      <c r="B28" s="18" t="s">
        <v>38</v>
      </c>
      <c r="C28" s="24">
        <v>2182</v>
      </c>
      <c r="D28" s="25">
        <v>2685</v>
      </c>
      <c r="E28" s="26">
        <v>106628</v>
      </c>
      <c r="F28" s="8" t="s">
        <v>42</v>
      </c>
      <c r="G28" s="9" t="s">
        <v>42</v>
      </c>
      <c r="H28" s="10" t="s">
        <v>42</v>
      </c>
      <c r="I28" s="24">
        <f>[10]gpn092016097!$K$175</f>
        <v>0</v>
      </c>
      <c r="J28" s="25">
        <f>[10]gpn092016097!$L$175</f>
        <v>0</v>
      </c>
      <c r="K28" s="26">
        <f>[10]gpn092016097!$M$175</f>
        <v>366</v>
      </c>
      <c r="L28" s="24">
        <f>[10]gpn092016097!$K$176</f>
        <v>199</v>
      </c>
      <c r="M28" s="25">
        <f>[10]gpn092016097!$L$176</f>
        <v>290</v>
      </c>
      <c r="N28" s="26">
        <f>[10]gpn092016097!$M$176</f>
        <v>14251</v>
      </c>
      <c r="O28" s="33">
        <f>[10]gpn092016097!$K$177</f>
        <v>0</v>
      </c>
      <c r="P28" s="34">
        <f>[10]gpn092016097!$L$177</f>
        <v>0</v>
      </c>
      <c r="Q28" s="35">
        <f>[10]gpn092016097!$M$177</f>
        <v>43</v>
      </c>
      <c r="R28" s="24">
        <f>[10]gpn092016097!$K$178</f>
        <v>0</v>
      </c>
      <c r="S28" s="25">
        <f>[10]gpn092016097!$L$178</f>
        <v>0</v>
      </c>
      <c r="T28" s="26">
        <f>[10]gpn092016097!$M$178</f>
        <v>191</v>
      </c>
    </row>
    <row r="29" spans="1:20" s="4" customFormat="1" ht="15.95" customHeight="1" x14ac:dyDescent="0.15">
      <c r="A29" s="48"/>
      <c r="B29" s="18" t="s">
        <v>39</v>
      </c>
      <c r="C29" s="24">
        <v>2177</v>
      </c>
      <c r="D29" s="25">
        <v>1992</v>
      </c>
      <c r="E29" s="26">
        <v>103927</v>
      </c>
      <c r="F29" s="8" t="s">
        <v>42</v>
      </c>
      <c r="G29" s="9" t="s">
        <v>42</v>
      </c>
      <c r="H29" s="10" t="s">
        <v>42</v>
      </c>
      <c r="I29" s="24">
        <f>[11]gpn092016107!$K$175</f>
        <v>0</v>
      </c>
      <c r="J29" s="25">
        <f>[11]gpn092016107!$L$175</f>
        <v>42</v>
      </c>
      <c r="K29" s="26">
        <f>[11]gpn092016107!$M$175</f>
        <v>324</v>
      </c>
      <c r="L29" s="24">
        <f>[11]gpn092016107!$K$176</f>
        <v>437</v>
      </c>
      <c r="M29" s="25">
        <f>[11]gpn092016107!$L$176</f>
        <v>390</v>
      </c>
      <c r="N29" s="26">
        <f>[11]gpn092016107!$M$176</f>
        <v>14094</v>
      </c>
      <c r="O29" s="33">
        <f>[11]gpn092016107!$K$177</f>
        <v>7</v>
      </c>
      <c r="P29" s="34">
        <f>[11]gpn092016107!$L$177</f>
        <v>0</v>
      </c>
      <c r="Q29" s="35">
        <f>[11]gpn092016107!$M$177</f>
        <v>50</v>
      </c>
      <c r="R29" s="24">
        <f>[11]gpn092016107!$K$178</f>
        <v>0</v>
      </c>
      <c r="S29" s="25">
        <f>[11]gpn092016107!$L$178</f>
        <v>0</v>
      </c>
      <c r="T29" s="26">
        <f>[11]gpn092016107!$M$178</f>
        <v>191</v>
      </c>
    </row>
    <row r="30" spans="1:20" s="4" customFormat="1" ht="15.95" customHeight="1" x14ac:dyDescent="0.15">
      <c r="A30" s="48"/>
      <c r="B30" s="18" t="s">
        <v>40</v>
      </c>
      <c r="C30" s="24">
        <v>2091</v>
      </c>
      <c r="D30" s="25">
        <v>1745</v>
      </c>
      <c r="E30" s="26">
        <v>105336</v>
      </c>
      <c r="F30" s="8" t="s">
        <v>42</v>
      </c>
      <c r="G30" s="9" t="s">
        <v>42</v>
      </c>
      <c r="H30" s="10" t="s">
        <v>42</v>
      </c>
      <c r="I30" s="24">
        <f>[12]gpn092016117!$K$175</f>
        <v>7</v>
      </c>
      <c r="J30" s="25">
        <f>[12]gpn092016117!$L$175</f>
        <v>0</v>
      </c>
      <c r="K30" s="26">
        <f>[12]gpn092016117!$M$175</f>
        <v>331</v>
      </c>
      <c r="L30" s="24">
        <f>[12]gpn092016117!$K$176</f>
        <v>323</v>
      </c>
      <c r="M30" s="25">
        <f>[12]gpn092016117!$L$176</f>
        <v>377</v>
      </c>
      <c r="N30" s="26">
        <f>[12]gpn092016117!$M$176</f>
        <v>13963</v>
      </c>
      <c r="O30" s="33">
        <f>[12]gpn092016117!$K$177</f>
        <v>7</v>
      </c>
      <c r="P30" s="34">
        <f>[12]gpn092016117!$L$177</f>
        <v>15</v>
      </c>
      <c r="Q30" s="35">
        <f>[12]gpn092016117!$M$177</f>
        <v>42</v>
      </c>
      <c r="R30" s="24">
        <f>[12]gpn092016117!$K$178</f>
        <v>0</v>
      </c>
      <c r="S30" s="25">
        <f>[12]gpn092016117!$L$178</f>
        <v>0</v>
      </c>
      <c r="T30" s="26">
        <f>[12]gpn092016117!$M$178</f>
        <v>192</v>
      </c>
    </row>
    <row r="31" spans="1:20" s="4" customFormat="1" ht="15.95" customHeight="1" thickBot="1" x14ac:dyDescent="0.2">
      <c r="A31" s="49"/>
      <c r="B31" s="19" t="s">
        <v>41</v>
      </c>
      <c r="C31" s="27">
        <v>2136</v>
      </c>
      <c r="D31" s="28">
        <v>1816</v>
      </c>
      <c r="E31" s="29">
        <v>106122</v>
      </c>
      <c r="F31" s="11" t="s">
        <v>42</v>
      </c>
      <c r="G31" s="12" t="s">
        <v>42</v>
      </c>
      <c r="H31" s="13" t="s">
        <v>42</v>
      </c>
      <c r="I31" s="27">
        <f>[13]gpn092016127!$K$175</f>
        <v>0</v>
      </c>
      <c r="J31" s="28">
        <f>[13]gpn092016127!$L$175</f>
        <v>0</v>
      </c>
      <c r="K31" s="29">
        <f>[13]gpn092016127!$M$175</f>
        <v>331</v>
      </c>
      <c r="L31" s="27">
        <f>[13]gpn092016127!$K$176</f>
        <v>334</v>
      </c>
      <c r="M31" s="28">
        <f>[13]gpn092016127!$L$176</f>
        <v>220</v>
      </c>
      <c r="N31" s="29">
        <f>[13]gpn092016127!$M$176</f>
        <v>14026</v>
      </c>
      <c r="O31" s="36">
        <f>[13]gpn092016127!$K$177</f>
        <v>0</v>
      </c>
      <c r="P31" s="37">
        <f>[13]gpn092016127!$L$177</f>
        <v>0</v>
      </c>
      <c r="Q31" s="38">
        <f>[13]gpn092016127!$M$177</f>
        <v>42</v>
      </c>
      <c r="R31" s="27">
        <f>[13]gpn092016127!$K$178</f>
        <v>0</v>
      </c>
      <c r="S31" s="28">
        <f>[13]gpn092016127!$L$178</f>
        <v>0</v>
      </c>
      <c r="T31" s="29">
        <f>[13]gpn092016127!$M$178</f>
        <v>192</v>
      </c>
    </row>
    <row r="32" spans="1:20" ht="15.95" customHeight="1" x14ac:dyDescent="0.15"/>
  </sheetData>
  <mergeCells count="27">
    <mergeCell ref="A19:A31"/>
    <mergeCell ref="F4:F5"/>
    <mergeCell ref="G4:G5"/>
    <mergeCell ref="C4:C5"/>
    <mergeCell ref="D4:D5"/>
    <mergeCell ref="E4:E5"/>
    <mergeCell ref="A3:B5"/>
    <mergeCell ref="F3:H3"/>
    <mergeCell ref="H4:H5"/>
    <mergeCell ref="A6:A18"/>
    <mergeCell ref="C3:E3"/>
    <mergeCell ref="I3:K3"/>
    <mergeCell ref="L3:N3"/>
    <mergeCell ref="N4:N5"/>
    <mergeCell ref="L4:L5"/>
    <mergeCell ref="M4:M5"/>
    <mergeCell ref="K4:K5"/>
    <mergeCell ref="I4:I5"/>
    <mergeCell ref="J4:J5"/>
    <mergeCell ref="O3:Q3"/>
    <mergeCell ref="O4:O5"/>
    <mergeCell ref="P4:P5"/>
    <mergeCell ref="Q4:Q5"/>
    <mergeCell ref="R3:T3"/>
    <mergeCell ref="R4:R5"/>
    <mergeCell ref="S4:S5"/>
    <mergeCell ref="T4:T5"/>
  </mergeCells>
  <phoneticPr fontId="1"/>
  <pageMargins left="0.59055118110236227" right="0.55118110236220474" top="0.78740157480314965" bottom="0.59055118110236227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 customHeight="1" x14ac:dyDescent="0.15"/>
  <cols>
    <col min="1" max="1" width="2.625" style="3" customWidth="1"/>
    <col min="2" max="2" width="10" style="3" customWidth="1"/>
    <col min="3" max="4" width="6.625" style="3" customWidth="1"/>
    <col min="5" max="5" width="7.375" style="3" customWidth="1"/>
    <col min="6" max="7" width="6.625" style="3" customWidth="1"/>
    <col min="8" max="8" width="7.375" style="3" customWidth="1"/>
    <col min="9" max="10" width="6.625" style="3" customWidth="1"/>
    <col min="11" max="11" width="7.375" style="3" customWidth="1"/>
    <col min="12" max="13" width="6.625" style="3" customWidth="1"/>
    <col min="14" max="14" width="7.375" style="3" customWidth="1"/>
    <col min="15" max="16" width="6.625" style="3" customWidth="1"/>
    <col min="17" max="17" width="7.375" style="3" customWidth="1"/>
    <col min="18" max="19" width="6.625" style="3" customWidth="1"/>
    <col min="20" max="21" width="7.375" style="3" customWidth="1"/>
    <col min="22" max="27" width="9.125" style="3" customWidth="1"/>
    <col min="28" max="16384" width="9" style="3"/>
  </cols>
  <sheetData>
    <row r="1" spans="1:20" s="1" customFormat="1" ht="11.25" customHeight="1" x14ac:dyDescent="0.15">
      <c r="B1" s="1" t="s">
        <v>27</v>
      </c>
      <c r="N1" s="2"/>
      <c r="Q1" s="2"/>
      <c r="T1" s="2" t="s">
        <v>26</v>
      </c>
    </row>
    <row r="2" spans="1:20" s="1" customFormat="1" ht="11.25" customHeight="1" thickBot="1" x14ac:dyDescent="0.2">
      <c r="N2" s="2"/>
      <c r="Q2" s="2"/>
      <c r="T2" s="2" t="s">
        <v>1</v>
      </c>
    </row>
    <row r="3" spans="1:20" ht="13.5" customHeight="1" thickBot="1" x14ac:dyDescent="0.2">
      <c r="A3" s="50" t="s">
        <v>7</v>
      </c>
      <c r="B3" s="50"/>
      <c r="C3" s="42" t="s">
        <v>16</v>
      </c>
      <c r="D3" s="42"/>
      <c r="E3" s="42"/>
      <c r="F3" s="42" t="s">
        <v>29</v>
      </c>
      <c r="G3" s="42"/>
      <c r="H3" s="42"/>
      <c r="I3" s="42" t="s">
        <v>30</v>
      </c>
      <c r="J3" s="42"/>
      <c r="K3" s="42"/>
      <c r="L3" s="42" t="s">
        <v>17</v>
      </c>
      <c r="M3" s="42"/>
      <c r="N3" s="42"/>
      <c r="O3" s="42" t="s">
        <v>18</v>
      </c>
      <c r="P3" s="42"/>
      <c r="Q3" s="42"/>
      <c r="R3" s="42" t="s">
        <v>19</v>
      </c>
      <c r="S3" s="42"/>
      <c r="T3" s="42"/>
    </row>
    <row r="4" spans="1:20" ht="13.5" customHeight="1" thickBot="1" x14ac:dyDescent="0.2">
      <c r="A4" s="50"/>
      <c r="B4" s="50"/>
      <c r="C4" s="54" t="s">
        <v>4</v>
      </c>
      <c r="D4" s="45" t="s">
        <v>5</v>
      </c>
      <c r="E4" s="46" t="s">
        <v>6</v>
      </c>
      <c r="F4" s="54" t="s">
        <v>4</v>
      </c>
      <c r="G4" s="45" t="s">
        <v>5</v>
      </c>
      <c r="H4" s="46" t="s">
        <v>6</v>
      </c>
      <c r="I4" s="54" t="s">
        <v>4</v>
      </c>
      <c r="J4" s="45" t="s">
        <v>5</v>
      </c>
      <c r="K4" s="46" t="s">
        <v>6</v>
      </c>
      <c r="L4" s="43" t="s">
        <v>4</v>
      </c>
      <c r="M4" s="45" t="s">
        <v>5</v>
      </c>
      <c r="N4" s="46" t="s">
        <v>6</v>
      </c>
      <c r="O4" s="54" t="s">
        <v>4</v>
      </c>
      <c r="P4" s="45" t="s">
        <v>5</v>
      </c>
      <c r="Q4" s="46" t="s">
        <v>6</v>
      </c>
      <c r="R4" s="54" t="s">
        <v>4</v>
      </c>
      <c r="S4" s="45" t="s">
        <v>5</v>
      </c>
      <c r="T4" s="46" t="s">
        <v>6</v>
      </c>
    </row>
    <row r="5" spans="1:20" ht="13.5" customHeight="1" thickBot="1" x14ac:dyDescent="0.2">
      <c r="A5" s="50"/>
      <c r="B5" s="50"/>
      <c r="C5" s="54"/>
      <c r="D5" s="45"/>
      <c r="E5" s="46"/>
      <c r="F5" s="54"/>
      <c r="G5" s="45"/>
      <c r="H5" s="46"/>
      <c r="I5" s="54"/>
      <c r="J5" s="45"/>
      <c r="K5" s="46"/>
      <c r="L5" s="44"/>
      <c r="M5" s="45"/>
      <c r="N5" s="46"/>
      <c r="O5" s="54"/>
      <c r="P5" s="45"/>
      <c r="Q5" s="46"/>
      <c r="R5" s="54"/>
      <c r="S5" s="45"/>
      <c r="T5" s="46"/>
    </row>
    <row r="6" spans="1:20" s="4" customFormat="1" ht="15.95" customHeight="1" thickBot="1" x14ac:dyDescent="0.2">
      <c r="A6" s="47" t="s">
        <v>2</v>
      </c>
      <c r="B6" s="20" t="s">
        <v>45</v>
      </c>
      <c r="C6" s="21">
        <v>236</v>
      </c>
      <c r="D6" s="22">
        <v>325</v>
      </c>
      <c r="E6" s="23">
        <v>32864</v>
      </c>
      <c r="F6" s="21">
        <v>238</v>
      </c>
      <c r="G6" s="22">
        <v>278</v>
      </c>
      <c r="H6" s="23">
        <v>19072</v>
      </c>
      <c r="I6" s="21">
        <v>102</v>
      </c>
      <c r="J6" s="22">
        <v>120</v>
      </c>
      <c r="K6" s="23">
        <v>6849</v>
      </c>
      <c r="L6" s="30">
        <v>26</v>
      </c>
      <c r="M6" s="31">
        <v>24</v>
      </c>
      <c r="N6" s="32">
        <v>1639</v>
      </c>
      <c r="O6" s="21">
        <v>155</v>
      </c>
      <c r="P6" s="22">
        <v>142</v>
      </c>
      <c r="Q6" s="23">
        <v>23804</v>
      </c>
      <c r="R6" s="21">
        <v>78</v>
      </c>
      <c r="S6" s="22">
        <v>88</v>
      </c>
      <c r="T6" s="23">
        <v>3824</v>
      </c>
    </row>
    <row r="7" spans="1:20" s="4" customFormat="1" ht="15.95" customHeight="1" x14ac:dyDescent="0.15">
      <c r="A7" s="48"/>
      <c r="B7" s="17" t="s">
        <v>46</v>
      </c>
      <c r="C7" s="21">
        <v>24</v>
      </c>
      <c r="D7" s="22">
        <v>405</v>
      </c>
      <c r="E7" s="23">
        <v>32428</v>
      </c>
      <c r="F7" s="21">
        <v>177</v>
      </c>
      <c r="G7" s="22">
        <v>243</v>
      </c>
      <c r="H7" s="23">
        <v>19087</v>
      </c>
      <c r="I7" s="21">
        <v>87</v>
      </c>
      <c r="J7" s="22">
        <v>343</v>
      </c>
      <c r="K7" s="23">
        <v>6770</v>
      </c>
      <c r="L7" s="30">
        <v>17</v>
      </c>
      <c r="M7" s="31">
        <v>29</v>
      </c>
      <c r="N7" s="32">
        <v>1635</v>
      </c>
      <c r="O7" s="21">
        <v>119</v>
      </c>
      <c r="P7" s="22">
        <v>83</v>
      </c>
      <c r="Q7" s="23">
        <v>23718</v>
      </c>
      <c r="R7" s="21">
        <v>74</v>
      </c>
      <c r="S7" s="22">
        <v>124</v>
      </c>
      <c r="T7" s="23">
        <v>3819</v>
      </c>
    </row>
    <row r="8" spans="1:20" s="4" customFormat="1" ht="15.95" customHeight="1" x14ac:dyDescent="0.15">
      <c r="A8" s="48"/>
      <c r="B8" s="18" t="s">
        <v>31</v>
      </c>
      <c r="C8" s="24">
        <v>259</v>
      </c>
      <c r="D8" s="25">
        <v>44</v>
      </c>
      <c r="E8" s="26">
        <v>32837</v>
      </c>
      <c r="F8" s="24">
        <v>155</v>
      </c>
      <c r="G8" s="25">
        <v>298</v>
      </c>
      <c r="H8" s="26">
        <v>18846</v>
      </c>
      <c r="I8" s="24">
        <v>28</v>
      </c>
      <c r="J8" s="25">
        <v>67</v>
      </c>
      <c r="K8" s="26">
        <v>6730</v>
      </c>
      <c r="L8" s="33">
        <v>17</v>
      </c>
      <c r="M8" s="34">
        <v>4</v>
      </c>
      <c r="N8" s="35">
        <v>1648</v>
      </c>
      <c r="O8" s="24">
        <v>71</v>
      </c>
      <c r="P8" s="25">
        <v>76</v>
      </c>
      <c r="Q8" s="26">
        <v>23713</v>
      </c>
      <c r="R8" s="24">
        <v>33</v>
      </c>
      <c r="S8" s="25">
        <v>133</v>
      </c>
      <c r="T8" s="26">
        <v>3665</v>
      </c>
    </row>
    <row r="9" spans="1:20" s="4" customFormat="1" ht="15.95" customHeight="1" x14ac:dyDescent="0.15">
      <c r="A9" s="48"/>
      <c r="B9" s="18" t="s">
        <v>32</v>
      </c>
      <c r="C9" s="24">
        <v>112</v>
      </c>
      <c r="D9" s="25">
        <v>307</v>
      </c>
      <c r="E9" s="26">
        <v>32662</v>
      </c>
      <c r="F9" s="24">
        <v>186</v>
      </c>
      <c r="G9" s="25">
        <v>271</v>
      </c>
      <c r="H9" s="26">
        <v>18850</v>
      </c>
      <c r="I9" s="24">
        <v>10</v>
      </c>
      <c r="J9" s="25">
        <v>40</v>
      </c>
      <c r="K9" s="26">
        <v>6667</v>
      </c>
      <c r="L9" s="33">
        <v>12</v>
      </c>
      <c r="M9" s="34">
        <v>51</v>
      </c>
      <c r="N9" s="35">
        <v>1609</v>
      </c>
      <c r="O9" s="24">
        <v>201</v>
      </c>
      <c r="P9" s="25">
        <v>437</v>
      </c>
      <c r="Q9" s="26">
        <v>23477</v>
      </c>
      <c r="R9" s="24">
        <v>97</v>
      </c>
      <c r="S9" s="25">
        <v>99</v>
      </c>
      <c r="T9" s="26">
        <v>3732</v>
      </c>
    </row>
    <row r="10" spans="1:20" s="4" customFormat="1" ht="15.95" customHeight="1" x14ac:dyDescent="0.15">
      <c r="A10" s="48"/>
      <c r="B10" s="18" t="s">
        <v>33</v>
      </c>
      <c r="C10" s="24">
        <v>748</v>
      </c>
      <c r="D10" s="25">
        <v>701</v>
      </c>
      <c r="E10" s="26">
        <v>32961</v>
      </c>
      <c r="F10" s="24">
        <v>653</v>
      </c>
      <c r="G10" s="25">
        <v>170</v>
      </c>
      <c r="H10" s="26">
        <v>19417</v>
      </c>
      <c r="I10" s="24">
        <v>587</v>
      </c>
      <c r="J10" s="25">
        <v>402</v>
      </c>
      <c r="K10" s="26">
        <v>6852</v>
      </c>
      <c r="L10" s="33">
        <v>76</v>
      </c>
      <c r="M10" s="34">
        <v>27</v>
      </c>
      <c r="N10" s="35">
        <v>1658</v>
      </c>
      <c r="O10" s="24">
        <v>686</v>
      </c>
      <c r="P10" s="25">
        <v>369</v>
      </c>
      <c r="Q10" s="26">
        <v>23804</v>
      </c>
      <c r="R10" s="24">
        <v>310</v>
      </c>
      <c r="S10" s="25">
        <v>106</v>
      </c>
      <c r="T10" s="26">
        <v>3938</v>
      </c>
    </row>
    <row r="11" spans="1:20" s="4" customFormat="1" ht="15.95" customHeight="1" x14ac:dyDescent="0.15">
      <c r="A11" s="48"/>
      <c r="B11" s="18" t="s">
        <v>34</v>
      </c>
      <c r="C11" s="24">
        <v>741</v>
      </c>
      <c r="D11" s="25">
        <v>36</v>
      </c>
      <c r="E11" s="26">
        <v>33731</v>
      </c>
      <c r="F11" s="24">
        <v>188</v>
      </c>
      <c r="G11" s="25">
        <v>517</v>
      </c>
      <c r="H11" s="26">
        <v>19198</v>
      </c>
      <c r="I11" s="24">
        <v>77</v>
      </c>
      <c r="J11" s="25">
        <v>33</v>
      </c>
      <c r="K11" s="26">
        <v>6895</v>
      </c>
      <c r="L11" s="33">
        <v>26</v>
      </c>
      <c r="M11" s="34">
        <v>13</v>
      </c>
      <c r="N11" s="35">
        <v>1612</v>
      </c>
      <c r="O11" s="24">
        <v>105</v>
      </c>
      <c r="P11" s="25">
        <v>111</v>
      </c>
      <c r="Q11" s="26">
        <v>23793</v>
      </c>
      <c r="R11" s="24">
        <v>46</v>
      </c>
      <c r="S11" s="25">
        <v>100</v>
      </c>
      <c r="T11" s="26">
        <v>3971</v>
      </c>
    </row>
    <row r="12" spans="1:20" s="4" customFormat="1" ht="15.95" customHeight="1" x14ac:dyDescent="0.15">
      <c r="A12" s="48"/>
      <c r="B12" s="18" t="s">
        <v>35</v>
      </c>
      <c r="C12" s="24">
        <v>41</v>
      </c>
      <c r="D12" s="25">
        <v>638</v>
      </c>
      <c r="E12" s="26">
        <v>33135</v>
      </c>
      <c r="F12" s="24">
        <v>264</v>
      </c>
      <c r="G12" s="25">
        <v>253</v>
      </c>
      <c r="H12" s="26">
        <v>18940</v>
      </c>
      <c r="I12" s="24">
        <v>73</v>
      </c>
      <c r="J12" s="25">
        <v>32</v>
      </c>
      <c r="K12" s="26">
        <v>6970</v>
      </c>
      <c r="L12" s="33">
        <v>12</v>
      </c>
      <c r="M12" s="34">
        <v>12</v>
      </c>
      <c r="N12" s="35">
        <v>1677</v>
      </c>
      <c r="O12" s="24">
        <v>86</v>
      </c>
      <c r="P12" s="25">
        <v>85</v>
      </c>
      <c r="Q12" s="26">
        <v>23794</v>
      </c>
      <c r="R12" s="24">
        <v>74</v>
      </c>
      <c r="S12" s="25">
        <v>112</v>
      </c>
      <c r="T12" s="26">
        <v>3977</v>
      </c>
    </row>
    <row r="13" spans="1:20" s="4" customFormat="1" ht="15.95" customHeight="1" x14ac:dyDescent="0.15">
      <c r="A13" s="48"/>
      <c r="B13" s="18" t="s">
        <v>36</v>
      </c>
      <c r="C13" s="24">
        <v>119</v>
      </c>
      <c r="D13" s="25">
        <v>141</v>
      </c>
      <c r="E13" s="26">
        <v>32971</v>
      </c>
      <c r="F13" s="24">
        <v>171</v>
      </c>
      <c r="G13" s="25">
        <v>320</v>
      </c>
      <c r="H13" s="26">
        <v>19286</v>
      </c>
      <c r="I13" s="24">
        <v>160</v>
      </c>
      <c r="J13" s="25">
        <v>207</v>
      </c>
      <c r="K13" s="26">
        <v>6922</v>
      </c>
      <c r="L13" s="33">
        <v>72</v>
      </c>
      <c r="M13" s="34">
        <v>62</v>
      </c>
      <c r="N13" s="35">
        <v>1687</v>
      </c>
      <c r="O13" s="24">
        <v>213</v>
      </c>
      <c r="P13" s="25">
        <v>83</v>
      </c>
      <c r="Q13" s="26">
        <v>23923</v>
      </c>
      <c r="R13" s="24">
        <v>63</v>
      </c>
      <c r="S13" s="25">
        <v>57</v>
      </c>
      <c r="T13" s="26">
        <v>4002</v>
      </c>
    </row>
    <row r="14" spans="1:20" s="4" customFormat="1" ht="15.95" customHeight="1" x14ac:dyDescent="0.15">
      <c r="A14" s="48"/>
      <c r="B14" s="18" t="s">
        <v>37</v>
      </c>
      <c r="C14" s="24">
        <v>212</v>
      </c>
      <c r="D14" s="25">
        <v>50</v>
      </c>
      <c r="E14" s="26">
        <v>33306</v>
      </c>
      <c r="F14" s="24">
        <v>160</v>
      </c>
      <c r="G14" s="25">
        <v>208</v>
      </c>
      <c r="H14" s="26">
        <v>18882</v>
      </c>
      <c r="I14" s="24">
        <v>16</v>
      </c>
      <c r="J14" s="25">
        <v>85</v>
      </c>
      <c r="K14" s="26">
        <v>6853</v>
      </c>
      <c r="L14" s="33">
        <v>6</v>
      </c>
      <c r="M14" s="34">
        <v>7</v>
      </c>
      <c r="N14" s="35">
        <v>1621</v>
      </c>
      <c r="O14" s="24">
        <v>70</v>
      </c>
      <c r="P14" s="25">
        <v>73</v>
      </c>
      <c r="Q14" s="26">
        <v>23920</v>
      </c>
      <c r="R14" s="24">
        <v>54</v>
      </c>
      <c r="S14" s="25">
        <v>114</v>
      </c>
      <c r="T14" s="26">
        <v>3941</v>
      </c>
    </row>
    <row r="15" spans="1:20" s="4" customFormat="1" ht="15.95" customHeight="1" x14ac:dyDescent="0.15">
      <c r="A15" s="48"/>
      <c r="B15" s="18" t="s">
        <v>38</v>
      </c>
      <c r="C15" s="24">
        <v>56</v>
      </c>
      <c r="D15" s="25">
        <v>444</v>
      </c>
      <c r="E15" s="26">
        <v>32748</v>
      </c>
      <c r="F15" s="24">
        <v>248</v>
      </c>
      <c r="G15" s="25">
        <v>319</v>
      </c>
      <c r="H15" s="26">
        <v>19171</v>
      </c>
      <c r="I15" s="24">
        <v>7</v>
      </c>
      <c r="J15" s="25">
        <v>85</v>
      </c>
      <c r="K15" s="26">
        <v>6775</v>
      </c>
      <c r="L15" s="33">
        <v>16</v>
      </c>
      <c r="M15" s="34">
        <v>19</v>
      </c>
      <c r="N15" s="35">
        <v>1618</v>
      </c>
      <c r="O15" s="24">
        <v>112</v>
      </c>
      <c r="P15" s="25">
        <v>136</v>
      </c>
      <c r="Q15" s="26">
        <v>23896</v>
      </c>
      <c r="R15" s="24">
        <v>78</v>
      </c>
      <c r="S15" s="25">
        <v>86</v>
      </c>
      <c r="T15" s="26">
        <v>3783</v>
      </c>
    </row>
    <row r="16" spans="1:20" s="4" customFormat="1" ht="15.95" customHeight="1" x14ac:dyDescent="0.15">
      <c r="A16" s="48"/>
      <c r="B16" s="18" t="s">
        <v>39</v>
      </c>
      <c r="C16" s="24">
        <v>339</v>
      </c>
      <c r="D16" s="25">
        <v>784</v>
      </c>
      <c r="E16" s="26">
        <v>32677</v>
      </c>
      <c r="F16" s="24">
        <v>247</v>
      </c>
      <c r="G16" s="25">
        <v>292</v>
      </c>
      <c r="H16" s="26">
        <v>18902</v>
      </c>
      <c r="I16" s="24">
        <v>129</v>
      </c>
      <c r="J16" s="25">
        <v>74</v>
      </c>
      <c r="K16" s="26">
        <v>6915</v>
      </c>
      <c r="L16" s="33">
        <v>33</v>
      </c>
      <c r="M16" s="34">
        <v>39</v>
      </c>
      <c r="N16" s="35">
        <v>1612</v>
      </c>
      <c r="O16" s="24">
        <v>106</v>
      </c>
      <c r="P16" s="25">
        <v>108</v>
      </c>
      <c r="Q16" s="26">
        <v>23894</v>
      </c>
      <c r="R16" s="24">
        <v>51</v>
      </c>
      <c r="S16" s="25">
        <v>83</v>
      </c>
      <c r="T16" s="26">
        <v>3672</v>
      </c>
    </row>
    <row r="17" spans="1:20" s="4" customFormat="1" ht="15.95" customHeight="1" x14ac:dyDescent="0.15">
      <c r="A17" s="48"/>
      <c r="B17" s="18" t="s">
        <v>40</v>
      </c>
      <c r="C17" s="24">
        <v>25</v>
      </c>
      <c r="D17" s="25">
        <v>124</v>
      </c>
      <c r="E17" s="26">
        <v>32397</v>
      </c>
      <c r="F17" s="24">
        <v>179</v>
      </c>
      <c r="G17" s="25">
        <v>194</v>
      </c>
      <c r="H17" s="26">
        <v>19387</v>
      </c>
      <c r="I17" s="24">
        <v>48</v>
      </c>
      <c r="J17" s="25">
        <v>18</v>
      </c>
      <c r="K17" s="26">
        <v>6945</v>
      </c>
      <c r="L17" s="33">
        <v>19</v>
      </c>
      <c r="M17" s="34">
        <v>4</v>
      </c>
      <c r="N17" s="35">
        <v>1692</v>
      </c>
      <c r="O17" s="24">
        <v>42</v>
      </c>
      <c r="P17" s="25">
        <v>75</v>
      </c>
      <c r="Q17" s="26">
        <v>23862</v>
      </c>
      <c r="R17" s="24">
        <v>35</v>
      </c>
      <c r="S17" s="25">
        <v>25</v>
      </c>
      <c r="T17" s="26">
        <v>3684</v>
      </c>
    </row>
    <row r="18" spans="1:20" s="4" customFormat="1" ht="15.95" customHeight="1" thickBot="1" x14ac:dyDescent="0.2">
      <c r="A18" s="49"/>
      <c r="B18" s="19" t="s">
        <v>41</v>
      </c>
      <c r="C18" s="27">
        <v>159</v>
      </c>
      <c r="D18" s="28">
        <v>220</v>
      </c>
      <c r="E18" s="29">
        <v>32519</v>
      </c>
      <c r="F18" s="27">
        <v>223</v>
      </c>
      <c r="G18" s="28">
        <v>248</v>
      </c>
      <c r="H18" s="29">
        <v>18891</v>
      </c>
      <c r="I18" s="27">
        <v>1</v>
      </c>
      <c r="J18" s="28">
        <v>49</v>
      </c>
      <c r="K18" s="29">
        <v>6897</v>
      </c>
      <c r="L18" s="36">
        <v>2</v>
      </c>
      <c r="M18" s="37">
        <v>18</v>
      </c>
      <c r="N18" s="38">
        <v>1610</v>
      </c>
      <c r="O18" s="27">
        <v>47</v>
      </c>
      <c r="P18" s="28">
        <v>69</v>
      </c>
      <c r="Q18" s="29">
        <v>23839</v>
      </c>
      <c r="R18" s="27">
        <v>24</v>
      </c>
      <c r="S18" s="28">
        <v>17</v>
      </c>
      <c r="T18" s="29">
        <v>3690</v>
      </c>
    </row>
    <row r="19" spans="1:20" s="4" customFormat="1" ht="15.95" customHeight="1" thickBot="1" x14ac:dyDescent="0.2">
      <c r="A19" s="47" t="s">
        <v>3</v>
      </c>
      <c r="B19" s="20" t="s">
        <v>45</v>
      </c>
      <c r="C19" s="21">
        <v>465</v>
      </c>
      <c r="D19" s="22">
        <v>403</v>
      </c>
      <c r="E19" s="23">
        <v>15808</v>
      </c>
      <c r="F19" s="21">
        <v>358</v>
      </c>
      <c r="G19" s="22">
        <v>408</v>
      </c>
      <c r="H19" s="23">
        <v>25642</v>
      </c>
      <c r="I19" s="21">
        <v>15</v>
      </c>
      <c r="J19" s="22">
        <v>13</v>
      </c>
      <c r="K19" s="23">
        <v>1105</v>
      </c>
      <c r="L19" s="39">
        <v>6</v>
      </c>
      <c r="M19" s="40">
        <v>6</v>
      </c>
      <c r="N19" s="41">
        <v>611</v>
      </c>
      <c r="O19" s="21">
        <v>42</v>
      </c>
      <c r="P19" s="22">
        <v>44</v>
      </c>
      <c r="Q19" s="23">
        <v>783</v>
      </c>
      <c r="R19" s="21">
        <v>455</v>
      </c>
      <c r="S19" s="22">
        <v>477</v>
      </c>
      <c r="T19" s="23">
        <v>12856</v>
      </c>
    </row>
    <row r="20" spans="1:20" s="4" customFormat="1" ht="15.95" customHeight="1" x14ac:dyDescent="0.15">
      <c r="A20" s="48"/>
      <c r="B20" s="17" t="s">
        <v>46</v>
      </c>
      <c r="C20" s="21">
        <v>640</v>
      </c>
      <c r="D20" s="22">
        <v>338</v>
      </c>
      <c r="E20" s="23">
        <v>16000</v>
      </c>
      <c r="F20" s="21">
        <v>268</v>
      </c>
      <c r="G20" s="22">
        <v>318</v>
      </c>
      <c r="H20" s="23">
        <v>26304</v>
      </c>
      <c r="I20" s="21">
        <v>7</v>
      </c>
      <c r="J20" s="22">
        <v>5</v>
      </c>
      <c r="K20" s="23">
        <v>1109</v>
      </c>
      <c r="L20" s="33">
        <v>5</v>
      </c>
      <c r="M20" s="34">
        <v>6</v>
      </c>
      <c r="N20" s="35">
        <v>586</v>
      </c>
      <c r="O20" s="21">
        <v>0</v>
      </c>
      <c r="P20" s="22">
        <v>12</v>
      </c>
      <c r="Q20" s="23">
        <v>920</v>
      </c>
      <c r="R20" s="21">
        <v>244</v>
      </c>
      <c r="S20" s="22">
        <v>634</v>
      </c>
      <c r="T20" s="23">
        <v>12756</v>
      </c>
    </row>
    <row r="21" spans="1:20" s="4" customFormat="1" ht="15.95" customHeight="1" x14ac:dyDescent="0.15">
      <c r="A21" s="48"/>
      <c r="B21" s="18" t="s">
        <v>31</v>
      </c>
      <c r="C21" s="24">
        <v>452</v>
      </c>
      <c r="D21" s="25">
        <v>161</v>
      </c>
      <c r="E21" s="26">
        <v>16097</v>
      </c>
      <c r="F21" s="24">
        <v>407</v>
      </c>
      <c r="G21" s="25">
        <v>690</v>
      </c>
      <c r="H21" s="26">
        <v>26119</v>
      </c>
      <c r="I21" s="24">
        <v>14</v>
      </c>
      <c r="J21" s="25">
        <v>16</v>
      </c>
      <c r="K21" s="26">
        <v>1108</v>
      </c>
      <c r="L21" s="33">
        <v>7</v>
      </c>
      <c r="M21" s="34">
        <v>4</v>
      </c>
      <c r="N21" s="35">
        <v>589</v>
      </c>
      <c r="O21" s="24">
        <v>11</v>
      </c>
      <c r="P21" s="25">
        <v>1</v>
      </c>
      <c r="Q21" s="26">
        <v>930</v>
      </c>
      <c r="R21" s="24">
        <v>484</v>
      </c>
      <c r="S21" s="25">
        <v>501</v>
      </c>
      <c r="T21" s="26">
        <v>12793</v>
      </c>
    </row>
    <row r="22" spans="1:20" s="4" customFormat="1" ht="15.95" customHeight="1" x14ac:dyDescent="0.15">
      <c r="A22" s="48"/>
      <c r="B22" s="18" t="s">
        <v>32</v>
      </c>
      <c r="C22" s="24">
        <v>183</v>
      </c>
      <c r="D22" s="25">
        <v>515</v>
      </c>
      <c r="E22" s="26">
        <v>15745</v>
      </c>
      <c r="F22" s="24">
        <v>466</v>
      </c>
      <c r="G22" s="25">
        <v>321</v>
      </c>
      <c r="H22" s="26">
        <v>26175</v>
      </c>
      <c r="I22" s="24">
        <v>11</v>
      </c>
      <c r="J22" s="25">
        <v>8</v>
      </c>
      <c r="K22" s="26">
        <v>1144</v>
      </c>
      <c r="L22" s="33">
        <v>4</v>
      </c>
      <c r="M22" s="34">
        <v>9</v>
      </c>
      <c r="N22" s="35">
        <v>584</v>
      </c>
      <c r="O22" s="24">
        <v>32</v>
      </c>
      <c r="P22" s="25">
        <v>120</v>
      </c>
      <c r="Q22" s="26">
        <v>842</v>
      </c>
      <c r="R22" s="24">
        <v>595</v>
      </c>
      <c r="S22" s="25">
        <v>502</v>
      </c>
      <c r="T22" s="26">
        <v>12817</v>
      </c>
    </row>
    <row r="23" spans="1:20" s="4" customFormat="1" ht="15.95" customHeight="1" x14ac:dyDescent="0.15">
      <c r="A23" s="48"/>
      <c r="B23" s="18" t="s">
        <v>33</v>
      </c>
      <c r="C23" s="24">
        <v>423</v>
      </c>
      <c r="D23" s="25">
        <v>466</v>
      </c>
      <c r="E23" s="26">
        <v>15450</v>
      </c>
      <c r="F23" s="24">
        <v>391</v>
      </c>
      <c r="G23" s="25">
        <v>652</v>
      </c>
      <c r="H23" s="26">
        <v>25830</v>
      </c>
      <c r="I23" s="24">
        <v>24</v>
      </c>
      <c r="J23" s="25">
        <v>23</v>
      </c>
      <c r="K23" s="26">
        <v>1145</v>
      </c>
      <c r="L23" s="33">
        <v>3</v>
      </c>
      <c r="M23" s="34">
        <v>7</v>
      </c>
      <c r="N23" s="35">
        <v>580</v>
      </c>
      <c r="O23" s="24">
        <v>97</v>
      </c>
      <c r="P23" s="25">
        <v>22</v>
      </c>
      <c r="Q23" s="26">
        <v>907</v>
      </c>
      <c r="R23" s="24">
        <v>687</v>
      </c>
      <c r="S23" s="25">
        <v>510</v>
      </c>
      <c r="T23" s="26">
        <v>12992</v>
      </c>
    </row>
    <row r="24" spans="1:20" s="4" customFormat="1" ht="15.95" customHeight="1" x14ac:dyDescent="0.15">
      <c r="A24" s="48"/>
      <c r="B24" s="18" t="s">
        <v>34</v>
      </c>
      <c r="C24" s="24">
        <v>945</v>
      </c>
      <c r="D24" s="25">
        <v>479</v>
      </c>
      <c r="E24" s="26">
        <v>15851</v>
      </c>
      <c r="F24" s="24">
        <v>336</v>
      </c>
      <c r="G24" s="25">
        <v>566</v>
      </c>
      <c r="H24" s="26">
        <v>25490</v>
      </c>
      <c r="I24" s="24">
        <v>16</v>
      </c>
      <c r="J24" s="25">
        <v>5</v>
      </c>
      <c r="K24" s="26">
        <v>1157</v>
      </c>
      <c r="L24" s="33">
        <v>8</v>
      </c>
      <c r="M24" s="34">
        <v>3</v>
      </c>
      <c r="N24" s="35">
        <v>644</v>
      </c>
      <c r="O24" s="24">
        <v>4</v>
      </c>
      <c r="P24" s="25">
        <v>18</v>
      </c>
      <c r="Q24" s="26">
        <v>898</v>
      </c>
      <c r="R24" s="24">
        <v>510</v>
      </c>
      <c r="S24" s="25">
        <v>597</v>
      </c>
      <c r="T24" s="26">
        <v>12818</v>
      </c>
    </row>
    <row r="25" spans="1:20" s="4" customFormat="1" ht="15.95" customHeight="1" x14ac:dyDescent="0.15">
      <c r="A25" s="48"/>
      <c r="B25" s="18" t="s">
        <v>35</v>
      </c>
      <c r="C25" s="24">
        <v>466</v>
      </c>
      <c r="D25" s="25">
        <v>859</v>
      </c>
      <c r="E25" s="26">
        <v>15457</v>
      </c>
      <c r="F25" s="24">
        <v>452</v>
      </c>
      <c r="G25" s="25">
        <v>297</v>
      </c>
      <c r="H25" s="26">
        <v>25914</v>
      </c>
      <c r="I25" s="24">
        <v>4</v>
      </c>
      <c r="J25" s="25">
        <v>16</v>
      </c>
      <c r="K25" s="26">
        <v>1111</v>
      </c>
      <c r="L25" s="33">
        <v>5</v>
      </c>
      <c r="M25" s="34">
        <v>11</v>
      </c>
      <c r="N25" s="35">
        <v>573</v>
      </c>
      <c r="O25" s="24">
        <v>1</v>
      </c>
      <c r="P25" s="25">
        <v>325</v>
      </c>
      <c r="Q25" s="26">
        <v>574</v>
      </c>
      <c r="R25" s="24">
        <v>375</v>
      </c>
      <c r="S25" s="25">
        <v>422</v>
      </c>
      <c r="T25" s="26">
        <v>12727</v>
      </c>
    </row>
    <row r="26" spans="1:20" s="4" customFormat="1" ht="15.95" customHeight="1" x14ac:dyDescent="0.15">
      <c r="A26" s="48"/>
      <c r="B26" s="18" t="s">
        <v>36</v>
      </c>
      <c r="C26" s="24">
        <v>1061</v>
      </c>
      <c r="D26" s="25">
        <v>337</v>
      </c>
      <c r="E26" s="26">
        <v>16323</v>
      </c>
      <c r="F26" s="24">
        <v>237</v>
      </c>
      <c r="G26" s="25">
        <v>426</v>
      </c>
      <c r="H26" s="26">
        <v>25230</v>
      </c>
      <c r="I26" s="24">
        <v>21</v>
      </c>
      <c r="J26" s="25">
        <v>14</v>
      </c>
      <c r="K26" s="26">
        <v>1119</v>
      </c>
      <c r="L26" s="33">
        <v>17</v>
      </c>
      <c r="M26" s="34">
        <v>5</v>
      </c>
      <c r="N26" s="35">
        <v>585</v>
      </c>
      <c r="O26" s="24">
        <v>4</v>
      </c>
      <c r="P26" s="25">
        <v>2</v>
      </c>
      <c r="Q26" s="26">
        <v>577</v>
      </c>
      <c r="R26" s="24">
        <v>347</v>
      </c>
      <c r="S26" s="25">
        <v>171</v>
      </c>
      <c r="T26" s="26">
        <v>12884</v>
      </c>
    </row>
    <row r="27" spans="1:20" s="4" customFormat="1" ht="15.95" customHeight="1" x14ac:dyDescent="0.15">
      <c r="A27" s="48"/>
      <c r="B27" s="18" t="s">
        <v>37</v>
      </c>
      <c r="C27" s="24">
        <v>335</v>
      </c>
      <c r="D27" s="25">
        <v>416</v>
      </c>
      <c r="E27" s="26">
        <v>16069</v>
      </c>
      <c r="F27" s="24">
        <v>430</v>
      </c>
      <c r="G27" s="25">
        <v>221</v>
      </c>
      <c r="H27" s="26">
        <v>25795</v>
      </c>
      <c r="I27" s="24">
        <v>46</v>
      </c>
      <c r="J27" s="25">
        <v>24</v>
      </c>
      <c r="K27" s="26">
        <v>1141</v>
      </c>
      <c r="L27" s="33">
        <v>3</v>
      </c>
      <c r="M27" s="34">
        <v>5</v>
      </c>
      <c r="N27" s="35">
        <v>648</v>
      </c>
      <c r="O27" s="24">
        <v>0</v>
      </c>
      <c r="P27" s="25">
        <v>2</v>
      </c>
      <c r="Q27" s="26">
        <v>575</v>
      </c>
      <c r="R27" s="24">
        <v>533</v>
      </c>
      <c r="S27" s="25">
        <v>596</v>
      </c>
      <c r="T27" s="26">
        <v>12822</v>
      </c>
    </row>
    <row r="28" spans="1:20" s="4" customFormat="1" ht="15.95" customHeight="1" x14ac:dyDescent="0.15">
      <c r="A28" s="48"/>
      <c r="B28" s="18" t="s">
        <v>38</v>
      </c>
      <c r="C28" s="24">
        <v>345</v>
      </c>
      <c r="D28" s="25">
        <v>656</v>
      </c>
      <c r="E28" s="26">
        <v>15928</v>
      </c>
      <c r="F28" s="24">
        <v>210</v>
      </c>
      <c r="G28" s="25">
        <v>476</v>
      </c>
      <c r="H28" s="26">
        <v>25169</v>
      </c>
      <c r="I28" s="24">
        <v>5</v>
      </c>
      <c r="J28" s="25">
        <v>18</v>
      </c>
      <c r="K28" s="26">
        <v>1128</v>
      </c>
      <c r="L28" s="33">
        <v>9</v>
      </c>
      <c r="M28" s="34">
        <v>4</v>
      </c>
      <c r="N28" s="35">
        <v>653</v>
      </c>
      <c r="O28" s="24">
        <v>162</v>
      </c>
      <c r="P28" s="25">
        <v>16</v>
      </c>
      <c r="Q28" s="26">
        <v>721</v>
      </c>
      <c r="R28" s="24">
        <v>310</v>
      </c>
      <c r="S28" s="25">
        <v>418</v>
      </c>
      <c r="T28" s="26">
        <v>12864</v>
      </c>
    </row>
    <row r="29" spans="1:20" s="4" customFormat="1" ht="15.95" customHeight="1" x14ac:dyDescent="0.15">
      <c r="A29" s="48"/>
      <c r="B29" s="18" t="s">
        <v>39</v>
      </c>
      <c r="C29" s="24">
        <v>61</v>
      </c>
      <c r="D29" s="25">
        <v>61</v>
      </c>
      <c r="E29" s="26">
        <v>15554</v>
      </c>
      <c r="F29" s="24">
        <v>289</v>
      </c>
      <c r="G29" s="25">
        <v>417</v>
      </c>
      <c r="H29" s="26">
        <v>25265</v>
      </c>
      <c r="I29" s="24">
        <v>7</v>
      </c>
      <c r="J29" s="25">
        <v>22</v>
      </c>
      <c r="K29" s="26">
        <v>1028</v>
      </c>
      <c r="L29" s="33">
        <v>4</v>
      </c>
      <c r="M29" s="34">
        <v>7</v>
      </c>
      <c r="N29" s="35">
        <v>650</v>
      </c>
      <c r="O29" s="24">
        <v>3</v>
      </c>
      <c r="P29" s="25">
        <v>0</v>
      </c>
      <c r="Q29" s="26">
        <v>724</v>
      </c>
      <c r="R29" s="24">
        <v>527</v>
      </c>
      <c r="S29" s="25">
        <v>588</v>
      </c>
      <c r="T29" s="26">
        <v>12882</v>
      </c>
    </row>
    <row r="30" spans="1:20" s="4" customFormat="1" ht="15.95" customHeight="1" x14ac:dyDescent="0.15">
      <c r="A30" s="48"/>
      <c r="B30" s="18" t="s">
        <v>40</v>
      </c>
      <c r="C30" s="24">
        <v>141</v>
      </c>
      <c r="D30" s="25">
        <v>324</v>
      </c>
      <c r="E30" s="26">
        <v>15552</v>
      </c>
      <c r="F30" s="24">
        <v>347</v>
      </c>
      <c r="G30" s="25">
        <v>240</v>
      </c>
      <c r="H30" s="26">
        <v>24872</v>
      </c>
      <c r="I30" s="24">
        <v>12</v>
      </c>
      <c r="J30" s="25">
        <v>4</v>
      </c>
      <c r="K30" s="26">
        <v>1036</v>
      </c>
      <c r="L30" s="33">
        <v>3</v>
      </c>
      <c r="M30" s="34">
        <v>3</v>
      </c>
      <c r="N30" s="35">
        <v>585</v>
      </c>
      <c r="O30" s="24">
        <v>120</v>
      </c>
      <c r="P30" s="25">
        <v>12</v>
      </c>
      <c r="Q30" s="26">
        <v>831</v>
      </c>
      <c r="R30" s="24">
        <v>414</v>
      </c>
      <c r="S30" s="25">
        <v>313</v>
      </c>
      <c r="T30" s="26">
        <v>12981</v>
      </c>
    </row>
    <row r="31" spans="1:20" s="4" customFormat="1" ht="15.95" customHeight="1" thickBot="1" x14ac:dyDescent="0.2">
      <c r="A31" s="49"/>
      <c r="B31" s="19" t="s">
        <v>41</v>
      </c>
      <c r="C31" s="27">
        <v>522</v>
      </c>
      <c r="D31" s="28">
        <v>224</v>
      </c>
      <c r="E31" s="29">
        <v>15667</v>
      </c>
      <c r="F31" s="27">
        <v>466</v>
      </c>
      <c r="G31" s="28">
        <v>266</v>
      </c>
      <c r="H31" s="29">
        <v>25543</v>
      </c>
      <c r="I31" s="27">
        <v>7</v>
      </c>
      <c r="J31" s="28">
        <v>1</v>
      </c>
      <c r="K31" s="29">
        <v>1042</v>
      </c>
      <c r="L31" s="36">
        <v>6</v>
      </c>
      <c r="M31" s="37">
        <v>8</v>
      </c>
      <c r="N31" s="38">
        <v>649</v>
      </c>
      <c r="O31" s="27">
        <v>66</v>
      </c>
      <c r="P31" s="28">
        <v>0</v>
      </c>
      <c r="Q31" s="29">
        <v>898</v>
      </c>
      <c r="R31" s="27">
        <v>438</v>
      </c>
      <c r="S31" s="28">
        <v>476</v>
      </c>
      <c r="T31" s="29">
        <v>12944</v>
      </c>
    </row>
    <row r="32" spans="1:20" ht="15.95" customHeight="1" x14ac:dyDescent="0.15"/>
  </sheetData>
  <mergeCells count="27">
    <mergeCell ref="A6:A18"/>
    <mergeCell ref="A19:A31"/>
    <mergeCell ref="C4:C5"/>
    <mergeCell ref="A3:B5"/>
    <mergeCell ref="F4:F5"/>
    <mergeCell ref="D4:D5"/>
    <mergeCell ref="E4:E5"/>
    <mergeCell ref="C3:E3"/>
    <mergeCell ref="F3:H3"/>
    <mergeCell ref="G4:G5"/>
    <mergeCell ref="H4:H5"/>
    <mergeCell ref="K4:K5"/>
    <mergeCell ref="I3:K3"/>
    <mergeCell ref="L3:N3"/>
    <mergeCell ref="N4:N5"/>
    <mergeCell ref="I4:I5"/>
    <mergeCell ref="L4:L5"/>
    <mergeCell ref="M4:M5"/>
    <mergeCell ref="J4:J5"/>
    <mergeCell ref="O3:Q3"/>
    <mergeCell ref="O4:O5"/>
    <mergeCell ref="P4:P5"/>
    <mergeCell ref="Q4:Q5"/>
    <mergeCell ref="R3:T3"/>
    <mergeCell ref="R4:R5"/>
    <mergeCell ref="S4:S5"/>
    <mergeCell ref="T4:T5"/>
  </mergeCells>
  <phoneticPr fontId="1"/>
  <pageMargins left="0.57999999999999996" right="0.52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5" zoomScaleNormal="85" workbookViewId="0">
      <pane xSplit="2" ySplit="5" topLeftCell="C6" activePane="bottomRight" state="frozen"/>
      <selection activeCell="G12" sqref="G12"/>
      <selection pane="topRight" activeCell="G12" sqref="G12"/>
      <selection pane="bottomLeft" activeCell="G12" sqref="G12"/>
      <selection pane="bottomRight"/>
    </sheetView>
  </sheetViews>
  <sheetFormatPr defaultRowHeight="13.5" customHeight="1" x14ac:dyDescent="0.15"/>
  <cols>
    <col min="1" max="1" width="2.625" style="3" customWidth="1"/>
    <col min="2" max="2" width="10" style="3" customWidth="1"/>
    <col min="3" max="4" width="6.625" style="3" customWidth="1"/>
    <col min="5" max="5" width="7.375" style="3" customWidth="1"/>
    <col min="6" max="7" width="6.625" style="3" customWidth="1"/>
    <col min="8" max="8" width="7.375" style="3" customWidth="1"/>
    <col min="9" max="10" width="6.625" style="3" customWidth="1"/>
    <col min="11" max="11" width="7.375" style="3" customWidth="1"/>
    <col min="12" max="13" width="6.625" style="3" customWidth="1"/>
    <col min="14" max="14" width="7.375" style="3" customWidth="1"/>
    <col min="15" max="16" width="6.625" style="3" customWidth="1"/>
    <col min="17" max="17" width="7.375" style="3" customWidth="1"/>
    <col min="18" max="19" width="6.625" style="3" customWidth="1"/>
    <col min="20" max="20" width="7.375" style="3" customWidth="1"/>
    <col min="21" max="16384" width="9" style="3"/>
  </cols>
  <sheetData>
    <row r="1" spans="1:17" s="1" customFormat="1" ht="11.25" customHeight="1" x14ac:dyDescent="0.15">
      <c r="B1" s="1" t="s">
        <v>28</v>
      </c>
      <c r="N1" s="2"/>
      <c r="Q1" s="2" t="s">
        <v>26</v>
      </c>
    </row>
    <row r="2" spans="1:17" s="1" customFormat="1" ht="11.25" customHeight="1" thickBot="1" x14ac:dyDescent="0.2">
      <c r="N2" s="2"/>
      <c r="Q2" s="2" t="s">
        <v>1</v>
      </c>
    </row>
    <row r="3" spans="1:17" ht="13.5" customHeight="1" thickBot="1" x14ac:dyDescent="0.2">
      <c r="A3" s="50" t="s">
        <v>7</v>
      </c>
      <c r="B3" s="50"/>
      <c r="C3" s="51" t="s">
        <v>20</v>
      </c>
      <c r="D3" s="52"/>
      <c r="E3" s="53"/>
      <c r="F3" s="58" t="s">
        <v>21</v>
      </c>
      <c r="G3" s="58"/>
      <c r="H3" s="58"/>
      <c r="I3" s="58" t="s">
        <v>22</v>
      </c>
      <c r="J3" s="58"/>
      <c r="K3" s="58"/>
      <c r="L3" s="58" t="s">
        <v>23</v>
      </c>
      <c r="M3" s="58"/>
      <c r="N3" s="58"/>
      <c r="O3" s="55" t="s">
        <v>24</v>
      </c>
      <c r="P3" s="56"/>
      <c r="Q3" s="57"/>
    </row>
    <row r="4" spans="1:17" ht="13.5" customHeight="1" thickBot="1" x14ac:dyDescent="0.2">
      <c r="A4" s="50"/>
      <c r="B4" s="50"/>
      <c r="C4" s="54" t="s">
        <v>4</v>
      </c>
      <c r="D4" s="45" t="s">
        <v>5</v>
      </c>
      <c r="E4" s="46" t="s">
        <v>6</v>
      </c>
      <c r="F4" s="54" t="s">
        <v>4</v>
      </c>
      <c r="G4" s="45" t="s">
        <v>5</v>
      </c>
      <c r="H4" s="46" t="s">
        <v>6</v>
      </c>
      <c r="I4" s="54" t="s">
        <v>4</v>
      </c>
      <c r="J4" s="45" t="s">
        <v>5</v>
      </c>
      <c r="K4" s="46" t="s">
        <v>6</v>
      </c>
      <c r="L4" s="54" t="s">
        <v>4</v>
      </c>
      <c r="M4" s="45" t="s">
        <v>5</v>
      </c>
      <c r="N4" s="46" t="s">
        <v>6</v>
      </c>
      <c r="O4" s="54" t="s">
        <v>4</v>
      </c>
      <c r="P4" s="45" t="s">
        <v>5</v>
      </c>
      <c r="Q4" s="46" t="s">
        <v>6</v>
      </c>
    </row>
    <row r="5" spans="1:17" ht="13.5" customHeight="1" thickBot="1" x14ac:dyDescent="0.2">
      <c r="A5" s="50"/>
      <c r="B5" s="50"/>
      <c r="C5" s="54"/>
      <c r="D5" s="45"/>
      <c r="E5" s="46"/>
      <c r="F5" s="54"/>
      <c r="G5" s="45"/>
      <c r="H5" s="46"/>
      <c r="I5" s="54"/>
      <c r="J5" s="45"/>
      <c r="K5" s="46"/>
      <c r="L5" s="54"/>
      <c r="M5" s="45"/>
      <c r="N5" s="46"/>
      <c r="O5" s="54"/>
      <c r="P5" s="45"/>
      <c r="Q5" s="46"/>
    </row>
    <row r="6" spans="1:17" s="4" customFormat="1" ht="15.95" customHeight="1" thickBot="1" x14ac:dyDescent="0.2">
      <c r="A6" s="47" t="s">
        <v>2</v>
      </c>
      <c r="B6" s="20" t="s">
        <v>45</v>
      </c>
      <c r="C6" s="21">
        <v>159</v>
      </c>
      <c r="D6" s="22">
        <v>138</v>
      </c>
      <c r="E6" s="23">
        <v>10286</v>
      </c>
      <c r="F6" s="21">
        <v>199</v>
      </c>
      <c r="G6" s="22">
        <v>250</v>
      </c>
      <c r="H6" s="23">
        <v>18723</v>
      </c>
      <c r="I6" s="21">
        <v>652</v>
      </c>
      <c r="J6" s="22">
        <v>561</v>
      </c>
      <c r="K6" s="23">
        <v>41779</v>
      </c>
      <c r="L6" s="30">
        <v>18</v>
      </c>
      <c r="M6" s="31">
        <v>18</v>
      </c>
      <c r="N6" s="32">
        <v>1621</v>
      </c>
      <c r="O6" s="21">
        <v>732</v>
      </c>
      <c r="P6" s="22">
        <v>776</v>
      </c>
      <c r="Q6" s="23">
        <v>22140</v>
      </c>
    </row>
    <row r="7" spans="1:17" s="4" customFormat="1" ht="15.95" customHeight="1" x14ac:dyDescent="0.15">
      <c r="A7" s="48"/>
      <c r="B7" s="17" t="s">
        <v>46</v>
      </c>
      <c r="C7" s="21">
        <v>94</v>
      </c>
      <c r="D7" s="22">
        <v>45</v>
      </c>
      <c r="E7" s="23">
        <v>10017</v>
      </c>
      <c r="F7" s="21">
        <v>28</v>
      </c>
      <c r="G7" s="22">
        <v>137</v>
      </c>
      <c r="H7" s="23">
        <v>19156</v>
      </c>
      <c r="I7" s="21">
        <v>89</v>
      </c>
      <c r="J7" s="22">
        <v>485</v>
      </c>
      <c r="K7" s="23">
        <v>40579</v>
      </c>
      <c r="L7" s="30">
        <v>13</v>
      </c>
      <c r="M7" s="31">
        <v>13</v>
      </c>
      <c r="N7" s="32">
        <v>1625</v>
      </c>
      <c r="O7" s="21">
        <v>513</v>
      </c>
      <c r="P7" s="22">
        <v>1269</v>
      </c>
      <c r="Q7" s="23">
        <v>21193</v>
      </c>
    </row>
    <row r="8" spans="1:17" s="4" customFormat="1" ht="15.95" customHeight="1" x14ac:dyDescent="0.15">
      <c r="A8" s="48"/>
      <c r="B8" s="18" t="s">
        <v>31</v>
      </c>
      <c r="C8" s="24">
        <v>12</v>
      </c>
      <c r="D8" s="25">
        <v>142</v>
      </c>
      <c r="E8" s="26">
        <v>9886</v>
      </c>
      <c r="F8" s="24">
        <v>53</v>
      </c>
      <c r="G8" s="25">
        <v>25</v>
      </c>
      <c r="H8" s="26">
        <v>19147</v>
      </c>
      <c r="I8" s="24">
        <v>178</v>
      </c>
      <c r="J8" s="25">
        <v>246</v>
      </c>
      <c r="K8" s="26">
        <v>40644</v>
      </c>
      <c r="L8" s="33">
        <v>0</v>
      </c>
      <c r="M8" s="34">
        <v>2</v>
      </c>
      <c r="N8" s="35">
        <v>1623</v>
      </c>
      <c r="O8" s="24">
        <v>531</v>
      </c>
      <c r="P8" s="25">
        <v>621</v>
      </c>
      <c r="Q8" s="26">
        <v>21655</v>
      </c>
    </row>
    <row r="9" spans="1:17" s="4" customFormat="1" ht="15.95" customHeight="1" x14ac:dyDescent="0.15">
      <c r="A9" s="48"/>
      <c r="B9" s="18" t="s">
        <v>32</v>
      </c>
      <c r="C9" s="24">
        <v>93</v>
      </c>
      <c r="D9" s="25">
        <v>0</v>
      </c>
      <c r="E9" s="26">
        <v>9979</v>
      </c>
      <c r="F9" s="24">
        <v>82</v>
      </c>
      <c r="G9" s="25">
        <v>284</v>
      </c>
      <c r="H9" s="26">
        <v>18985</v>
      </c>
      <c r="I9" s="24">
        <v>406</v>
      </c>
      <c r="J9" s="25">
        <v>408</v>
      </c>
      <c r="K9" s="26">
        <v>40566</v>
      </c>
      <c r="L9" s="33">
        <v>39</v>
      </c>
      <c r="M9" s="34">
        <v>68</v>
      </c>
      <c r="N9" s="35">
        <v>1594</v>
      </c>
      <c r="O9" s="24">
        <v>593</v>
      </c>
      <c r="P9" s="25">
        <v>596</v>
      </c>
      <c r="Q9" s="26">
        <v>21657</v>
      </c>
    </row>
    <row r="10" spans="1:17" s="4" customFormat="1" ht="15.95" customHeight="1" x14ac:dyDescent="0.15">
      <c r="A10" s="48"/>
      <c r="B10" s="18" t="s">
        <v>33</v>
      </c>
      <c r="C10" s="24">
        <v>385</v>
      </c>
      <c r="D10" s="25">
        <v>0</v>
      </c>
      <c r="E10" s="26">
        <v>10653</v>
      </c>
      <c r="F10" s="24">
        <v>1827</v>
      </c>
      <c r="G10" s="25">
        <v>2182</v>
      </c>
      <c r="H10" s="26">
        <v>18631</v>
      </c>
      <c r="I10" s="24">
        <v>4092</v>
      </c>
      <c r="J10" s="25">
        <v>2446</v>
      </c>
      <c r="K10" s="26">
        <v>42150</v>
      </c>
      <c r="L10" s="33">
        <v>106</v>
      </c>
      <c r="M10" s="34">
        <v>82</v>
      </c>
      <c r="N10" s="35">
        <v>1620</v>
      </c>
      <c r="O10" s="24">
        <v>1207</v>
      </c>
      <c r="P10" s="25">
        <v>1034</v>
      </c>
      <c r="Q10" s="26">
        <v>21911</v>
      </c>
    </row>
    <row r="11" spans="1:17" s="4" customFormat="1" ht="15.95" customHeight="1" x14ac:dyDescent="0.15">
      <c r="A11" s="48"/>
      <c r="B11" s="18" t="s">
        <v>34</v>
      </c>
      <c r="C11" s="24">
        <v>485</v>
      </c>
      <c r="D11" s="25">
        <v>456</v>
      </c>
      <c r="E11" s="26">
        <v>10421</v>
      </c>
      <c r="F11" s="24">
        <v>41</v>
      </c>
      <c r="G11" s="25">
        <v>74</v>
      </c>
      <c r="H11" s="26">
        <v>18597</v>
      </c>
      <c r="I11" s="24">
        <v>717</v>
      </c>
      <c r="J11" s="25">
        <v>463</v>
      </c>
      <c r="K11" s="26">
        <v>42405</v>
      </c>
      <c r="L11" s="33">
        <v>6</v>
      </c>
      <c r="M11" s="34">
        <v>3</v>
      </c>
      <c r="N11" s="35">
        <v>1623</v>
      </c>
      <c r="O11" s="24">
        <v>843</v>
      </c>
      <c r="P11" s="25">
        <v>845</v>
      </c>
      <c r="Q11" s="26">
        <v>21937</v>
      </c>
    </row>
    <row r="12" spans="1:17" s="4" customFormat="1" ht="15.95" customHeight="1" x14ac:dyDescent="0.15">
      <c r="A12" s="48"/>
      <c r="B12" s="18" t="s">
        <v>35</v>
      </c>
      <c r="C12" s="24">
        <v>120</v>
      </c>
      <c r="D12" s="25">
        <v>359</v>
      </c>
      <c r="E12" s="26">
        <v>10418</v>
      </c>
      <c r="F12" s="24">
        <v>69</v>
      </c>
      <c r="G12" s="25">
        <v>28</v>
      </c>
      <c r="H12" s="26">
        <v>18638</v>
      </c>
      <c r="I12" s="24">
        <v>211</v>
      </c>
      <c r="J12" s="25">
        <v>523</v>
      </c>
      <c r="K12" s="26">
        <v>42094</v>
      </c>
      <c r="L12" s="33">
        <v>13</v>
      </c>
      <c r="M12" s="34">
        <v>8</v>
      </c>
      <c r="N12" s="35">
        <v>1627</v>
      </c>
      <c r="O12" s="24">
        <v>1009</v>
      </c>
      <c r="P12" s="25">
        <v>640</v>
      </c>
      <c r="Q12" s="26">
        <v>22303</v>
      </c>
    </row>
    <row r="13" spans="1:17" s="4" customFormat="1" ht="15.95" customHeight="1" x14ac:dyDescent="0.15">
      <c r="A13" s="48"/>
      <c r="B13" s="18" t="s">
        <v>36</v>
      </c>
      <c r="C13" s="24">
        <v>247</v>
      </c>
      <c r="D13" s="25">
        <v>161</v>
      </c>
      <c r="E13" s="26">
        <v>10505</v>
      </c>
      <c r="F13" s="24">
        <v>46</v>
      </c>
      <c r="G13" s="25">
        <v>36</v>
      </c>
      <c r="H13" s="26">
        <v>18648</v>
      </c>
      <c r="I13" s="24">
        <v>410</v>
      </c>
      <c r="J13" s="25">
        <v>419</v>
      </c>
      <c r="K13" s="26">
        <v>42107</v>
      </c>
      <c r="L13" s="33">
        <v>8</v>
      </c>
      <c r="M13" s="34">
        <v>24</v>
      </c>
      <c r="N13" s="35">
        <v>1610</v>
      </c>
      <c r="O13" s="24">
        <v>659</v>
      </c>
      <c r="P13" s="25">
        <v>563</v>
      </c>
      <c r="Q13" s="26">
        <v>22398</v>
      </c>
    </row>
    <row r="14" spans="1:17" s="4" customFormat="1" ht="15.95" customHeight="1" x14ac:dyDescent="0.15">
      <c r="A14" s="48"/>
      <c r="B14" s="18" t="s">
        <v>37</v>
      </c>
      <c r="C14" s="24">
        <v>44</v>
      </c>
      <c r="D14" s="25">
        <v>105</v>
      </c>
      <c r="E14" s="26">
        <v>10444</v>
      </c>
      <c r="F14" s="24">
        <v>90</v>
      </c>
      <c r="G14" s="25">
        <v>69</v>
      </c>
      <c r="H14" s="26">
        <v>18215</v>
      </c>
      <c r="I14" s="24">
        <v>253</v>
      </c>
      <c r="J14" s="25">
        <v>435</v>
      </c>
      <c r="K14" s="26">
        <v>41924</v>
      </c>
      <c r="L14" s="33">
        <v>2</v>
      </c>
      <c r="M14" s="34">
        <v>0</v>
      </c>
      <c r="N14" s="35">
        <v>1612</v>
      </c>
      <c r="O14" s="24">
        <v>733</v>
      </c>
      <c r="P14" s="25">
        <v>865</v>
      </c>
      <c r="Q14" s="26">
        <v>22300</v>
      </c>
    </row>
    <row r="15" spans="1:17" s="4" customFormat="1" ht="15.95" customHeight="1" x14ac:dyDescent="0.15">
      <c r="A15" s="48"/>
      <c r="B15" s="18" t="s">
        <v>38</v>
      </c>
      <c r="C15" s="24">
        <v>49</v>
      </c>
      <c r="D15" s="25">
        <v>164</v>
      </c>
      <c r="E15" s="26">
        <v>9522</v>
      </c>
      <c r="F15" s="24">
        <v>36</v>
      </c>
      <c r="G15" s="25">
        <v>64</v>
      </c>
      <c r="H15" s="26">
        <v>18641</v>
      </c>
      <c r="I15" s="24">
        <v>510</v>
      </c>
      <c r="J15" s="25">
        <v>338</v>
      </c>
      <c r="K15" s="26">
        <v>42152</v>
      </c>
      <c r="L15" s="33">
        <v>10</v>
      </c>
      <c r="M15" s="34">
        <v>10</v>
      </c>
      <c r="N15" s="35">
        <v>1614</v>
      </c>
      <c r="O15" s="24">
        <v>572</v>
      </c>
      <c r="P15" s="25">
        <v>625</v>
      </c>
      <c r="Q15" s="26">
        <v>22228</v>
      </c>
    </row>
    <row r="16" spans="1:17" s="4" customFormat="1" ht="15.95" customHeight="1" x14ac:dyDescent="0.15">
      <c r="A16" s="48"/>
      <c r="B16" s="18" t="s">
        <v>39</v>
      </c>
      <c r="C16" s="24">
        <v>304</v>
      </c>
      <c r="D16" s="25">
        <v>44</v>
      </c>
      <c r="E16" s="26">
        <v>11379</v>
      </c>
      <c r="F16" s="24">
        <v>64</v>
      </c>
      <c r="G16" s="25">
        <v>29</v>
      </c>
      <c r="H16" s="26">
        <v>18677</v>
      </c>
      <c r="I16" s="24">
        <v>237</v>
      </c>
      <c r="J16" s="25">
        <v>450</v>
      </c>
      <c r="K16" s="26">
        <v>41939</v>
      </c>
      <c r="L16" s="33">
        <v>8</v>
      </c>
      <c r="M16" s="34">
        <v>3</v>
      </c>
      <c r="N16" s="35">
        <v>1659</v>
      </c>
      <c r="O16" s="24">
        <v>872</v>
      </c>
      <c r="P16" s="25">
        <v>833</v>
      </c>
      <c r="Q16" s="26">
        <v>23155</v>
      </c>
    </row>
    <row r="17" spans="1:17" s="4" customFormat="1" ht="15.95" customHeight="1" x14ac:dyDescent="0.15">
      <c r="A17" s="48"/>
      <c r="B17" s="18" t="s">
        <v>40</v>
      </c>
      <c r="C17" s="24">
        <v>15</v>
      </c>
      <c r="D17" s="25">
        <v>174</v>
      </c>
      <c r="E17" s="26">
        <v>10391</v>
      </c>
      <c r="F17" s="24">
        <v>17</v>
      </c>
      <c r="G17" s="25">
        <v>15</v>
      </c>
      <c r="H17" s="26">
        <v>18679</v>
      </c>
      <c r="I17" s="24">
        <v>495</v>
      </c>
      <c r="J17" s="25">
        <v>264</v>
      </c>
      <c r="K17" s="26">
        <v>42171</v>
      </c>
      <c r="L17" s="33">
        <v>8</v>
      </c>
      <c r="M17" s="34">
        <v>4</v>
      </c>
      <c r="N17" s="35">
        <v>1624</v>
      </c>
      <c r="O17" s="24">
        <v>790</v>
      </c>
      <c r="P17" s="25">
        <v>670</v>
      </c>
      <c r="Q17" s="26">
        <v>22616</v>
      </c>
    </row>
    <row r="18" spans="1:17" s="4" customFormat="1" ht="15.95" customHeight="1" thickBot="1" x14ac:dyDescent="0.2">
      <c r="A18" s="49"/>
      <c r="B18" s="19" t="s">
        <v>41</v>
      </c>
      <c r="C18" s="27">
        <v>62</v>
      </c>
      <c r="D18" s="28">
        <v>0</v>
      </c>
      <c r="E18" s="29">
        <v>9810</v>
      </c>
      <c r="F18" s="27">
        <v>33</v>
      </c>
      <c r="G18" s="28">
        <v>59</v>
      </c>
      <c r="H18" s="29">
        <v>18653</v>
      </c>
      <c r="I18" s="27">
        <v>220</v>
      </c>
      <c r="J18" s="28">
        <v>249</v>
      </c>
      <c r="K18" s="29">
        <v>42626</v>
      </c>
      <c r="L18" s="36">
        <v>1</v>
      </c>
      <c r="M18" s="37">
        <v>3</v>
      </c>
      <c r="N18" s="38">
        <v>1621</v>
      </c>
      <c r="O18" s="27">
        <v>456</v>
      </c>
      <c r="P18" s="28">
        <v>752</v>
      </c>
      <c r="Q18" s="29">
        <v>22319</v>
      </c>
    </row>
    <row r="19" spans="1:17" s="4" customFormat="1" ht="15.95" customHeight="1" thickBot="1" x14ac:dyDescent="0.2">
      <c r="A19" s="47" t="s">
        <v>3</v>
      </c>
      <c r="B19" s="20" t="s">
        <v>45</v>
      </c>
      <c r="C19" s="21">
        <v>121</v>
      </c>
      <c r="D19" s="22">
        <v>127</v>
      </c>
      <c r="E19" s="23">
        <v>9345</v>
      </c>
      <c r="F19" s="21">
        <v>183</v>
      </c>
      <c r="G19" s="22">
        <v>163</v>
      </c>
      <c r="H19" s="23">
        <v>3220</v>
      </c>
      <c r="I19" s="21">
        <v>176</v>
      </c>
      <c r="J19" s="22">
        <v>189</v>
      </c>
      <c r="K19" s="23">
        <v>9915</v>
      </c>
      <c r="L19" s="39">
        <v>3</v>
      </c>
      <c r="M19" s="40">
        <v>2</v>
      </c>
      <c r="N19" s="41">
        <v>152</v>
      </c>
      <c r="O19" s="21">
        <v>256</v>
      </c>
      <c r="P19" s="22">
        <v>274</v>
      </c>
      <c r="Q19" s="23">
        <v>12052</v>
      </c>
    </row>
    <row r="20" spans="1:17" s="4" customFormat="1" ht="15.95" customHeight="1" x14ac:dyDescent="0.15">
      <c r="A20" s="48"/>
      <c r="B20" s="17" t="s">
        <v>46</v>
      </c>
      <c r="C20" s="21">
        <v>22</v>
      </c>
      <c r="D20" s="22">
        <v>214</v>
      </c>
      <c r="E20" s="23">
        <v>9232</v>
      </c>
      <c r="F20" s="21">
        <v>31</v>
      </c>
      <c r="G20" s="22">
        <v>74</v>
      </c>
      <c r="H20" s="23">
        <v>3110</v>
      </c>
      <c r="I20" s="21">
        <v>50</v>
      </c>
      <c r="J20" s="22">
        <v>133</v>
      </c>
      <c r="K20" s="23">
        <v>10150</v>
      </c>
      <c r="L20" s="33">
        <v>0</v>
      </c>
      <c r="M20" s="34">
        <v>0</v>
      </c>
      <c r="N20" s="35">
        <v>149</v>
      </c>
      <c r="O20" s="21">
        <v>308</v>
      </c>
      <c r="P20" s="22">
        <v>133</v>
      </c>
      <c r="Q20" s="23">
        <v>13271</v>
      </c>
    </row>
    <row r="21" spans="1:17" s="4" customFormat="1" ht="15.95" customHeight="1" x14ac:dyDescent="0.15">
      <c r="A21" s="48"/>
      <c r="B21" s="18" t="s">
        <v>31</v>
      </c>
      <c r="C21" s="24">
        <v>82</v>
      </c>
      <c r="D21" s="25">
        <v>154</v>
      </c>
      <c r="E21" s="26">
        <v>9161</v>
      </c>
      <c r="F21" s="24">
        <v>14</v>
      </c>
      <c r="G21" s="25">
        <v>45</v>
      </c>
      <c r="H21" s="26">
        <v>3116</v>
      </c>
      <c r="I21" s="24">
        <v>82</v>
      </c>
      <c r="J21" s="25">
        <v>194</v>
      </c>
      <c r="K21" s="26">
        <v>9905</v>
      </c>
      <c r="L21" s="33">
        <v>0</v>
      </c>
      <c r="M21" s="34">
        <v>0</v>
      </c>
      <c r="N21" s="35">
        <v>149</v>
      </c>
      <c r="O21" s="24">
        <v>196</v>
      </c>
      <c r="P21" s="25">
        <v>387</v>
      </c>
      <c r="Q21" s="26">
        <v>12528</v>
      </c>
    </row>
    <row r="22" spans="1:17" s="4" customFormat="1" ht="15.95" customHeight="1" x14ac:dyDescent="0.15">
      <c r="A22" s="48"/>
      <c r="B22" s="18" t="s">
        <v>32</v>
      </c>
      <c r="C22" s="24">
        <v>202</v>
      </c>
      <c r="D22" s="25">
        <v>94</v>
      </c>
      <c r="E22" s="26">
        <v>9269</v>
      </c>
      <c r="F22" s="24">
        <v>3</v>
      </c>
      <c r="G22" s="25">
        <v>1243</v>
      </c>
      <c r="H22" s="26">
        <v>1836</v>
      </c>
      <c r="I22" s="24">
        <v>140</v>
      </c>
      <c r="J22" s="25">
        <v>121</v>
      </c>
      <c r="K22" s="26">
        <v>10000</v>
      </c>
      <c r="L22" s="33">
        <v>16</v>
      </c>
      <c r="M22" s="34">
        <v>2</v>
      </c>
      <c r="N22" s="35">
        <v>163</v>
      </c>
      <c r="O22" s="24">
        <v>108</v>
      </c>
      <c r="P22" s="25">
        <v>265</v>
      </c>
      <c r="Q22" s="26">
        <v>12367</v>
      </c>
    </row>
    <row r="23" spans="1:17" s="4" customFormat="1" ht="15.95" customHeight="1" x14ac:dyDescent="0.15">
      <c r="A23" s="48"/>
      <c r="B23" s="18" t="s">
        <v>33</v>
      </c>
      <c r="C23" s="24">
        <v>225</v>
      </c>
      <c r="D23" s="25">
        <v>48</v>
      </c>
      <c r="E23" s="26">
        <v>9157</v>
      </c>
      <c r="F23" s="24">
        <v>1566</v>
      </c>
      <c r="G23" s="25">
        <v>151</v>
      </c>
      <c r="H23" s="26">
        <v>3250</v>
      </c>
      <c r="I23" s="24">
        <v>522</v>
      </c>
      <c r="J23" s="25">
        <v>531</v>
      </c>
      <c r="K23" s="26">
        <v>10053</v>
      </c>
      <c r="L23" s="33">
        <v>10</v>
      </c>
      <c r="M23" s="34">
        <v>8</v>
      </c>
      <c r="N23" s="35">
        <v>163</v>
      </c>
      <c r="O23" s="24">
        <v>212</v>
      </c>
      <c r="P23" s="25">
        <v>394</v>
      </c>
      <c r="Q23" s="26">
        <v>12104</v>
      </c>
    </row>
    <row r="24" spans="1:17" s="4" customFormat="1" ht="15.95" customHeight="1" x14ac:dyDescent="0.15">
      <c r="A24" s="48"/>
      <c r="B24" s="18" t="s">
        <v>34</v>
      </c>
      <c r="C24" s="24">
        <v>127</v>
      </c>
      <c r="D24" s="25">
        <v>60</v>
      </c>
      <c r="E24" s="26">
        <v>9485</v>
      </c>
      <c r="F24" s="24">
        <v>157</v>
      </c>
      <c r="G24" s="25">
        <v>3</v>
      </c>
      <c r="H24" s="26">
        <v>3405</v>
      </c>
      <c r="I24" s="24">
        <v>167</v>
      </c>
      <c r="J24" s="25">
        <v>272</v>
      </c>
      <c r="K24" s="26">
        <v>9947</v>
      </c>
      <c r="L24" s="33">
        <v>0</v>
      </c>
      <c r="M24" s="34">
        <v>0</v>
      </c>
      <c r="N24" s="35">
        <v>163</v>
      </c>
      <c r="O24" s="24">
        <v>305</v>
      </c>
      <c r="P24" s="25">
        <v>493</v>
      </c>
      <c r="Q24" s="26">
        <v>11888</v>
      </c>
    </row>
    <row r="25" spans="1:17" s="4" customFormat="1" ht="15.95" customHeight="1" x14ac:dyDescent="0.15">
      <c r="A25" s="48"/>
      <c r="B25" s="18" t="s">
        <v>35</v>
      </c>
      <c r="C25" s="24">
        <v>193</v>
      </c>
      <c r="D25" s="25">
        <v>121</v>
      </c>
      <c r="E25" s="26">
        <v>9321</v>
      </c>
      <c r="F25" s="24">
        <v>23</v>
      </c>
      <c r="G25" s="25">
        <v>5</v>
      </c>
      <c r="H25" s="26">
        <v>3423</v>
      </c>
      <c r="I25" s="24">
        <v>226</v>
      </c>
      <c r="J25" s="25">
        <v>233</v>
      </c>
      <c r="K25" s="26">
        <v>9939</v>
      </c>
      <c r="L25" s="33">
        <v>0</v>
      </c>
      <c r="M25" s="34">
        <v>2</v>
      </c>
      <c r="N25" s="35">
        <v>162</v>
      </c>
      <c r="O25" s="24">
        <v>172</v>
      </c>
      <c r="P25" s="25">
        <v>384</v>
      </c>
      <c r="Q25" s="26">
        <v>11679</v>
      </c>
    </row>
    <row r="26" spans="1:17" s="4" customFormat="1" ht="15.95" customHeight="1" x14ac:dyDescent="0.15">
      <c r="A26" s="48"/>
      <c r="B26" s="18" t="s">
        <v>36</v>
      </c>
      <c r="C26" s="24">
        <v>89</v>
      </c>
      <c r="D26" s="25">
        <v>170</v>
      </c>
      <c r="E26" s="26">
        <v>9239</v>
      </c>
      <c r="F26" s="24">
        <v>13</v>
      </c>
      <c r="G26" s="25">
        <v>41</v>
      </c>
      <c r="H26" s="26">
        <v>3395</v>
      </c>
      <c r="I26" s="24">
        <v>83</v>
      </c>
      <c r="J26" s="25">
        <v>106</v>
      </c>
      <c r="K26" s="26">
        <v>9894</v>
      </c>
      <c r="L26" s="33">
        <v>0</v>
      </c>
      <c r="M26" s="34">
        <v>10</v>
      </c>
      <c r="N26" s="35">
        <v>153</v>
      </c>
      <c r="O26" s="24">
        <v>353</v>
      </c>
      <c r="P26" s="25">
        <v>138</v>
      </c>
      <c r="Q26" s="26">
        <v>11895</v>
      </c>
    </row>
    <row r="27" spans="1:17" s="4" customFormat="1" ht="15.95" customHeight="1" x14ac:dyDescent="0.15">
      <c r="A27" s="48"/>
      <c r="B27" s="18" t="s">
        <v>37</v>
      </c>
      <c r="C27" s="24">
        <v>83</v>
      </c>
      <c r="D27" s="25">
        <v>71</v>
      </c>
      <c r="E27" s="26">
        <v>9251</v>
      </c>
      <c r="F27" s="24">
        <v>5</v>
      </c>
      <c r="G27" s="25">
        <v>18</v>
      </c>
      <c r="H27" s="26">
        <v>3837</v>
      </c>
      <c r="I27" s="24">
        <v>135</v>
      </c>
      <c r="J27" s="25">
        <v>125</v>
      </c>
      <c r="K27" s="26">
        <v>9905</v>
      </c>
      <c r="L27" s="33">
        <v>0</v>
      </c>
      <c r="M27" s="34">
        <v>0</v>
      </c>
      <c r="N27" s="35">
        <v>153</v>
      </c>
      <c r="O27" s="24">
        <v>134</v>
      </c>
      <c r="P27" s="25">
        <v>275</v>
      </c>
      <c r="Q27" s="26">
        <v>11720</v>
      </c>
    </row>
    <row r="28" spans="1:17" s="4" customFormat="1" ht="15.95" customHeight="1" x14ac:dyDescent="0.15">
      <c r="A28" s="48"/>
      <c r="B28" s="18" t="s">
        <v>38</v>
      </c>
      <c r="C28" s="24">
        <v>190</v>
      </c>
      <c r="D28" s="25">
        <v>64</v>
      </c>
      <c r="E28" s="26">
        <v>10184</v>
      </c>
      <c r="F28" s="24">
        <v>59</v>
      </c>
      <c r="G28" s="25">
        <v>313</v>
      </c>
      <c r="H28" s="26">
        <v>3128</v>
      </c>
      <c r="I28" s="24">
        <v>200</v>
      </c>
      <c r="J28" s="25">
        <v>172</v>
      </c>
      <c r="K28" s="26">
        <v>9877</v>
      </c>
      <c r="L28" s="33">
        <v>2</v>
      </c>
      <c r="M28" s="34">
        <v>3</v>
      </c>
      <c r="N28" s="35">
        <v>150</v>
      </c>
      <c r="O28" s="24">
        <v>491</v>
      </c>
      <c r="P28" s="25">
        <v>255</v>
      </c>
      <c r="Q28" s="26">
        <v>11975</v>
      </c>
    </row>
    <row r="29" spans="1:17" s="4" customFormat="1" ht="15.95" customHeight="1" x14ac:dyDescent="0.15">
      <c r="A29" s="48"/>
      <c r="B29" s="18" t="s">
        <v>39</v>
      </c>
      <c r="C29" s="24">
        <v>174</v>
      </c>
      <c r="D29" s="25">
        <v>120</v>
      </c>
      <c r="E29" s="26">
        <v>8641</v>
      </c>
      <c r="F29" s="24">
        <v>267</v>
      </c>
      <c r="G29" s="25">
        <v>18</v>
      </c>
      <c r="H29" s="26">
        <v>3376</v>
      </c>
      <c r="I29" s="24">
        <v>90</v>
      </c>
      <c r="J29" s="25">
        <v>169</v>
      </c>
      <c r="K29" s="26">
        <v>9798</v>
      </c>
      <c r="L29" s="33">
        <v>0</v>
      </c>
      <c r="M29" s="34">
        <v>0</v>
      </c>
      <c r="N29" s="35">
        <v>110</v>
      </c>
      <c r="O29" s="24">
        <v>311</v>
      </c>
      <c r="P29" s="25">
        <v>158</v>
      </c>
      <c r="Q29" s="26">
        <v>11240</v>
      </c>
    </row>
    <row r="30" spans="1:17" s="4" customFormat="1" ht="15.95" customHeight="1" x14ac:dyDescent="0.15">
      <c r="A30" s="48"/>
      <c r="B30" s="18" t="s">
        <v>40</v>
      </c>
      <c r="C30" s="24">
        <v>15</v>
      </c>
      <c r="D30" s="25">
        <v>46</v>
      </c>
      <c r="E30" s="26">
        <v>9439</v>
      </c>
      <c r="F30" s="24">
        <v>21</v>
      </c>
      <c r="G30" s="25">
        <v>18</v>
      </c>
      <c r="H30" s="26">
        <v>3379</v>
      </c>
      <c r="I30" s="24">
        <v>349</v>
      </c>
      <c r="J30" s="25">
        <v>144</v>
      </c>
      <c r="K30" s="26">
        <v>10002</v>
      </c>
      <c r="L30" s="33">
        <v>2</v>
      </c>
      <c r="M30" s="34">
        <v>0</v>
      </c>
      <c r="N30" s="35">
        <v>151</v>
      </c>
      <c r="O30" s="24">
        <v>330</v>
      </c>
      <c r="P30" s="25">
        <v>249</v>
      </c>
      <c r="Q30" s="26">
        <v>11980</v>
      </c>
    </row>
    <row r="31" spans="1:17" s="4" customFormat="1" ht="15.95" customHeight="1" thickBot="1" x14ac:dyDescent="0.2">
      <c r="A31" s="49"/>
      <c r="B31" s="19" t="s">
        <v>41</v>
      </c>
      <c r="C31" s="27">
        <v>46</v>
      </c>
      <c r="D31" s="28">
        <v>366</v>
      </c>
      <c r="E31" s="29">
        <v>9762</v>
      </c>
      <c r="F31" s="27">
        <v>33</v>
      </c>
      <c r="G31" s="28">
        <v>28</v>
      </c>
      <c r="H31" s="29">
        <v>3384</v>
      </c>
      <c r="I31" s="27">
        <v>63</v>
      </c>
      <c r="J31" s="28">
        <v>73</v>
      </c>
      <c r="K31" s="29">
        <v>9508</v>
      </c>
      <c r="L31" s="36">
        <v>2</v>
      </c>
      <c r="M31" s="37">
        <v>2</v>
      </c>
      <c r="N31" s="38">
        <v>152</v>
      </c>
      <c r="O31" s="27">
        <v>153</v>
      </c>
      <c r="P31" s="28">
        <v>152</v>
      </c>
      <c r="Q31" s="29">
        <v>11982</v>
      </c>
    </row>
    <row r="32" spans="1:17" ht="15.95" customHeight="1" x14ac:dyDescent="0.15"/>
  </sheetData>
  <mergeCells count="23">
    <mergeCell ref="A19:A31"/>
    <mergeCell ref="C4:C5"/>
    <mergeCell ref="D4:D5"/>
    <mergeCell ref="E4:E5"/>
    <mergeCell ref="A6:A18"/>
    <mergeCell ref="A3:B5"/>
    <mergeCell ref="C3:E3"/>
    <mergeCell ref="F3:H3"/>
    <mergeCell ref="I3:K3"/>
    <mergeCell ref="J4:J5"/>
    <mergeCell ref="K4:K5"/>
    <mergeCell ref="F4:F5"/>
    <mergeCell ref="G4:G5"/>
    <mergeCell ref="H4:H5"/>
    <mergeCell ref="I4:I5"/>
    <mergeCell ref="O3:Q3"/>
    <mergeCell ref="O4:O5"/>
    <mergeCell ref="P4:P5"/>
    <mergeCell ref="Q4:Q5"/>
    <mergeCell ref="L3:N3"/>
    <mergeCell ref="L4:L5"/>
    <mergeCell ref="M4:M5"/>
    <mergeCell ref="N4:N5"/>
  </mergeCells>
  <phoneticPr fontId="1"/>
  <pageMargins left="0.59055118110236227" right="0.51181102362204722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23-1</vt:lpstr>
      <vt:lpstr>23-2</vt:lpstr>
      <vt:lpstr>23-3</vt:lpstr>
      <vt:lpstr>'23-1'!Print_Area</vt:lpstr>
      <vt:lpstr>'23-3'!Print_Area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2017-09-14T11:48:29Z</cp:lastPrinted>
  <dcterms:created xsi:type="dcterms:W3CDTF">2003-02-20T10:45:35Z</dcterms:created>
  <dcterms:modified xsi:type="dcterms:W3CDTF">2017-09-14T11:48:31Z</dcterms:modified>
</cp:coreProperties>
</file>