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"/>
    </mc:Choice>
  </mc:AlternateContent>
  <xr:revisionPtr revIDLastSave="0" documentId="13_ncr:1_{25733B5B-C521-4D3D-AD65-1574BBA2BD1A}" xr6:coauthVersionLast="47" xr6:coauthVersionMax="47" xr10:uidLastSave="{00000000-0000-0000-0000-000000000000}"/>
  <bookViews>
    <workbookView xWindow="28680" yWindow="-120" windowWidth="29040" windowHeight="15840" tabRatio="690" xr2:uid="{00000000-000D-0000-FFFF-FFFF00000000}"/>
  </bookViews>
  <sheets>
    <sheet name="有償頒布行政資料目録" sheetId="3" r:id="rId1"/>
    <sheet name="レジコード" sheetId="13" state="hidden" r:id="rId2"/>
    <sheet name="郵送料" sheetId="11" state="hidden" r:id="rId3"/>
  </sheets>
  <definedNames>
    <definedName name="_xlnm._FilterDatabase" localSheetId="1" hidden="1">レジコード!$A$1:$I$283</definedName>
    <definedName name="_xlnm._FilterDatabase" localSheetId="0" hidden="1">有償頒布行政資料目録!$B$9:$I$9</definedName>
    <definedName name="_xlnm.Print_Area" localSheetId="1">レジコード!$A$1:$I$283</definedName>
    <definedName name="_xlnm.Print_Area" localSheetId="0">有償頒布行政資料目録!$A$1:$H$208</definedName>
    <definedName name="_xlnm.Print_Titles" localSheetId="1">レジコード!$A:$I,レジコード!$1:$1</definedName>
    <definedName name="_xlnm.Print_Titles" localSheetId="0">有償頒布行政資料目録!$A:$I,有償頒布行政資料目録!$9:$9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12" i="3"/>
  <c r="D13" i="3"/>
  <c r="D14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10" i="3"/>
  <c r="M45" i="3"/>
  <c r="L45" i="3"/>
  <c r="K45" i="3"/>
  <c r="M39" i="3"/>
  <c r="L39" i="3"/>
  <c r="K39" i="3"/>
  <c r="M197" i="3"/>
  <c r="L197" i="3"/>
  <c r="K197" i="3"/>
  <c r="M111" i="3"/>
  <c r="N2" i="11"/>
  <c r="M14" i="3" l="1"/>
  <c r="L14" i="3"/>
  <c r="K14" i="3"/>
  <c r="M50" i="3"/>
  <c r="L50" i="3"/>
  <c r="K50" i="3"/>
  <c r="K37" i="3"/>
  <c r="L37" i="3"/>
  <c r="M37" i="3"/>
  <c r="M206" i="3"/>
  <c r="L206" i="3"/>
  <c r="K206" i="3"/>
  <c r="M205" i="3"/>
  <c r="L205" i="3"/>
  <c r="K205" i="3"/>
  <c r="M124" i="3" l="1"/>
  <c r="L124" i="3"/>
  <c r="K124" i="3"/>
  <c r="M115" i="3"/>
  <c r="L115" i="3"/>
  <c r="K115" i="3"/>
  <c r="M107" i="3"/>
  <c r="L107" i="3"/>
  <c r="K107" i="3"/>
  <c r="M99" i="3"/>
  <c r="L99" i="3"/>
  <c r="K99" i="3"/>
  <c r="M100" i="3"/>
  <c r="L100" i="3"/>
  <c r="K100" i="3"/>
  <c r="M40" i="3"/>
  <c r="L40" i="3"/>
  <c r="K40" i="3"/>
  <c r="M54" i="3"/>
  <c r="L54" i="3"/>
  <c r="K54" i="3"/>
  <c r="M38" i="3"/>
  <c r="L38" i="3"/>
  <c r="K38" i="3"/>
  <c r="M33" i="3"/>
  <c r="L33" i="3"/>
  <c r="K33" i="3"/>
  <c r="M29" i="3"/>
  <c r="L29" i="3"/>
  <c r="K29" i="3"/>
  <c r="M30" i="3"/>
  <c r="L30" i="3"/>
  <c r="K30" i="3"/>
  <c r="M32" i="3"/>
  <c r="L32" i="3"/>
  <c r="K32" i="3"/>
  <c r="M31" i="3"/>
  <c r="L31" i="3"/>
  <c r="K31" i="3"/>
  <c r="M27" i="3"/>
  <c r="L27" i="3"/>
  <c r="K27" i="3"/>
  <c r="M140" i="3"/>
  <c r="L140" i="3"/>
  <c r="K140" i="3"/>
  <c r="M21" i="3"/>
  <c r="L21" i="3"/>
  <c r="K21" i="3"/>
  <c r="M11" i="3"/>
  <c r="L11" i="3"/>
  <c r="K11" i="3"/>
  <c r="M17" i="3"/>
  <c r="L17" i="3"/>
  <c r="K17" i="3"/>
  <c r="M16" i="3"/>
  <c r="L16" i="3"/>
  <c r="K16" i="3"/>
  <c r="M15" i="3"/>
  <c r="L15" i="3"/>
  <c r="K15" i="3"/>
  <c r="M36" i="3"/>
  <c r="L36" i="3"/>
  <c r="K36" i="3"/>
  <c r="M172" i="3"/>
  <c r="L172" i="3"/>
  <c r="K172" i="3"/>
  <c r="M173" i="3"/>
  <c r="L173" i="3"/>
  <c r="K173" i="3"/>
  <c r="M13" i="3"/>
  <c r="M10" i="3"/>
  <c r="M12" i="3"/>
  <c r="M18" i="3"/>
  <c r="M19" i="3"/>
  <c r="M20" i="3"/>
  <c r="M22" i="3"/>
  <c r="M23" i="3"/>
  <c r="M24" i="3"/>
  <c r="M25" i="3"/>
  <c r="M26" i="3"/>
  <c r="M28" i="3"/>
  <c r="M34" i="3"/>
  <c r="M35" i="3"/>
  <c r="M44" i="3"/>
  <c r="M41" i="3"/>
  <c r="M42" i="3"/>
  <c r="M43" i="3"/>
  <c r="M46" i="3"/>
  <c r="M47" i="3"/>
  <c r="M48" i="3"/>
  <c r="M49" i="3"/>
  <c r="M51" i="3"/>
  <c r="M52" i="3"/>
  <c r="M53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101" i="3"/>
  <c r="M102" i="3"/>
  <c r="M103" i="3"/>
  <c r="M104" i="3"/>
  <c r="M105" i="3"/>
  <c r="M106" i="3"/>
  <c r="M108" i="3"/>
  <c r="M109" i="3"/>
  <c r="M110" i="3"/>
  <c r="M112" i="3"/>
  <c r="M113" i="3"/>
  <c r="M114" i="3"/>
  <c r="M116" i="3"/>
  <c r="M117" i="3"/>
  <c r="M118" i="3"/>
  <c r="M119" i="3"/>
  <c r="M120" i="3"/>
  <c r="M121" i="3"/>
  <c r="M122" i="3"/>
  <c r="M123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8" i="3"/>
  <c r="M199" i="3"/>
  <c r="M200" i="3"/>
  <c r="M201" i="3"/>
  <c r="M202" i="3"/>
  <c r="M203" i="3"/>
  <c r="M204" i="3"/>
  <c r="M207" i="3"/>
  <c r="M208" i="3"/>
  <c r="N6" i="11"/>
  <c r="N5" i="11"/>
  <c r="N4" i="11"/>
  <c r="N3" i="11"/>
  <c r="N10" i="11"/>
  <c r="N9" i="11"/>
  <c r="N8" i="11"/>
  <c r="N7" i="11"/>
  <c r="A3" i="11"/>
  <c r="A10" i="11"/>
  <c r="A9" i="11"/>
  <c r="A8" i="11"/>
  <c r="A7" i="11"/>
  <c r="A6" i="11"/>
  <c r="A4" i="11"/>
  <c r="M209" i="3" l="1"/>
  <c r="L10" i="3"/>
  <c r="L12" i="3"/>
  <c r="L13" i="3"/>
  <c r="L18" i="3"/>
  <c r="L19" i="3"/>
  <c r="L20" i="3"/>
  <c r="L22" i="3"/>
  <c r="L23" i="3"/>
  <c r="L24" i="3"/>
  <c r="L25" i="3"/>
  <c r="L26" i="3"/>
  <c r="L28" i="3"/>
  <c r="L34" i="3"/>
  <c r="L35" i="3"/>
  <c r="L44" i="3"/>
  <c r="L41" i="3"/>
  <c r="L42" i="3"/>
  <c r="L43" i="3"/>
  <c r="L46" i="3"/>
  <c r="L47" i="3"/>
  <c r="L48" i="3"/>
  <c r="L49" i="3"/>
  <c r="L51" i="3"/>
  <c r="L52" i="3"/>
  <c r="L53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101" i="3"/>
  <c r="L102" i="3"/>
  <c r="L103" i="3"/>
  <c r="L104" i="3"/>
  <c r="L105" i="3"/>
  <c r="L106" i="3"/>
  <c r="L108" i="3"/>
  <c r="L109" i="3"/>
  <c r="L110" i="3"/>
  <c r="L111" i="3"/>
  <c r="L112" i="3"/>
  <c r="L113" i="3"/>
  <c r="L114" i="3"/>
  <c r="L116" i="3"/>
  <c r="L117" i="3"/>
  <c r="L118" i="3"/>
  <c r="L119" i="3"/>
  <c r="L120" i="3"/>
  <c r="L121" i="3"/>
  <c r="L122" i="3"/>
  <c r="L123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8" i="3"/>
  <c r="L199" i="3"/>
  <c r="L200" i="3"/>
  <c r="L201" i="3"/>
  <c r="L202" i="3"/>
  <c r="L203" i="3"/>
  <c r="L204" i="3"/>
  <c r="L207" i="3"/>
  <c r="L208" i="3"/>
  <c r="K10" i="3"/>
  <c r="K12" i="3"/>
  <c r="K13" i="3"/>
  <c r="K18" i="3"/>
  <c r="K19" i="3"/>
  <c r="K20" i="3"/>
  <c r="K22" i="3"/>
  <c r="K23" i="3"/>
  <c r="K24" i="3"/>
  <c r="K25" i="3"/>
  <c r="K26" i="3"/>
  <c r="K28" i="3"/>
  <c r="K34" i="3"/>
  <c r="K35" i="3"/>
  <c r="K44" i="3"/>
  <c r="K41" i="3"/>
  <c r="K42" i="3"/>
  <c r="K43" i="3"/>
  <c r="K46" i="3"/>
  <c r="K47" i="3"/>
  <c r="K48" i="3"/>
  <c r="K49" i="3"/>
  <c r="K51" i="3"/>
  <c r="K52" i="3"/>
  <c r="K53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101" i="3"/>
  <c r="K102" i="3"/>
  <c r="K103" i="3"/>
  <c r="K104" i="3"/>
  <c r="K105" i="3"/>
  <c r="K106" i="3"/>
  <c r="K108" i="3"/>
  <c r="K109" i="3"/>
  <c r="K110" i="3"/>
  <c r="K111" i="3"/>
  <c r="K112" i="3"/>
  <c r="K113" i="3"/>
  <c r="K114" i="3"/>
  <c r="K116" i="3"/>
  <c r="K117" i="3"/>
  <c r="K118" i="3"/>
  <c r="K119" i="3"/>
  <c r="K120" i="3"/>
  <c r="K121" i="3"/>
  <c r="K122" i="3"/>
  <c r="K123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8" i="3"/>
  <c r="K199" i="3"/>
  <c r="K200" i="3"/>
  <c r="K201" i="3"/>
  <c r="K202" i="3"/>
  <c r="K203" i="3"/>
  <c r="K204" i="3"/>
  <c r="K207" i="3"/>
  <c r="K208" i="3"/>
  <c r="K5" i="3" l="1"/>
  <c r="M10" i="11" s="1"/>
  <c r="L209" i="3"/>
  <c r="K6" i="3" s="1"/>
  <c r="K209" i="3"/>
  <c r="H5" i="3" s="1"/>
  <c r="M2" i="11" l="1"/>
  <c r="M5" i="11"/>
  <c r="M4" i="11"/>
  <c r="M3" i="11"/>
  <c r="M6" i="11"/>
  <c r="M7" i="11"/>
  <c r="M8" i="11"/>
  <c r="M9" i="11"/>
  <c r="L5" i="11"/>
  <c r="L8" i="11"/>
  <c r="L3" i="11"/>
  <c r="L6" i="11"/>
  <c r="L7" i="11"/>
  <c r="L9" i="11"/>
  <c r="L2" i="11"/>
  <c r="L10" i="11"/>
  <c r="O10" i="11" s="1"/>
  <c r="L4" i="11"/>
  <c r="O4" i="11" l="1"/>
  <c r="O5" i="11"/>
  <c r="O7" i="11"/>
  <c r="O2" i="11"/>
  <c r="O8" i="11"/>
  <c r="O9" i="11"/>
  <c r="O6" i="11"/>
  <c r="O3" i="11"/>
  <c r="O11" i="11" l="1"/>
  <c r="H6" i="3" s="1"/>
  <c r="H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H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D1" authorId="0" shapeId="0" xr:uid="{1BB07289-2426-4342-95F0-4A34AA223701}">
      <text>
        <r>
          <rPr>
            <sz val="9"/>
            <color indexed="81"/>
            <rFont val="MS P ゴシック"/>
            <family val="3"/>
            <charset val="128"/>
          </rPr>
          <t>同月内で同じコードを使用しないこと！</t>
        </r>
      </text>
    </comment>
    <comment ref="F1" authorId="0" shapeId="0" xr:uid="{7E4DD189-6E93-4593-8F9F-EE4D37AEBA7F}">
      <text>
        <r>
          <rPr>
            <b/>
            <sz val="9"/>
            <color indexed="81"/>
            <rFont val="MS P ゴシック"/>
            <family val="3"/>
            <charset val="128"/>
          </rPr>
          <t>450＋メモリNo.＋チェックデジット</t>
        </r>
      </text>
    </comment>
    <comment ref="G1" authorId="0" shapeId="0" xr:uid="{16ADECF7-3D25-4B50-9998-6752D35CCC66}">
      <text>
        <r>
          <rPr>
            <b/>
            <sz val="9"/>
            <color indexed="81"/>
            <rFont val="MS P ゴシック"/>
            <family val="3"/>
            <charset val="128"/>
          </rPr>
          <t>有償頒布行政資料には、頭にメモリNo.を表示させる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J5" authorId="0" shapeId="0" xr:uid="{C8A068B2-5748-45EC-9AEB-EDEA29B1542B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<sst xmlns="http://schemas.openxmlformats.org/spreadsheetml/2006/main" count="2501" uniqueCount="1019">
  <si>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</si>
  <si>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</si>
  <si>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</si>
  <si>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</si>
  <si>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</si>
  <si>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</si>
  <si>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</si>
  <si>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</si>
  <si>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</si>
  <si>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</si>
  <si>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</si>
  <si>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</si>
  <si>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</si>
  <si>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</si>
  <si>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</si>
  <si>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発行年月</t>
    <rPh sb="0" eb="2">
      <t>ハッコウ</t>
    </rPh>
    <rPh sb="2" eb="3">
      <t>ネン</t>
    </rPh>
    <rPh sb="3" eb="4">
      <t>ツキ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</si>
  <si>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</si>
  <si>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</si>
  <si>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</si>
  <si>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</si>
  <si>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</si>
  <si>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</si>
  <si>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</si>
  <si>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</si>
  <si>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0101</t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</si>
  <si>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</si>
  <si>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</si>
  <si>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0113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</si>
  <si>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</si>
  <si>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</si>
  <si>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</si>
  <si>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0107</t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</si>
  <si>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</si>
  <si>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</si>
  <si>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0108</t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</si>
  <si>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</si>
  <si>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</si>
  <si>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0110</t>
  </si>
  <si>
    <t>R5.9</t>
    <phoneticPr fontId="2"/>
  </si>
  <si>
    <t>0111</t>
  </si>
  <si>
    <t>0112</t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</si>
  <si>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</si>
  <si>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</si>
  <si>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0200</t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</si>
  <si>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</si>
  <si>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</si>
  <si>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0201</t>
  </si>
  <si>
    <t>栃木県庁舎建設誌</t>
    <rPh sb="0" eb="3">
      <t>トチギケン</t>
    </rPh>
    <rPh sb="3" eb="5">
      <t>チョウシャ</t>
    </rPh>
    <rPh sb="5" eb="7">
      <t>ケンセツ</t>
    </rPh>
    <rPh sb="7" eb="8">
      <t>シ</t>
    </rPh>
    <phoneticPr fontId="2"/>
  </si>
  <si>
    <t>H20.3</t>
    <phoneticPr fontId="2"/>
  </si>
  <si>
    <t>0202</t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</si>
  <si>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</si>
  <si>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</si>
  <si>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</si>
  <si>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</si>
  <si>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</si>
  <si>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</si>
  <si>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0301</t>
  </si>
  <si>
    <t>特定非営利活動促進法の手引き NPO法人編(令和4年3月版)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</si>
  <si>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R4.3</t>
    <phoneticPr fontId="2"/>
  </si>
  <si>
    <t>0302</t>
  </si>
  <si>
    <t>特定非営利活動促進法の手引き 認定NPO法人編(令和４年３月版)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</si>
  <si>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0316</t>
  </si>
  <si>
    <t>とちぎ青少年プラン2021～2025</t>
    <rPh sb="3" eb="6">
      <t>セイショウネン</t>
    </rPh>
    <phoneticPr fontId="2"/>
  </si>
  <si>
    <t>0317</t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</si>
  <si>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</si>
  <si>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</si>
  <si>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1100</t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</si>
  <si>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</si>
  <si>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</si>
  <si>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</si>
  <si>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0323</t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</si>
  <si>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</si>
  <si>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</si>
  <si>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0307</t>
  </si>
  <si>
    <t>令和４(2022)年栃木県の人口(栃木県毎月人口調査報告書)</t>
    <rPh sb="0" eb="2">
      <t>レイワ</t>
    </rPh>
    <rPh sb="10" eb="13">
      <t>トチギケン</t>
    </rPh>
    <rPh sb="14" eb="16">
      <t>ジンコウ</t>
    </rPh>
    <rPh sb="17" eb="20">
      <t>トチギケン</t>
    </rPh>
    <rPh sb="20" eb="22">
      <t>マイツキ</t>
    </rPh>
    <rPh sb="22" eb="24">
      <t>ジンコウ</t>
    </rPh>
    <rPh sb="24" eb="26">
      <t>チョウサ</t>
    </rPh>
    <rPh sb="26" eb="29">
      <t>ホウコクショ</t>
    </rPh>
    <phoneticPr fontId="2"/>
  </si>
  <si>
    <t>R5.1</t>
    <phoneticPr fontId="2"/>
  </si>
  <si>
    <t>0308</t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</si>
  <si>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</si>
  <si>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</si>
  <si>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</si>
  <si>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</si>
  <si>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0326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</si>
  <si>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</si>
  <si>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</si>
  <si>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0324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</si>
  <si>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</si>
  <si>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</si>
  <si>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0325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</si>
  <si>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</si>
  <si>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0328</t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</si>
  <si>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</si>
  <si>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</si>
  <si>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0313</t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</si>
  <si>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</si>
  <si>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</si>
  <si>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0314</t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</si>
  <si>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</si>
  <si>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</si>
  <si>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0329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</si>
  <si>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</si>
  <si>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</si>
  <si>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</si>
  <si>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0315</t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</si>
  <si>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</si>
  <si>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</si>
  <si>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</si>
  <si>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</si>
  <si>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</si>
  <si>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</si>
  <si>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0502</t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</si>
  <si>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</si>
  <si>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</si>
  <si>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0505</t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</si>
  <si>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</si>
  <si>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</si>
  <si>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0506</t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</si>
  <si>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</si>
  <si>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0507</t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</si>
  <si>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</si>
  <si>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</si>
  <si>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</si>
  <si>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0511</t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</si>
  <si>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</si>
  <si>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0513</t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</si>
  <si>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</si>
  <si>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</si>
  <si>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</si>
  <si>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0516</t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</si>
  <si>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</si>
  <si>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</si>
  <si>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</si>
  <si>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0517</t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</si>
  <si>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</si>
  <si>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</si>
  <si>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</si>
  <si>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</si>
  <si>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0401</t>
  </si>
  <si>
    <t>とちぎ森林創生ビジョン</t>
    <rPh sb="3" eb="5">
      <t>シンリン</t>
    </rPh>
    <rPh sb="5" eb="7">
      <t>ソウセイ</t>
    </rPh>
    <phoneticPr fontId="2"/>
  </si>
  <si>
    <t>0402</t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</si>
  <si>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</si>
  <si>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</si>
  <si>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地球温暖化対策課</t>
    <rPh sb="0" eb="2">
      <t>チキュウ</t>
    </rPh>
    <rPh sb="2" eb="5">
      <t>オンダンカ</t>
    </rPh>
    <rPh sb="5" eb="8">
      <t>タイサクカ</t>
    </rPh>
    <phoneticPr fontId="2"/>
  </si>
  <si>
    <t>0403</t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</si>
  <si>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</si>
  <si>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</si>
  <si>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0404</t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</si>
  <si>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</si>
  <si>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</si>
  <si>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0405</t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</si>
  <si>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</si>
  <si>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</si>
  <si>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0406</t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</si>
  <si>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</si>
  <si>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</si>
  <si>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0407</t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</si>
  <si>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</si>
  <si>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</si>
  <si>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0408</t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</si>
  <si>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</si>
  <si>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</si>
  <si>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0410</t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</si>
  <si>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</si>
  <si>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</si>
  <si>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0411</t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</si>
  <si>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</si>
  <si>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</si>
  <si>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0412</t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</si>
  <si>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</si>
  <si>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</si>
  <si>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0413</t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</si>
  <si>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</si>
  <si>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</si>
  <si>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0414</t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</si>
  <si>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</si>
  <si>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</si>
  <si>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0415</t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</si>
  <si>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</si>
  <si>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</si>
  <si>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0416</t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</si>
  <si>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</si>
  <si>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</si>
  <si>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0417</t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</si>
  <si>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</si>
  <si>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</si>
  <si>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0418</t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</si>
  <si>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</si>
  <si>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0419</t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</si>
  <si>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</si>
  <si>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0420</t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</si>
  <si>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</si>
  <si>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</si>
  <si>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0421</t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</si>
  <si>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</si>
  <si>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</si>
  <si>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0422</t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</si>
  <si>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</si>
  <si>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</si>
  <si>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0423</t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</si>
  <si>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</si>
  <si>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0424</t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</si>
  <si>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</si>
  <si>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</si>
  <si>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0425</t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</si>
  <si>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</si>
  <si>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</si>
  <si>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0426</t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</si>
  <si>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</si>
  <si>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</si>
  <si>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0427</t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</si>
  <si>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</si>
  <si>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</si>
  <si>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0428</t>
  </si>
  <si>
    <t>レッドデータブックとちぎ　2005</t>
    <phoneticPr fontId="2"/>
  </si>
  <si>
    <t>0429</t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</si>
  <si>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</si>
  <si>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</si>
  <si>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0430</t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</si>
  <si>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</si>
  <si>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</si>
  <si>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0431</t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</si>
  <si>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</si>
  <si>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</si>
  <si>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0433</t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</si>
  <si>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</si>
  <si>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</si>
  <si>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0434</t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</si>
  <si>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</si>
  <si>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0435</t>
  </si>
  <si>
    <t>自然環境基礎調査　とちぎの鳥類</t>
    <rPh sb="13" eb="15">
      <t>チョウルイ</t>
    </rPh>
    <phoneticPr fontId="2"/>
  </si>
  <si>
    <t>0436</t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</si>
  <si>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</si>
  <si>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</si>
  <si>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0437</t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</si>
  <si>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</si>
  <si>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0438</t>
  </si>
  <si>
    <t>自然環境基礎調査　とちぎの植物Ⅰ</t>
    <rPh sb="13" eb="15">
      <t>ショクブツ</t>
    </rPh>
    <phoneticPr fontId="2"/>
  </si>
  <si>
    <t>H15.3</t>
    <phoneticPr fontId="2"/>
  </si>
  <si>
    <t>0439</t>
  </si>
  <si>
    <t>自然環境基礎調査　とちぎの植物Ⅱ</t>
    <rPh sb="13" eb="15">
      <t>ショクブツ</t>
    </rPh>
    <phoneticPr fontId="2"/>
  </si>
  <si>
    <t>H15.9</t>
    <phoneticPr fontId="2"/>
  </si>
  <si>
    <t>0440</t>
  </si>
  <si>
    <t>自然環境基礎調査　とちぎの昆虫Ⅰ</t>
    <rPh sb="13" eb="15">
      <t>コンチュウ</t>
    </rPh>
    <phoneticPr fontId="2"/>
  </si>
  <si>
    <t>0441</t>
  </si>
  <si>
    <t>自然環境基礎調査　とちぎの昆虫Ⅱ</t>
    <rPh sb="13" eb="15">
      <t>コンチュウ</t>
    </rPh>
    <phoneticPr fontId="2"/>
  </si>
  <si>
    <t>0442</t>
  </si>
  <si>
    <t>自然環境基礎調査　とちぎの土壌動物</t>
    <rPh sb="13" eb="15">
      <t>ドジョウ</t>
    </rPh>
    <rPh sb="15" eb="17">
      <t>ドウブツ</t>
    </rPh>
    <phoneticPr fontId="2"/>
  </si>
  <si>
    <t>0444</t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</si>
  <si>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</si>
  <si>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</si>
  <si>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</si>
  <si>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0445</t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</si>
  <si>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</si>
  <si>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0446</t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</si>
  <si>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</si>
  <si>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</si>
  <si>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0457</t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</si>
  <si>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</si>
  <si>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</si>
  <si>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0449</t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</si>
  <si>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</si>
  <si>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</si>
  <si>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0450</t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</si>
  <si>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</si>
  <si>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</si>
  <si>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0451</t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</si>
  <si>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</si>
  <si>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</si>
  <si>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0452</t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</si>
  <si>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</si>
  <si>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</si>
  <si>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0453</t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</si>
  <si>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</si>
  <si>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</si>
  <si>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0454</t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</si>
  <si>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</si>
  <si>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</si>
  <si>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産業政策課</t>
    <rPh sb="0" eb="2">
      <t>サンギョウ</t>
    </rPh>
    <rPh sb="2" eb="4">
      <t>セイサク</t>
    </rPh>
    <rPh sb="4" eb="5">
      <t>カ</t>
    </rPh>
    <phoneticPr fontId="2"/>
  </si>
  <si>
    <t>国際課</t>
    <rPh sb="0" eb="2">
      <t>コクサイ</t>
    </rPh>
    <rPh sb="2" eb="3">
      <t>カ</t>
    </rPh>
    <phoneticPr fontId="2"/>
  </si>
  <si>
    <t>0603</t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</si>
  <si>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</si>
  <si>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</si>
  <si>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</si>
  <si>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0701</t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</si>
  <si>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</si>
  <si>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</si>
  <si>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0702</t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</si>
  <si>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</si>
  <si>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</si>
  <si>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0703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</si>
  <si>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</si>
  <si>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</si>
  <si>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</si>
  <si>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</si>
  <si>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0801</t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</si>
  <si>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</si>
  <si>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</si>
  <si>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0802</t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</si>
  <si>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</si>
  <si>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</si>
  <si>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</si>
  <si>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道路現況調書(令和５年４月１日現在)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</si>
  <si>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河川課</t>
    <rPh sb="0" eb="2">
      <t>カセン</t>
    </rPh>
    <rPh sb="2" eb="3">
      <t>カ</t>
    </rPh>
    <phoneticPr fontId="2"/>
  </si>
  <si>
    <t>0805</t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</si>
  <si>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</si>
  <si>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</si>
  <si>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</si>
  <si>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0806</t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</si>
  <si>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</si>
  <si>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0807</t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</si>
  <si>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</si>
  <si>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</si>
  <si>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0808</t>
  </si>
  <si>
    <t>小山栃木都市計画総括図(小山市･下野市)(1/25,000) 3-2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オヤマシ</t>
    </rPh>
    <rPh sb="16" eb="18">
      <t>シモツケ</t>
    </rPh>
    <rPh sb="18" eb="19">
      <t>シ</t>
    </rPh>
    <phoneticPr fontId="2"/>
  </si>
  <si>
    <t>0809</t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</si>
  <si>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</si>
  <si>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</si>
  <si>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0810</t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</si>
  <si>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</si>
  <si>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</si>
  <si>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0811</t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</si>
  <si>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</si>
  <si>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</si>
  <si>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0813</t>
  </si>
  <si>
    <t>益子･茂木･市貝都市計画総括図(1/25,000)</t>
    <rPh sb="0" eb="2">
      <t>マシコ</t>
    </rPh>
    <rPh sb="3" eb="5">
      <t>モテギ</t>
    </rPh>
    <rPh sb="6" eb="8">
      <t>イチカイ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</si>
  <si>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H28.4</t>
    <phoneticPr fontId="2"/>
  </si>
  <si>
    <t>0814</t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</si>
  <si>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</si>
  <si>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0815</t>
  </si>
  <si>
    <t>栃木県開発許可事務の手引き（令和４(2022)年４月）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</si>
  <si>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0816</t>
    <phoneticPr fontId="2"/>
  </si>
  <si>
    <t>必携　宅地建物取引業者の手引き（改第12版）</t>
    <rPh sb="0" eb="2">
      <t>ヒッケイ</t>
    </rPh>
    <rPh sb="3" eb="5">
      <t>タクチ</t>
    </rPh>
    <rPh sb="5" eb="7">
      <t>タテモノ</t>
    </rPh>
    <rPh sb="7" eb="9">
      <t>トリヒキ</t>
    </rPh>
    <rPh sb="9" eb="11">
      <t>ギョウシャ</t>
    </rPh>
    <rPh sb="12" eb="14">
      <t>テビ</t>
    </rPh>
    <rPh sb="16" eb="17">
      <t>カイ</t>
    </rPh>
    <rPh sb="17" eb="18">
      <t>ダイ</t>
    </rPh>
    <rPh sb="20" eb="21">
      <t>バン</t>
    </rPh>
    <phoneticPr fontId="2"/>
  </si>
  <si>
    <t>0818</t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</si>
  <si>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</si>
  <si>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</si>
  <si>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0819</t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</si>
  <si>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</si>
  <si>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</si>
  <si>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</si>
  <si>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</si>
  <si>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</si>
  <si>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0823</t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</si>
  <si>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</si>
  <si>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</si>
  <si>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</si>
  <si>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</si>
  <si>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</si>
  <si>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</si>
  <si>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0828</t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</si>
  <si>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</si>
  <si>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</si>
  <si>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</si>
  <si>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0831</t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</si>
  <si>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</si>
  <si>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</si>
  <si>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</si>
  <si>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</si>
  <si>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</si>
  <si>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0304</t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</si>
  <si>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</si>
  <si>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</si>
  <si>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0305</t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</si>
  <si>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</si>
  <si>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</si>
  <si>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</si>
  <si>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0900</t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</si>
  <si>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</si>
  <si>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</si>
  <si>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0902</t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</si>
  <si>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</si>
  <si>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0903</t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</si>
  <si>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</si>
  <si>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0904</t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</si>
  <si>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</si>
  <si>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</si>
  <si>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0905</t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</si>
  <si>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</si>
  <si>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</si>
  <si>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0906</t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</si>
  <si>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</si>
  <si>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0907</t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</si>
  <si>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</si>
  <si>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</si>
  <si>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0908</t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</si>
  <si>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</si>
  <si>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</si>
  <si>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0909</t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</si>
  <si>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</si>
  <si>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</si>
  <si>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0910</t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</si>
  <si>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</si>
  <si>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</si>
  <si>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0911</t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</si>
  <si>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</si>
  <si>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0912</t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</si>
  <si>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</si>
  <si>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0913</t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</si>
  <si>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</si>
  <si>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</si>
  <si>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0914</t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</si>
  <si>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</si>
  <si>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</si>
  <si>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0915</t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</si>
  <si>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</si>
  <si>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</si>
  <si>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0916</t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</si>
  <si>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</si>
  <si>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</si>
  <si>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0917</t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</si>
  <si>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</si>
  <si>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</si>
  <si>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0918</t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</si>
  <si>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</si>
  <si>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</si>
  <si>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0919</t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</si>
  <si>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</si>
  <si>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</si>
  <si>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0920</t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</si>
  <si>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</si>
  <si>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0921</t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</si>
  <si>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</si>
  <si>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0922</t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</si>
  <si>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</si>
  <si>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0923</t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</si>
  <si>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</si>
  <si>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0924</t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</si>
  <si>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</si>
  <si>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0925</t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</si>
  <si>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</si>
  <si>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</si>
  <si>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0926</t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</si>
  <si>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</si>
  <si>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0927</t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</si>
  <si>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</si>
  <si>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0928</t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</si>
  <si>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</si>
  <si>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0951</t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</si>
  <si>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</si>
  <si>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0955</t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</si>
  <si>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</si>
  <si>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</si>
  <si>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0929</t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</si>
  <si>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</si>
  <si>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0930</t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</si>
  <si>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</si>
  <si>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</si>
  <si>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0931</t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</si>
  <si>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</si>
  <si>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</si>
  <si>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0932</t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</si>
  <si>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</si>
  <si>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</si>
  <si>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0933</t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</si>
  <si>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</si>
  <si>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0934</t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</si>
  <si>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</si>
  <si>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0935</t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</si>
  <si>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</si>
  <si>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0936</t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</si>
  <si>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</si>
  <si>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0937</t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</si>
  <si>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</si>
  <si>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</si>
  <si>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0938</t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</si>
  <si>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</si>
  <si>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0939</t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</si>
  <si>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</si>
  <si>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</si>
  <si>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0940</t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</si>
  <si>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</si>
  <si>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0941</t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</si>
  <si>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</si>
  <si>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0942</t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</si>
  <si>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</si>
  <si>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0943</t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</si>
  <si>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</si>
  <si>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0944</t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</si>
  <si>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</si>
  <si>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0945</t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</si>
  <si>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</si>
  <si>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0946</t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</si>
  <si>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</si>
  <si>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0947</t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</si>
  <si>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</si>
  <si>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0948</t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</si>
  <si>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</si>
  <si>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0949</t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</si>
  <si>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</si>
  <si>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0952</t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</si>
  <si>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</si>
  <si>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0953</t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</si>
  <si>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</si>
  <si>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</si>
  <si>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1000</t>
  </si>
  <si>
    <t>平成26年12月14日執行衆議院議員総選挙　選挙の記録</t>
    <rPh sb="13" eb="14">
      <t>シュウ</t>
    </rPh>
    <rPh sb="18" eb="21">
      <t>ソウセンキョ</t>
    </rPh>
    <phoneticPr fontId="1"/>
  </si>
  <si>
    <t>1001</t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</si>
  <si>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</si>
  <si>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</si>
  <si>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1002</t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</si>
  <si>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</si>
  <si>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1003</t>
  </si>
  <si>
    <t>平成28年11月20日執行栃木県知事選挙及び平成28年4月1日執行栃木県議会議員（矢板市選挙区）補欠選挙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0" eb="31">
      <t>ヒ</t>
    </rPh>
    <rPh sb="31" eb="33">
      <t>シッコウ</t>
    </rPh>
    <rPh sb="33" eb="36">
      <t>トチギケン</t>
    </rPh>
    <rPh sb="36" eb="38">
      <t>ギカイ</t>
    </rPh>
    <rPh sb="38" eb="40">
      <t>ギイン</t>
    </rPh>
    <rPh sb="41" eb="44">
      <t>ヤイタシ</t>
    </rPh>
    <rPh sb="44" eb="47">
      <t>センキョク</t>
    </rPh>
    <rPh sb="48" eb="50">
      <t>ホケツ</t>
    </rPh>
    <rPh sb="50" eb="52">
      <t>センキョ</t>
    </rPh>
    <rPh sb="53" eb="55">
      <t>センキョ</t>
    </rPh>
    <rPh sb="56" eb="58">
      <t>キロク</t>
    </rPh>
    <phoneticPr fontId="2"/>
  </si>
  <si>
    <t>1004</t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</si>
  <si>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</si>
  <si>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</si>
  <si>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1005</t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</si>
  <si>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</si>
  <si>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</si>
  <si>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1006</t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</si>
  <si>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</si>
  <si>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1007</t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</si>
  <si>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</si>
  <si>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1008</t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</si>
  <si>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</si>
  <si>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1009</t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</si>
  <si>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</si>
  <si>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</si>
  <si>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1010</t>
    <phoneticPr fontId="2"/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</si>
  <si>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</si>
  <si>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</si>
  <si>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</si>
  <si>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</si>
  <si>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</si>
  <si>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</si>
  <si>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</si>
  <si>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</si>
  <si>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</si>
  <si>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</si>
  <si>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</si>
  <si>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</si>
  <si>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</si>
  <si>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</si>
  <si>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</si>
  <si>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</si>
  <si>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0521</t>
  </si>
  <si>
    <t>R6.4</t>
  </si>
  <si>
    <t>0604</t>
  </si>
  <si>
    <t>令和６(2024)年度産業労働観光部事業概要</t>
    <rPh sb="9" eb="11">
      <t>ネンド</t>
    </rPh>
    <rPh sb="11" eb="13">
      <t>サンギョウ</t>
    </rPh>
    <rPh sb="13" eb="15">
      <t>ロウドウ</t>
    </rPh>
    <rPh sb="15" eb="17">
      <t>カンコウ</t>
    </rPh>
    <rPh sb="17" eb="18">
      <t>ブ</t>
    </rPh>
    <rPh sb="18" eb="22">
      <t>ジギョウガイヨウ</t>
    </rPh>
    <phoneticPr fontId="2"/>
  </si>
  <si>
    <t>0833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</si>
  <si>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</si>
  <si>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</si>
  <si>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0836</t>
  </si>
  <si>
    <t>日光土木事務所管内図 令和５(2023)年４月（1:50,000）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1" eb="13">
      <t>レイワ</t>
    </rPh>
    <rPh sb="20" eb="21">
      <t>ネン</t>
    </rPh>
    <rPh sb="22" eb="23">
      <t>ガツ</t>
    </rPh>
    <phoneticPr fontId="2"/>
  </si>
  <si>
    <t>0837</t>
  </si>
  <si>
    <t>栃木土木事務所管内図　令和５(2023)年６月（1:50,000）</t>
    <rPh sb="0" eb="2">
      <t>トチギ</t>
    </rPh>
    <rPh sb="2" eb="4">
      <t>ドボク</t>
    </rPh>
    <rPh sb="4" eb="7">
      <t>ジムショ</t>
    </rPh>
    <rPh sb="7" eb="9">
      <t>カンナイ</t>
    </rPh>
    <rPh sb="9" eb="10">
      <t>ズ</t>
    </rPh>
    <rPh sb="11" eb="13">
      <t>レイワ</t>
    </rPh>
    <rPh sb="20" eb="21">
      <t>ネン</t>
    </rPh>
    <rPh sb="22" eb="23">
      <t>ガツ</t>
    </rPh>
    <phoneticPr fontId="2"/>
  </si>
  <si>
    <t>R5.6</t>
  </si>
  <si>
    <t>0835</t>
  </si>
  <si>
    <t>烏山土木事務所管内図令和５(2023)年３月（1:50,000）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</si>
  <si>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R5.3</t>
  </si>
  <si>
    <t>0834</t>
  </si>
  <si>
    <t>大田原土木事務所管内図令和５(2023)年４月（1:50,000）</t>
    <rPh sb="0" eb="3">
      <t>オオタワラ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</si>
  <si>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0841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</si>
  <si>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</si>
  <si>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t>0840</t>
  </si>
  <si>
    <t>栃木県道路図（令和６年４月）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</si>
  <si>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0839</t>
  </si>
  <si>
    <t>0956</t>
  </si>
  <si>
    <t>教育施策(令和６(2024)年度)</t>
    <rPh sb="0" eb="2">
      <t>キョウイク</t>
    </rPh>
    <rPh sb="2" eb="4">
      <t>セサク</t>
    </rPh>
    <rPh sb="15" eb="16">
      <t>ド</t>
    </rPh>
    <phoneticPr fontId="2"/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</si>
  <si>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</si>
  <si>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0522</t>
    <phoneticPr fontId="2"/>
  </si>
  <si>
    <t>0523</t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</si>
  <si>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</si>
  <si>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</si>
  <si>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</si>
  <si>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</si>
  <si>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0524</t>
    <phoneticPr fontId="2"/>
  </si>
  <si>
    <t>令和６(2024)年度生活文化スポーツ行政の概要</t>
    <rPh sb="0" eb="2">
      <t>レイワ</t>
    </rPh>
    <rPh sb="9" eb="10">
      <t>ネン</t>
    </rPh>
    <rPh sb="10" eb="11">
      <t>ド</t>
    </rPh>
    <rPh sb="11" eb="15">
      <t>セイカツブンカ</t>
    </rPh>
    <rPh sb="19" eb="21">
      <t>ギョウセイ</t>
    </rPh>
    <rPh sb="22" eb="24">
      <t>ガイヨウ</t>
    </rPh>
    <phoneticPr fontId="2"/>
  </si>
  <si>
    <t>0330</t>
  </si>
  <si>
    <t>令和６年　地価公示（栃木県版）</t>
    <rPh sb="3" eb="4">
      <t>ネン</t>
    </rPh>
    <rPh sb="5" eb="7">
      <t>チカ</t>
    </rPh>
    <rPh sb="7" eb="9">
      <t>コウジ</t>
    </rPh>
    <rPh sb="10" eb="13">
      <t>トチギケン</t>
    </rPh>
    <rPh sb="13" eb="14">
      <t>バン</t>
    </rPh>
    <phoneticPr fontId="2"/>
  </si>
  <si>
    <t>0114</t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</si>
  <si>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</si>
  <si>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</si>
  <si>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</si>
  <si>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</si>
  <si>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0954</t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</si>
  <si>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</si>
  <si>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</si>
  <si>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0508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</si>
  <si>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</si>
  <si>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</si>
  <si>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0331</t>
  </si>
  <si>
    <t>消防防災年報(令和５(2023)年版)</t>
    <rPh sb="0" eb="2">
      <t>ショウボウ</t>
    </rPh>
    <rPh sb="2" eb="4">
      <t>ボウサイ</t>
    </rPh>
    <rPh sb="4" eb="6">
      <t>ネンポウネンバン</t>
    </rPh>
    <phoneticPr fontId="2"/>
  </si>
  <si>
    <t>0820</t>
  </si>
  <si>
    <t>屋外広告物関係例規集　令和６(2024)年４月</t>
    <rPh sb="0" eb="2">
      <t>オクガイ</t>
    </rPh>
    <rPh sb="2" eb="4">
      <t>コウコク</t>
    </rPh>
    <rPh sb="4" eb="5">
      <t>ブツ</t>
    </rPh>
    <rPh sb="5" eb="7">
      <t>カンケイ</t>
    </rPh>
    <rPh sb="7" eb="9">
      <t>レイキ</t>
    </rPh>
    <rPh sb="9" eb="10">
      <t>シュウ</t>
    </rPh>
    <rPh sb="20" eb="21">
      <t>ネン</t>
    </rPh>
    <rPh sb="22" eb="23">
      <t>ガツ</t>
    </rPh>
    <phoneticPr fontId="2"/>
  </si>
  <si>
    <t>0500</t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</si>
  <si>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</si>
  <si>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0501</t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</si>
  <si>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</si>
  <si>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</si>
  <si>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</si>
  <si>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0822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</si>
  <si>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</si>
  <si>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</si>
  <si>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0447</t>
  </si>
  <si>
    <t>とちぎの廃棄物令和４(2022)年度版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</si>
  <si>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0503</t>
  </si>
  <si>
    <t>令和６（2024）年度保健福祉行政の概要</t>
    <rPh sb="0" eb="2">
      <t>レイワ</t>
    </rPh>
    <rPh sb="9" eb="11">
      <t>ネンド</t>
    </rPh>
    <rPh sb="11" eb="13">
      <t>ホケン</t>
    </rPh>
    <rPh sb="13" eb="15">
      <t>フクシ</t>
    </rPh>
    <rPh sb="15" eb="17">
      <t>ギョウセイ</t>
    </rPh>
    <rPh sb="18" eb="20">
      <t>ガイヨウ</t>
    </rPh>
    <phoneticPr fontId="2"/>
  </si>
  <si>
    <t>R6.6</t>
    <phoneticPr fontId="2"/>
  </si>
  <si>
    <t>0825</t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</si>
  <si>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</si>
  <si>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0829</t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</si>
  <si>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</si>
  <si>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</si>
  <si>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0443</t>
  </si>
  <si>
    <t>令和５(2023)年度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</si>
  <si>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旧コード</t>
    <rPh sb="0" eb="1">
      <t>キュウ</t>
    </rPh>
    <phoneticPr fontId="2"/>
  </si>
  <si>
    <t>メモリNo.</t>
    <phoneticPr fontId="2"/>
  </si>
  <si>
    <t>スキャニングコード</t>
    <phoneticPr fontId="2"/>
  </si>
  <si>
    <t>レジ名称
（全角８文字・半角使用可）</t>
    <rPh sb="2" eb="4">
      <t>メイショウ</t>
    </rPh>
    <rPh sb="6" eb="8">
      <t>ゼンカク</t>
    </rPh>
    <rPh sb="9" eb="11">
      <t>モジ</t>
    </rPh>
    <rPh sb="12" eb="14">
      <t>ハンカク</t>
    </rPh>
    <rPh sb="14" eb="16">
      <t>シヨウ</t>
    </rPh>
    <phoneticPr fontId="2"/>
  </si>
  <si>
    <t>頒布価格</t>
    <rPh sb="0" eb="2">
      <t>ハンプ</t>
    </rPh>
    <rPh sb="2" eb="4">
      <t>カカク</t>
    </rPh>
    <phoneticPr fontId="2"/>
  </si>
  <si>
    <t>黄色</t>
    <rPh sb="0" eb="2">
      <t>キイロ</t>
    </rPh>
    <phoneticPr fontId="2"/>
  </si>
  <si>
    <t>…R6新規</t>
    <rPh sb="3" eb="5">
      <t>シンキ</t>
    </rPh>
    <phoneticPr fontId="2"/>
  </si>
  <si>
    <t>0001</t>
    <phoneticPr fontId="2"/>
  </si>
  <si>
    <t>有償頒布送料</t>
    <rPh sb="0" eb="2">
      <t>ユウショウ</t>
    </rPh>
    <rPh sb="2" eb="4">
      <t>ハンプ</t>
    </rPh>
    <rPh sb="4" eb="6">
      <t>ソウリョウ</t>
    </rPh>
    <phoneticPr fontId="2"/>
  </si>
  <si>
    <t>0002</t>
  </si>
  <si>
    <t>行政資料写し</t>
    <rPh sb="0" eb="2">
      <t>ギョウセイ</t>
    </rPh>
    <rPh sb="2" eb="4">
      <t>シリョウ</t>
    </rPh>
    <rPh sb="4" eb="5">
      <t>ウツ</t>
    </rPh>
    <phoneticPr fontId="2"/>
  </si>
  <si>
    <t>0003</t>
  </si>
  <si>
    <t>行政資料カラー</t>
    <rPh sb="0" eb="2">
      <t>ギョウセイ</t>
    </rPh>
    <rPh sb="2" eb="4">
      <t>シリョウ</t>
    </rPh>
    <phoneticPr fontId="2"/>
  </si>
  <si>
    <t>0004</t>
  </si>
  <si>
    <t>行政資料CD-R</t>
    <rPh sb="0" eb="2">
      <t>ギョウセイ</t>
    </rPh>
    <rPh sb="2" eb="4">
      <t>シリョウ</t>
    </rPh>
    <phoneticPr fontId="2"/>
  </si>
  <si>
    <t>0005</t>
  </si>
  <si>
    <t>行政資料送料</t>
    <rPh sb="0" eb="2">
      <t>ギョウセイ</t>
    </rPh>
    <rPh sb="2" eb="4">
      <t>シリョウ</t>
    </rPh>
    <rPh sb="4" eb="6">
      <t>ソウリョウ</t>
    </rPh>
    <phoneticPr fontId="2"/>
  </si>
  <si>
    <t>0006</t>
  </si>
  <si>
    <t>公文書写し</t>
    <rPh sb="0" eb="3">
      <t>コウブンショ</t>
    </rPh>
    <rPh sb="3" eb="4">
      <t>ウツ</t>
    </rPh>
    <phoneticPr fontId="2"/>
  </si>
  <si>
    <t>0007</t>
  </si>
  <si>
    <t>公文書カラー</t>
    <rPh sb="0" eb="3">
      <t>コウブンショ</t>
    </rPh>
    <phoneticPr fontId="2"/>
  </si>
  <si>
    <t>0008</t>
  </si>
  <si>
    <t>公文書CD-R</t>
    <rPh sb="0" eb="3">
      <t>コウブンショ</t>
    </rPh>
    <phoneticPr fontId="2"/>
  </si>
  <si>
    <t>0009</t>
  </si>
  <si>
    <t>公文書送料</t>
    <rPh sb="0" eb="3">
      <t>コウブンショ</t>
    </rPh>
    <rPh sb="3" eb="5">
      <t>ソウリョウ</t>
    </rPh>
    <phoneticPr fontId="2"/>
  </si>
  <si>
    <t>0010</t>
  </si>
  <si>
    <t>個人情報写し</t>
    <rPh sb="0" eb="2">
      <t>コジン</t>
    </rPh>
    <rPh sb="2" eb="4">
      <t>ジョウホウ</t>
    </rPh>
    <rPh sb="4" eb="5">
      <t>ウツ</t>
    </rPh>
    <phoneticPr fontId="2"/>
  </si>
  <si>
    <t>※R4以前請求分</t>
    <rPh sb="3" eb="5">
      <t>イゼン</t>
    </rPh>
    <rPh sb="5" eb="8">
      <t>セイキュウブン</t>
    </rPh>
    <phoneticPr fontId="2"/>
  </si>
  <si>
    <t>0011</t>
  </si>
  <si>
    <t>個人情報カラー</t>
    <rPh sb="0" eb="2">
      <t>コジン</t>
    </rPh>
    <rPh sb="2" eb="4">
      <t>ジョウホウ</t>
    </rPh>
    <phoneticPr fontId="2"/>
  </si>
  <si>
    <t>0012</t>
  </si>
  <si>
    <t>個人情報CD-R</t>
    <rPh sb="0" eb="2">
      <t>コジン</t>
    </rPh>
    <rPh sb="2" eb="4">
      <t>ジョウホウ</t>
    </rPh>
    <phoneticPr fontId="2"/>
  </si>
  <si>
    <t>0013</t>
  </si>
  <si>
    <t>個人情報送料</t>
    <rPh sb="0" eb="2">
      <t>コジン</t>
    </rPh>
    <rPh sb="2" eb="4">
      <t>ジョウホウ</t>
    </rPh>
    <rPh sb="4" eb="6">
      <t>ソウリョウ</t>
    </rPh>
    <phoneticPr fontId="2"/>
  </si>
  <si>
    <t>0014</t>
  </si>
  <si>
    <t>行政不服審査写し</t>
    <rPh sb="0" eb="2">
      <t>ギョウセイ</t>
    </rPh>
    <rPh sb="2" eb="4">
      <t>フフク</t>
    </rPh>
    <rPh sb="4" eb="6">
      <t>シンサ</t>
    </rPh>
    <rPh sb="6" eb="7">
      <t>ウツ</t>
    </rPh>
    <phoneticPr fontId="2"/>
  </si>
  <si>
    <t>0015</t>
  </si>
  <si>
    <t>行政不服審査ｶﾗｰ</t>
    <rPh sb="0" eb="2">
      <t>ギョウセイ</t>
    </rPh>
    <rPh sb="2" eb="4">
      <t>フフク</t>
    </rPh>
    <rPh sb="4" eb="6">
      <t>シンサ</t>
    </rPh>
    <phoneticPr fontId="2"/>
  </si>
  <si>
    <t>0016</t>
  </si>
  <si>
    <t>行政不服審査送料</t>
    <rPh sb="0" eb="2">
      <t>ギョウセイ</t>
    </rPh>
    <rPh sb="2" eb="4">
      <t>フフク</t>
    </rPh>
    <rPh sb="4" eb="6">
      <t>シンサ</t>
    </rPh>
    <rPh sb="6" eb="8">
      <t>ソウリョウ</t>
    </rPh>
    <phoneticPr fontId="2"/>
  </si>
  <si>
    <t>0017</t>
  </si>
  <si>
    <t>※R5以降請求分</t>
    <rPh sb="3" eb="5">
      <t>イコウ</t>
    </rPh>
    <rPh sb="5" eb="8">
      <t>セイキュウブン</t>
    </rPh>
    <phoneticPr fontId="2"/>
  </si>
  <si>
    <t>0018</t>
  </si>
  <si>
    <t>0019</t>
  </si>
  <si>
    <t>0020</t>
  </si>
  <si>
    <t>0021</t>
  </si>
  <si>
    <t>空き番号</t>
    <rPh sb="0" eb="1">
      <t>ア</t>
    </rPh>
    <rPh sb="2" eb="4">
      <t>バンゴウ</t>
    </rPh>
    <phoneticPr fontId="2"/>
  </si>
  <si>
    <t>0022</t>
  </si>
  <si>
    <t>0023</t>
  </si>
  <si>
    <t>0024</t>
  </si>
  <si>
    <t>0025</t>
  </si>
  <si>
    <t>匿名加工情報写し</t>
    <rPh sb="0" eb="2">
      <t>トクメイ</t>
    </rPh>
    <rPh sb="2" eb="4">
      <t>カコウ</t>
    </rPh>
    <rPh sb="4" eb="6">
      <t>ジョウホウ</t>
    </rPh>
    <rPh sb="6" eb="7">
      <t>ウツ</t>
    </rPh>
    <phoneticPr fontId="2"/>
  </si>
  <si>
    <t>※R5.８月新規追加科目</t>
    <rPh sb="5" eb="6">
      <t>ガツ</t>
    </rPh>
    <rPh sb="6" eb="8">
      <t>シンキ</t>
    </rPh>
    <rPh sb="8" eb="10">
      <t>ツイカ</t>
    </rPh>
    <rPh sb="10" eb="12">
      <t>カモク</t>
    </rPh>
    <phoneticPr fontId="2"/>
  </si>
  <si>
    <t>0026</t>
  </si>
  <si>
    <t>匿名加工情報ｶﾗｰ</t>
    <rPh sb="0" eb="6">
      <t>トクメイカコウジョウホウ</t>
    </rPh>
    <phoneticPr fontId="2"/>
  </si>
  <si>
    <t>0027</t>
  </si>
  <si>
    <t>匿名加工情報CD-R</t>
    <rPh sb="0" eb="6">
      <t>トクメイカコウジョウホウ</t>
    </rPh>
    <phoneticPr fontId="2"/>
  </si>
  <si>
    <t>0028</t>
  </si>
  <si>
    <t>匿名加工情報送料</t>
    <rPh sb="0" eb="6">
      <t>トクメイカコウジョウホウ</t>
    </rPh>
    <rPh sb="6" eb="8">
      <t>ソウリョウ</t>
    </rPh>
    <phoneticPr fontId="2"/>
  </si>
  <si>
    <t>0100</t>
    <phoneticPr fontId="2"/>
  </si>
  <si>
    <t>0101未来創造ﾌﾟﾗﾝ</t>
    <rPh sb="4" eb="6">
      <t>ミライ</t>
    </rPh>
    <rPh sb="6" eb="8">
      <t>ソウゾウ</t>
    </rPh>
    <phoneticPr fontId="2"/>
  </si>
  <si>
    <t>0102</t>
  </si>
  <si>
    <t>0103</t>
  </si>
  <si>
    <t>0104</t>
  </si>
  <si>
    <t>0105</t>
  </si>
  <si>
    <t>0106</t>
  </si>
  <si>
    <t>0107土地利用基本</t>
    <rPh sb="6" eb="8">
      <t>リヨウ</t>
    </rPh>
    <rPh sb="8" eb="10">
      <t>キホン</t>
    </rPh>
    <phoneticPr fontId="2"/>
  </si>
  <si>
    <t>0108とちぎの百様</t>
  </si>
  <si>
    <t>0109</t>
  </si>
  <si>
    <t>0110</t>
    <phoneticPr fontId="2"/>
  </si>
  <si>
    <t>令和５年　地価調査のあらまし</t>
    <rPh sb="3" eb="4">
      <t>ネン</t>
    </rPh>
    <rPh sb="5" eb="7">
      <t>チカ</t>
    </rPh>
    <rPh sb="7" eb="9">
      <t>チョウサ</t>
    </rPh>
    <phoneticPr fontId="2"/>
  </si>
  <si>
    <t>0110 R5あらまし</t>
    <phoneticPr fontId="2"/>
  </si>
  <si>
    <t>令和５年　地価調査　標準価格一覧</t>
    <rPh sb="3" eb="4">
      <t>ネン</t>
    </rPh>
    <rPh sb="5" eb="7">
      <t>チカ</t>
    </rPh>
    <rPh sb="7" eb="9">
      <t>チョウサ</t>
    </rPh>
    <rPh sb="10" eb="12">
      <t>ヒョウジュン</t>
    </rPh>
    <rPh sb="12" eb="14">
      <t>カカク</t>
    </rPh>
    <rPh sb="14" eb="16">
      <t>イチラン</t>
    </rPh>
    <phoneticPr fontId="2"/>
  </si>
  <si>
    <t>0111 R5地価調査</t>
    <rPh sb="7" eb="9">
      <t>チカ</t>
    </rPh>
    <rPh sb="9" eb="11">
      <t>チョウサ</t>
    </rPh>
    <phoneticPr fontId="2"/>
  </si>
  <si>
    <t>令和５年　栃木県地価調査基準地位置図</t>
    <rPh sb="3" eb="4">
      <t>ネン</t>
    </rPh>
    <rPh sb="5" eb="8">
      <t>トチギケン</t>
    </rPh>
    <rPh sb="8" eb="10">
      <t>チカ</t>
    </rPh>
    <rPh sb="10" eb="12">
      <t>チョウサ</t>
    </rPh>
    <rPh sb="12" eb="14">
      <t>キジュン</t>
    </rPh>
    <rPh sb="14" eb="15">
      <t>チ</t>
    </rPh>
    <rPh sb="15" eb="17">
      <t>イチ</t>
    </rPh>
    <rPh sb="17" eb="18">
      <t>ズ</t>
    </rPh>
    <phoneticPr fontId="2"/>
  </si>
  <si>
    <t>0112 R5地価位置</t>
    <rPh sb="7" eb="9">
      <t>チカ</t>
    </rPh>
    <rPh sb="9" eb="11">
      <t>イチ</t>
    </rPh>
    <phoneticPr fontId="2"/>
  </si>
  <si>
    <t>0113</t>
  </si>
  <si>
    <t>0113 15戦略第2改</t>
    <rPh sb="7" eb="9">
      <t>センリャク</t>
    </rPh>
    <rPh sb="9" eb="10">
      <t>ダイ</t>
    </rPh>
    <rPh sb="11" eb="12">
      <t>カイ</t>
    </rPh>
    <phoneticPr fontId="2"/>
  </si>
  <si>
    <t>0114</t>
    <phoneticPr fontId="2"/>
  </si>
  <si>
    <t>0114 R6地価公示</t>
    <rPh sb="7" eb="9">
      <t>チカ</t>
    </rPh>
    <rPh sb="9" eb="11">
      <t>コウジ</t>
    </rPh>
    <phoneticPr fontId="2"/>
  </si>
  <si>
    <t>0200</t>
    <phoneticPr fontId="2"/>
  </si>
  <si>
    <t>0200行革プラン</t>
    <phoneticPr fontId="2"/>
  </si>
  <si>
    <t>0201</t>
    <phoneticPr fontId="2"/>
  </si>
  <si>
    <t>0201県庁舎建設誌</t>
    <phoneticPr fontId="2"/>
  </si>
  <si>
    <t>0202第４代県庁舎</t>
    <phoneticPr fontId="2"/>
  </si>
  <si>
    <t>0203</t>
    <phoneticPr fontId="2"/>
  </si>
  <si>
    <t>0300</t>
    <phoneticPr fontId="2"/>
  </si>
  <si>
    <t>県民生活部</t>
    <rPh sb="0" eb="2">
      <t>ケンミン</t>
    </rPh>
    <rPh sb="2" eb="5">
      <t>セイカツブ</t>
    </rPh>
    <phoneticPr fontId="2"/>
  </si>
  <si>
    <t>県民文化課</t>
    <rPh sb="0" eb="2">
      <t>ケンミン</t>
    </rPh>
    <rPh sb="2" eb="4">
      <t>ブンカ</t>
    </rPh>
    <rPh sb="4" eb="5">
      <t>カ</t>
    </rPh>
    <phoneticPr fontId="2"/>
  </si>
  <si>
    <t>0301</t>
    <phoneticPr fontId="2"/>
  </si>
  <si>
    <t>0301 R4NPO手引き</t>
    <phoneticPr fontId="2"/>
  </si>
  <si>
    <t>0302 R4認定NPO</t>
    <phoneticPr fontId="2"/>
  </si>
  <si>
    <t>0303</t>
  </si>
  <si>
    <t>消防防災年報(令和3(2021)年版)</t>
    <rPh sb="0" eb="2">
      <t>ショウボウ</t>
    </rPh>
    <rPh sb="2" eb="4">
      <t>ボウサイ</t>
    </rPh>
    <rPh sb="4" eb="6">
      <t>ネンポウ</t>
    </rPh>
    <rPh sb="16" eb="17">
      <t>ネン</t>
    </rPh>
    <rPh sb="17" eb="18">
      <t>バン</t>
    </rPh>
    <phoneticPr fontId="2"/>
  </si>
  <si>
    <t>0303 R3防災年報</t>
    <phoneticPr fontId="2"/>
  </si>
  <si>
    <t>0304豪雨災害</t>
    <phoneticPr fontId="2"/>
  </si>
  <si>
    <t>0305台風災害</t>
    <phoneticPr fontId="2"/>
  </si>
  <si>
    <t>0306</t>
  </si>
  <si>
    <t>とちぎの県民経済計算(令和元（2019）年度)</t>
    <rPh sb="4" eb="6">
      <t>ケンミン</t>
    </rPh>
    <rPh sb="6" eb="8">
      <t>ケイザイ</t>
    </rPh>
    <rPh sb="8" eb="10">
      <t>ケイサン</t>
    </rPh>
    <rPh sb="11" eb="13">
      <t>レイワ</t>
    </rPh>
    <rPh sb="13" eb="14">
      <t>モト</t>
    </rPh>
    <phoneticPr fontId="2"/>
  </si>
  <si>
    <t>0306 R1県民経済</t>
    <phoneticPr fontId="2"/>
  </si>
  <si>
    <t>R4.6</t>
    <phoneticPr fontId="2"/>
  </si>
  <si>
    <t>0307 R4県の人口</t>
    <phoneticPr fontId="2"/>
  </si>
  <si>
    <t>0308人口累年統計</t>
    <phoneticPr fontId="2"/>
  </si>
  <si>
    <t>0309</t>
  </si>
  <si>
    <t>0310</t>
  </si>
  <si>
    <t>0311</t>
  </si>
  <si>
    <t>0312</t>
  </si>
  <si>
    <t>0313 R2統計年鑑</t>
    <phoneticPr fontId="2"/>
  </si>
  <si>
    <t>0314 R3統計年鑑</t>
    <phoneticPr fontId="2"/>
  </si>
  <si>
    <t>人権・青少年男女参画課</t>
    <rPh sb="0" eb="2">
      <t>ジンケン</t>
    </rPh>
    <rPh sb="3" eb="6">
      <t>セイショウネン</t>
    </rPh>
    <rPh sb="6" eb="8">
      <t>ダンジョ</t>
    </rPh>
    <rPh sb="8" eb="11">
      <t>サンカクカ</t>
    </rPh>
    <phoneticPr fontId="2"/>
  </si>
  <si>
    <t>0315</t>
  </si>
  <si>
    <t>0315男女共同参画</t>
    <phoneticPr fontId="2"/>
  </si>
  <si>
    <t>0316青少年ﾌﾟﾗﾝ</t>
    <phoneticPr fontId="2"/>
  </si>
  <si>
    <t>0317</t>
  </si>
  <si>
    <t>0317青少年条例</t>
    <phoneticPr fontId="2"/>
  </si>
  <si>
    <t>0318</t>
    <phoneticPr fontId="2"/>
  </si>
  <si>
    <t>0319</t>
    <phoneticPr fontId="2"/>
  </si>
  <si>
    <t>0320</t>
  </si>
  <si>
    <t>※　差し替え（内容修正のため返品→修正の後、0328へ）　</t>
    <rPh sb="2" eb="3">
      <t>サ</t>
    </rPh>
    <rPh sb="4" eb="5">
      <t>カ</t>
    </rPh>
    <rPh sb="7" eb="9">
      <t>ナイヨウ</t>
    </rPh>
    <rPh sb="9" eb="11">
      <t>シュウセイ</t>
    </rPh>
    <rPh sb="14" eb="16">
      <t>ヘンピン</t>
    </rPh>
    <rPh sb="17" eb="19">
      <t>シュウセイ</t>
    </rPh>
    <rPh sb="20" eb="21">
      <t>ノチ</t>
    </rPh>
    <phoneticPr fontId="2"/>
  </si>
  <si>
    <t>0321</t>
  </si>
  <si>
    <t>0322</t>
  </si>
  <si>
    <t>生活文化スポーツ部</t>
    <rPh sb="0" eb="2">
      <t>セイカツ</t>
    </rPh>
    <rPh sb="2" eb="4">
      <t>ブンカ</t>
    </rPh>
    <rPh sb="8" eb="9">
      <t>ブ</t>
    </rPh>
    <phoneticPr fontId="2"/>
  </si>
  <si>
    <t>0323</t>
  </si>
  <si>
    <t>令和２(2020)年度　とちぎの県民経済計算</t>
    <rPh sb="0" eb="2">
      <t>レイワ</t>
    </rPh>
    <rPh sb="9" eb="11">
      <t>ネンド</t>
    </rPh>
    <rPh sb="16" eb="18">
      <t>ケンミン</t>
    </rPh>
    <rPh sb="18" eb="20">
      <t>ケイザイ</t>
    </rPh>
    <rPh sb="20" eb="22">
      <t>ケイサン</t>
    </rPh>
    <phoneticPr fontId="2"/>
  </si>
  <si>
    <t>0323 R2県民経済</t>
    <phoneticPr fontId="2"/>
  </si>
  <si>
    <t>0324</t>
  </si>
  <si>
    <t>令和４(2022)年栃木県鉱工業指数年表</t>
    <rPh sb="0" eb="2">
      <t>レイワ</t>
    </rPh>
    <rPh sb="9" eb="10">
      <t>ネン</t>
    </rPh>
    <rPh sb="10" eb="12">
      <t>トチギ</t>
    </rPh>
    <rPh sb="12" eb="13">
      <t>ケン</t>
    </rPh>
    <rPh sb="13" eb="16">
      <t>コウコウギョウ</t>
    </rPh>
    <rPh sb="16" eb="18">
      <t>シスウ</t>
    </rPh>
    <rPh sb="18" eb="20">
      <t>ネンピョウ</t>
    </rPh>
    <phoneticPr fontId="2"/>
  </si>
  <si>
    <t>0324R4鉱工業指数</t>
    <rPh sb="6" eb="9">
      <t>コウコウギョウ</t>
    </rPh>
    <rPh sb="9" eb="11">
      <t>シスウ</t>
    </rPh>
    <phoneticPr fontId="2"/>
  </si>
  <si>
    <t>0325</t>
  </si>
  <si>
    <t>令和３年経済センサス―活動調査結果（確報）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</si>
  <si>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0325 R3経済ｾﾝｻｽ</t>
    <rPh sb="7" eb="9">
      <t>ケイザイ</t>
    </rPh>
    <phoneticPr fontId="2"/>
  </si>
  <si>
    <t>0326</t>
  </si>
  <si>
    <t>0326 R5学校基本</t>
    <rPh sb="7" eb="11">
      <t>ガッコウキホン</t>
    </rPh>
    <phoneticPr fontId="2"/>
  </si>
  <si>
    <t>0327</t>
  </si>
  <si>
    <t>統計指標ふるさとウォッチング　令和5（2023）年度版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</si>
  <si>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0327 R5ふるさと</t>
    <phoneticPr fontId="2"/>
  </si>
  <si>
    <t>0328</t>
  </si>
  <si>
    <t>栃木県の工業　令和３年経済センサス－活動調査（製造業）結果報告書</t>
    <rPh sb="0" eb="3">
      <t>トチギケン</t>
    </rPh>
    <rPh sb="4" eb="6">
      <t>コウギョウ</t>
    </rPh>
    <rPh sb="7" eb="9">
      <t>レイワ</t>
    </rPh>
    <rPh sb="10" eb="11">
      <t>ネン</t>
    </rPh>
    <rPh sb="11" eb="13">
      <t>ケイザイ</t>
    </rPh>
    <rPh sb="18" eb="20">
      <t>カツドウ</t>
    </rPh>
    <rPh sb="20" eb="22">
      <t>チョウサ</t>
    </rPh>
    <rPh sb="23" eb="26">
      <t>セイゾウギョウ</t>
    </rPh>
    <rPh sb="27" eb="29">
      <t>ケッカ</t>
    </rPh>
    <rPh sb="29" eb="32">
      <t>ホウコクショ</t>
    </rPh>
    <phoneticPr fontId="2"/>
  </si>
  <si>
    <t>0328 R3県の工業</t>
    <rPh sb="7" eb="8">
      <t>ケン</t>
    </rPh>
    <rPh sb="9" eb="11">
      <t>コウギョウ</t>
    </rPh>
    <phoneticPr fontId="2"/>
  </si>
  <si>
    <t>※　差し替え後</t>
    <rPh sb="2" eb="3">
      <t>サ</t>
    </rPh>
    <rPh sb="4" eb="5">
      <t>カ</t>
    </rPh>
    <rPh sb="6" eb="7">
      <t>ゴ</t>
    </rPh>
    <phoneticPr fontId="2"/>
  </si>
  <si>
    <t>0329</t>
  </si>
  <si>
    <t>栃木県統計年鑑  令和4(2022)年版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</si>
  <si>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0329 R4統計年鑑</t>
    <phoneticPr fontId="2"/>
  </si>
  <si>
    <t>県民協働推進課</t>
    <rPh sb="0" eb="2">
      <t>ケンミン</t>
    </rPh>
    <rPh sb="2" eb="4">
      <t>キョウドウ</t>
    </rPh>
    <rPh sb="4" eb="6">
      <t>スイシン</t>
    </rPh>
    <rPh sb="6" eb="7">
      <t>カ</t>
    </rPh>
    <phoneticPr fontId="2"/>
  </si>
  <si>
    <t>0330</t>
    <phoneticPr fontId="2"/>
  </si>
  <si>
    <t>0330 R6ｽﾎﾟｰﾂ行政</t>
    <phoneticPr fontId="2"/>
  </si>
  <si>
    <t>危機管理防災局</t>
    <rPh sb="0" eb="2">
      <t>キキ</t>
    </rPh>
    <rPh sb="2" eb="4">
      <t>カンリ</t>
    </rPh>
    <rPh sb="4" eb="7">
      <t>ボウサイキョク</t>
    </rPh>
    <phoneticPr fontId="2"/>
  </si>
  <si>
    <t>消防防災課</t>
    <rPh sb="0" eb="5">
      <t>ショウボウボウサイカ</t>
    </rPh>
    <phoneticPr fontId="2"/>
  </si>
  <si>
    <t>0331</t>
    <phoneticPr fontId="2"/>
  </si>
  <si>
    <t>0331 R5防災年表</t>
    <rPh sb="7" eb="9">
      <t>ボウサイ</t>
    </rPh>
    <rPh sb="9" eb="11">
      <t>ネンピョウ</t>
    </rPh>
    <phoneticPr fontId="2"/>
  </si>
  <si>
    <t>0400</t>
    <phoneticPr fontId="2"/>
  </si>
  <si>
    <t>0401</t>
    <phoneticPr fontId="2"/>
  </si>
  <si>
    <t>0401森林創生</t>
    <phoneticPr fontId="2"/>
  </si>
  <si>
    <t>0402 R3環境基本</t>
    <phoneticPr fontId="2"/>
  </si>
  <si>
    <t>0403 R3気候変動</t>
    <phoneticPr fontId="2"/>
  </si>
  <si>
    <t>0404 H19水質年表</t>
    <phoneticPr fontId="2"/>
  </si>
  <si>
    <t>0405 H20水質年表</t>
    <phoneticPr fontId="2"/>
  </si>
  <si>
    <t>0406 H21水質年表</t>
    <phoneticPr fontId="2"/>
  </si>
  <si>
    <t>0407 H22水質年表</t>
    <phoneticPr fontId="2"/>
  </si>
  <si>
    <t>0408 H23水質年表</t>
    <phoneticPr fontId="2"/>
  </si>
  <si>
    <t>0409</t>
  </si>
  <si>
    <t>0410 H25水質年表</t>
    <phoneticPr fontId="2"/>
  </si>
  <si>
    <t>0411 H26水質年表</t>
    <phoneticPr fontId="2"/>
  </si>
  <si>
    <t>0412 H27水質年表</t>
    <phoneticPr fontId="2"/>
  </si>
  <si>
    <t>0413 H28水質年表</t>
    <phoneticPr fontId="2"/>
  </si>
  <si>
    <t>0414 H29水質年表</t>
  </si>
  <si>
    <t>0415 H30水質年表</t>
    <phoneticPr fontId="2"/>
  </si>
  <si>
    <t>0416 R1水質年表</t>
    <phoneticPr fontId="2"/>
  </si>
  <si>
    <t>0417 R2水質年表</t>
    <phoneticPr fontId="2"/>
  </si>
  <si>
    <t>0418 H1~H18水質</t>
    <phoneticPr fontId="2"/>
  </si>
  <si>
    <t>0419 S48~S63水質</t>
    <phoneticPr fontId="2"/>
  </si>
  <si>
    <t>0420 H15地盤変動</t>
    <phoneticPr fontId="2"/>
  </si>
  <si>
    <t>0421 H16地盤変動</t>
    <phoneticPr fontId="2"/>
  </si>
  <si>
    <t>0422 H17地盤変動</t>
    <phoneticPr fontId="2"/>
  </si>
  <si>
    <t>0423 H15大気汚染</t>
    <phoneticPr fontId="2"/>
  </si>
  <si>
    <t>0424 H16大気汚染</t>
    <phoneticPr fontId="2"/>
  </si>
  <si>
    <t>0425 H17大気汚染</t>
    <phoneticPr fontId="2"/>
  </si>
  <si>
    <t>0426地下水位年報</t>
    <rPh sb="8" eb="10">
      <t>ネンポウ</t>
    </rPh>
    <phoneticPr fontId="2"/>
  </si>
  <si>
    <t>0427水質環境基準</t>
    <phoneticPr fontId="2"/>
  </si>
  <si>
    <t>0428ﾚｯﾄﾞﾃﾞｰﾀ2005</t>
    <phoneticPr fontId="2"/>
  </si>
  <si>
    <t>0429ﾚｯﾄﾞﾘｽﾄ2011</t>
    <phoneticPr fontId="2"/>
  </si>
  <si>
    <t>0430 DVDﾚｯﾄﾞﾘｽﾄ</t>
    <phoneticPr fontId="2"/>
  </si>
  <si>
    <t>0431自然公園概況</t>
    <phoneticPr fontId="2"/>
  </si>
  <si>
    <t>0432</t>
  </si>
  <si>
    <t>【R6.9～空き番号】令和４(2022)年度 栃木県鳥獣保護区等位置図</t>
    <rPh sb="6" eb="7">
      <t>ア</t>
    </rPh>
    <rPh sb="8" eb="10">
      <t>バンゴウ</t>
    </rPh>
    <rPh sb="11" eb="13">
      <t>レイワ</t>
    </rPh>
    <rPh sb="20" eb="22">
      <t>ネンド</t>
    </rPh>
    <rPh sb="23" eb="26">
      <t>トチギケン</t>
    </rPh>
    <rPh sb="26" eb="28">
      <t>チョウジュウ</t>
    </rPh>
    <rPh sb="28" eb="31">
      <t>ホゴク</t>
    </rPh>
    <rPh sb="31" eb="32">
      <t>トウ</t>
    </rPh>
    <rPh sb="32" eb="34">
      <t>イチ</t>
    </rPh>
    <rPh sb="34" eb="35">
      <t>ズ</t>
    </rPh>
    <phoneticPr fontId="2"/>
  </si>
  <si>
    <t>0432 R4鳥獣保護</t>
    <phoneticPr fontId="2"/>
  </si>
  <si>
    <t>R4.11</t>
    <phoneticPr fontId="2"/>
  </si>
  <si>
    <t>0433とちぎの魚類</t>
  </si>
  <si>
    <t>0434両生・爬虫類</t>
    <phoneticPr fontId="2"/>
  </si>
  <si>
    <t>0435とちぎの鳥類</t>
  </si>
  <si>
    <t>0436地形・地質</t>
  </si>
  <si>
    <r>
      <t>自然環境基礎調査</t>
    </r>
    <r>
      <rPr>
        <sz val="12"/>
        <rFont val="ＭＳ ゴシック"/>
        <family val="3"/>
        <charset val="128"/>
      </rPr>
      <t>　</t>
    </r>
    <r>
      <rPr>
        <sz val="13"/>
        <rFont val="ＭＳ ゴシック"/>
        <family val="3"/>
        <charset val="128"/>
      </rPr>
      <t>とちぎの変形菌類・菌類・地衣類・藻類・蘚苔類</t>
    </r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</si>
  <si>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0437菌類・藻類</t>
  </si>
  <si>
    <t>0438とちぎ植物Ⅰ</t>
    <phoneticPr fontId="2"/>
  </si>
  <si>
    <t>0439とちぎ植物Ⅱ</t>
    <phoneticPr fontId="2"/>
  </si>
  <si>
    <t>0440とちぎ昆虫Ⅰ</t>
    <phoneticPr fontId="2"/>
  </si>
  <si>
    <t>0441とちぎ昆虫Ⅱ</t>
    <phoneticPr fontId="2"/>
  </si>
  <si>
    <t>0442土壌動物</t>
    <phoneticPr fontId="2"/>
  </si>
  <si>
    <t>0443</t>
    <phoneticPr fontId="2"/>
  </si>
  <si>
    <t>0443 R5鳥獣保護</t>
    <rPh sb="7" eb="9">
      <t>チョウジュウ</t>
    </rPh>
    <rPh sb="9" eb="11">
      <t>ホゴ</t>
    </rPh>
    <phoneticPr fontId="2"/>
  </si>
  <si>
    <t>0444中禅寺湖畔</t>
    <phoneticPr fontId="2"/>
  </si>
  <si>
    <t>0445資源循環概要</t>
    <phoneticPr fontId="2"/>
  </si>
  <si>
    <t>0446資源循環推進</t>
    <phoneticPr fontId="2"/>
  </si>
  <si>
    <t>0447 R4廃棄物</t>
    <rPh sb="7" eb="10">
      <t>ハイキブツ</t>
    </rPh>
    <phoneticPr fontId="2"/>
  </si>
  <si>
    <t>0448</t>
  </si>
  <si>
    <t>0449 H26県西環管</t>
    <rPh sb="10" eb="11">
      <t>ワ</t>
    </rPh>
    <rPh sb="11" eb="12">
      <t>カン</t>
    </rPh>
    <phoneticPr fontId="2"/>
  </si>
  <si>
    <t>0450</t>
  </si>
  <si>
    <t>0450 R4県東環管</t>
    <rPh sb="10" eb="11">
      <t>カン</t>
    </rPh>
    <phoneticPr fontId="2"/>
  </si>
  <si>
    <t>0451 H26県北管1</t>
    <phoneticPr fontId="2"/>
  </si>
  <si>
    <t>0452 H26県北管2</t>
    <phoneticPr fontId="2"/>
  </si>
  <si>
    <t>0453 H27県南環管</t>
    <rPh sb="10" eb="11">
      <t>ワ</t>
    </rPh>
    <rPh sb="11" eb="12">
      <t>カン</t>
    </rPh>
    <phoneticPr fontId="2"/>
  </si>
  <si>
    <t>0454 R3矢板森管</t>
    <rPh sb="9" eb="10">
      <t>モリ</t>
    </rPh>
    <phoneticPr fontId="2"/>
  </si>
  <si>
    <t>0455</t>
  </si>
  <si>
    <t>令和５(2023)年度主要事業概要</t>
    <rPh sb="0" eb="2">
      <t>レイワ</t>
    </rPh>
    <rPh sb="9" eb="10">
      <t>ネン</t>
    </rPh>
    <rPh sb="10" eb="11">
      <t>ド</t>
    </rPh>
    <rPh sb="11" eb="13">
      <t>シュヨウ</t>
    </rPh>
    <rPh sb="13" eb="17">
      <t>ジギョウガイヨウ</t>
    </rPh>
    <phoneticPr fontId="2"/>
  </si>
  <si>
    <t>0455 R5環境森林</t>
    <rPh sb="7" eb="9">
      <t>カンキョウ</t>
    </rPh>
    <rPh sb="9" eb="11">
      <t>シンリン</t>
    </rPh>
    <phoneticPr fontId="2"/>
  </si>
  <si>
    <t>0456</t>
  </si>
  <si>
    <t>とちぎの廃棄物令和３(2021)年度版</t>
  </si>
  <si>
    <t>0457</t>
  </si>
  <si>
    <t>0457 R5林地開発</t>
    <rPh sb="7" eb="9">
      <t>リンチ</t>
    </rPh>
    <rPh sb="9" eb="11">
      <t>カイハツ</t>
    </rPh>
    <phoneticPr fontId="2"/>
  </si>
  <si>
    <t>0500</t>
    <phoneticPr fontId="2"/>
  </si>
  <si>
    <t>0500まちづくり</t>
    <phoneticPr fontId="2"/>
  </si>
  <si>
    <t>0501</t>
    <phoneticPr fontId="2"/>
  </si>
  <si>
    <t>0501ｹｱﾗｰ支援</t>
    <rPh sb="8" eb="10">
      <t>シエン</t>
    </rPh>
    <phoneticPr fontId="2"/>
  </si>
  <si>
    <t>0502 R6病院名簿</t>
    <rPh sb="7" eb="9">
      <t>ビョウイン</t>
    </rPh>
    <rPh sb="9" eb="11">
      <t>メイボ</t>
    </rPh>
    <phoneticPr fontId="2"/>
  </si>
  <si>
    <t>0503 R6保福概要</t>
    <rPh sb="7" eb="8">
      <t>ホ</t>
    </rPh>
    <rPh sb="8" eb="9">
      <t>フク</t>
    </rPh>
    <rPh sb="9" eb="11">
      <t>ガイヨウ</t>
    </rPh>
    <phoneticPr fontId="2"/>
  </si>
  <si>
    <t>0504</t>
  </si>
  <si>
    <t>0505地域福祉支援</t>
    <phoneticPr fontId="2"/>
  </si>
  <si>
    <t>0506福祉支援概要</t>
    <rPh sb="8" eb="10">
      <t>ガイヨウ</t>
    </rPh>
    <phoneticPr fontId="2"/>
  </si>
  <si>
    <t>0507地域医療構想</t>
    <phoneticPr fontId="2"/>
  </si>
  <si>
    <t>0508はつらつﾌﾟﾗﾝ</t>
    <phoneticPr fontId="2"/>
  </si>
  <si>
    <t>0509</t>
  </si>
  <si>
    <t>0510</t>
  </si>
  <si>
    <t>0511がん対策推進</t>
    <phoneticPr fontId="2"/>
  </si>
  <si>
    <t>0512</t>
    <phoneticPr fontId="2"/>
  </si>
  <si>
    <t>0513 R3循環器病</t>
    <phoneticPr fontId="2"/>
  </si>
  <si>
    <t>0514</t>
  </si>
  <si>
    <t>0515</t>
  </si>
  <si>
    <t>0516 R2障害ｶﾞｲﾄﾞ</t>
    <phoneticPr fontId="2"/>
  </si>
  <si>
    <t>0517子ども子育て</t>
    <phoneticPr fontId="2"/>
  </si>
  <si>
    <t>0518</t>
  </si>
  <si>
    <t>令和５(2023)年度保健福祉行政の概要</t>
  </si>
  <si>
    <t>0519</t>
  </si>
  <si>
    <t>令和５(2023)年度栃木県病院・診療所名簿</t>
  </si>
  <si>
    <t>0520</t>
  </si>
  <si>
    <t>0520 医療適正化</t>
    <rPh sb="4" eb="6">
      <t>イリョウ</t>
    </rPh>
    <rPh sb="6" eb="9">
      <t>テキセイカ</t>
    </rPh>
    <phoneticPr fontId="2"/>
  </si>
  <si>
    <t>0521保健医療計画</t>
    <phoneticPr fontId="2"/>
  </si>
  <si>
    <t>0522障害者ﾌﾟﾗﾝ21</t>
    <rPh sb="4" eb="7">
      <t>ショウガイシャ</t>
    </rPh>
    <phoneticPr fontId="2"/>
  </si>
  <si>
    <t>0523障害ﾌﾟﾗﾝ概要</t>
    <rPh sb="4" eb="6">
      <t>ショウガイ</t>
    </rPh>
    <rPh sb="10" eb="12">
      <t>ガイヨウ</t>
    </rPh>
    <phoneticPr fontId="2"/>
  </si>
  <si>
    <t>栃木県障害福祉計画(第７期計画)・栃木県障害児福祉計画(第３期計画）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</si>
  <si>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0524障害・障害児</t>
    <rPh sb="4" eb="6">
      <t>ショウガイ</t>
    </rPh>
    <rPh sb="7" eb="9">
      <t>ショウガイ</t>
    </rPh>
    <rPh sb="9" eb="10">
      <t>ジ</t>
    </rPh>
    <phoneticPr fontId="2"/>
  </si>
  <si>
    <t>0600</t>
    <phoneticPr fontId="2"/>
  </si>
  <si>
    <t>0601</t>
    <phoneticPr fontId="2"/>
  </si>
  <si>
    <t>0602</t>
  </si>
  <si>
    <t>国際経済課</t>
    <rPh sb="0" eb="2">
      <t>コクサイ</t>
    </rPh>
    <rPh sb="2" eb="4">
      <t>ケイザイ</t>
    </rPh>
    <rPh sb="4" eb="5">
      <t>カ</t>
    </rPh>
    <phoneticPr fontId="2"/>
  </si>
  <si>
    <t>0603国際化2023</t>
    <phoneticPr fontId="2"/>
  </si>
  <si>
    <t>0604 R6産業労働</t>
    <rPh sb="7" eb="9">
      <t>サンギョウ</t>
    </rPh>
    <rPh sb="9" eb="11">
      <t>ロウドウ</t>
    </rPh>
    <phoneticPr fontId="2"/>
  </si>
  <si>
    <t>0700</t>
    <phoneticPr fontId="2"/>
  </si>
  <si>
    <t>0701農業振興計画</t>
    <phoneticPr fontId="2"/>
  </si>
  <si>
    <t>0702農業農村整備</t>
    <phoneticPr fontId="2"/>
  </si>
  <si>
    <t>0703共通仕様書R4</t>
    <rPh sb="4" eb="6">
      <t>キョウツウ</t>
    </rPh>
    <rPh sb="6" eb="9">
      <t>シヨウショ</t>
    </rPh>
    <phoneticPr fontId="2"/>
  </si>
  <si>
    <t>0800</t>
    <phoneticPr fontId="2"/>
  </si>
  <si>
    <t>0801</t>
    <phoneticPr fontId="2"/>
  </si>
  <si>
    <t>0801県土ﾌﾟﾗﾝ2021</t>
    <phoneticPr fontId="2"/>
  </si>
  <si>
    <t>0802 H27道路交通</t>
    <phoneticPr fontId="2"/>
  </si>
  <si>
    <t>0803</t>
  </si>
  <si>
    <t>0804</t>
  </si>
  <si>
    <t>0805 H28河川砂防</t>
    <phoneticPr fontId="2"/>
  </si>
  <si>
    <t>都市計画課</t>
    <rPh sb="0" eb="2">
      <t>トシ</t>
    </rPh>
    <rPh sb="2" eb="5">
      <t>ケイカクカ</t>
    </rPh>
    <phoneticPr fontId="2"/>
  </si>
  <si>
    <t>0806県都計総括図</t>
    <phoneticPr fontId="2"/>
  </si>
  <si>
    <t>都市計画総括図(高根沢町･芳賀町)(1/25,000) 4-3</t>
    <rPh sb="0" eb="2">
      <t>トシ</t>
    </rPh>
    <rPh sb="2" eb="4">
      <t>ケイカク</t>
    </rPh>
    <rPh sb="4" eb="6">
      <t>ソウカツ</t>
    </rPh>
    <rPh sb="6" eb="7">
      <t>ズ</t>
    </rPh>
    <rPh sb="8" eb="12">
      <t>タカネザワマチ</t>
    </rPh>
    <rPh sb="13" eb="16">
      <t>ハガマチ</t>
    </rPh>
    <phoneticPr fontId="2"/>
  </si>
  <si>
    <t>0807高根沢・芳賀</t>
    <phoneticPr fontId="2"/>
  </si>
  <si>
    <t>0808小山・下野</t>
    <phoneticPr fontId="2"/>
  </si>
  <si>
    <t>0809栃木･野木</t>
    <phoneticPr fontId="2"/>
  </si>
  <si>
    <t>0810那須都市図</t>
    <phoneticPr fontId="2"/>
  </si>
  <si>
    <t>0811西方･粟野</t>
    <phoneticPr fontId="2"/>
  </si>
  <si>
    <t>0812</t>
  </si>
  <si>
    <t>0813益子茂木市貝</t>
    <phoneticPr fontId="2"/>
  </si>
  <si>
    <t>0814烏山・那珂川</t>
    <phoneticPr fontId="2"/>
  </si>
  <si>
    <t>0815 R4開発許可</t>
    <phoneticPr fontId="2"/>
  </si>
  <si>
    <t>住宅課</t>
    <rPh sb="0" eb="3">
      <t>ジュウタクカ</t>
    </rPh>
    <phoneticPr fontId="2"/>
  </si>
  <si>
    <t>0816</t>
  </si>
  <si>
    <t>必携宅地建物取引業者の手引き（改第12版）</t>
    <rPh sb="0" eb="2">
      <t>ヒッケイ</t>
    </rPh>
    <rPh sb="2" eb="4">
      <t>タクチ</t>
    </rPh>
    <rPh sb="4" eb="6">
      <t>タテモノ</t>
    </rPh>
    <rPh sb="6" eb="8">
      <t>トリヒキ</t>
    </rPh>
    <rPh sb="8" eb="10">
      <t>ギョウシャ</t>
    </rPh>
    <rPh sb="11" eb="13">
      <t>テビ</t>
    </rPh>
    <rPh sb="15" eb="16">
      <t>カイ</t>
    </rPh>
    <rPh sb="16" eb="17">
      <t>ダイ</t>
    </rPh>
    <rPh sb="19" eb="20">
      <t>バン</t>
    </rPh>
    <phoneticPr fontId="2"/>
  </si>
  <si>
    <t>0816宅建手引12版</t>
    <rPh sb="4" eb="6">
      <t>タッケン</t>
    </rPh>
    <rPh sb="6" eb="8">
      <t>テビ</t>
    </rPh>
    <rPh sb="10" eb="11">
      <t>バン</t>
    </rPh>
    <phoneticPr fontId="2"/>
  </si>
  <si>
    <t xml:space="preserve"> R5.3</t>
    <phoneticPr fontId="2"/>
  </si>
  <si>
    <t>0817</t>
  </si>
  <si>
    <t>0818屋外規制図</t>
    <phoneticPr fontId="2"/>
  </si>
  <si>
    <t>都市整備課</t>
    <rPh sb="0" eb="2">
      <t>トシ</t>
    </rPh>
    <rPh sb="2" eb="5">
      <t>セイビカ</t>
    </rPh>
    <phoneticPr fontId="2"/>
  </si>
  <si>
    <t>0819県下水道図</t>
    <phoneticPr fontId="2"/>
  </si>
  <si>
    <t>都市政策課</t>
    <rPh sb="0" eb="2">
      <t>トシ</t>
    </rPh>
    <rPh sb="2" eb="5">
      <t>セイサクカ</t>
    </rPh>
    <phoneticPr fontId="2"/>
  </si>
  <si>
    <t>0820 R6屋外例規</t>
    <rPh sb="9" eb="11">
      <t>レイキ</t>
    </rPh>
    <phoneticPr fontId="2"/>
  </si>
  <si>
    <t>0821</t>
  </si>
  <si>
    <t>鹿沼土木事務所管内図 令和４年４月（1:50,000）</t>
  </si>
  <si>
    <t>0822</t>
  </si>
  <si>
    <t>0822 R6鹿沼土木</t>
    <rPh sb="7" eb="9">
      <t>カヌマ</t>
    </rPh>
    <rPh sb="9" eb="11">
      <t>ドボク</t>
    </rPh>
    <phoneticPr fontId="2"/>
  </si>
  <si>
    <t>0823 H20日光土木</t>
    <rPh sb="10" eb="12">
      <t>ドボク</t>
    </rPh>
    <phoneticPr fontId="2"/>
  </si>
  <si>
    <t>0824</t>
  </si>
  <si>
    <t>真岡土木事務所管内図令和４（2022）年５月（1:50,000）</t>
  </si>
  <si>
    <t>0825 R6真岡土木</t>
    <phoneticPr fontId="2"/>
  </si>
  <si>
    <t>0826</t>
  </si>
  <si>
    <t>【R6.8.1～空き番号】矢板土木事務所管内図令和４年４月（1:50,000）</t>
    <rPh sb="8" eb="9">
      <t>ア</t>
    </rPh>
    <rPh sb="10" eb="12">
      <t>バンゴウ</t>
    </rPh>
    <rPh sb="13" eb="15">
      <t>ヤイタ</t>
    </rPh>
    <rPh sb="15" eb="17">
      <t>ドボク</t>
    </rPh>
    <rPh sb="17" eb="20">
      <t>ジムショ</t>
    </rPh>
    <rPh sb="20" eb="22">
      <t>カンナイ</t>
    </rPh>
    <rPh sb="22" eb="23">
      <t>ズ</t>
    </rPh>
    <rPh sb="23" eb="25">
      <t>レイワ</t>
    </rPh>
    <rPh sb="26" eb="27">
      <t>ネン</t>
    </rPh>
    <rPh sb="28" eb="29">
      <t>ガツ</t>
    </rPh>
    <phoneticPr fontId="2"/>
  </si>
  <si>
    <t>0826 R4矢板土木</t>
    <phoneticPr fontId="2"/>
  </si>
  <si>
    <t>0827</t>
  </si>
  <si>
    <t>大田原土木事務所管内図令和２年12月(1:50,000)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7" eb="18">
      <t>ガツ</t>
    </rPh>
    <phoneticPr fontId="2"/>
  </si>
  <si>
    <t>0827 R2大田原土</t>
    <rPh sb="10" eb="11">
      <t>ド</t>
    </rPh>
    <phoneticPr fontId="2"/>
  </si>
  <si>
    <t>R3.1</t>
    <phoneticPr fontId="2"/>
  </si>
  <si>
    <t>0828 H30大田原土</t>
    <phoneticPr fontId="2"/>
  </si>
  <si>
    <t>0829 R6矢板土木</t>
    <rPh sb="7" eb="9">
      <t>ヤイタ</t>
    </rPh>
    <rPh sb="9" eb="11">
      <t>ドボク</t>
    </rPh>
    <phoneticPr fontId="2"/>
  </si>
  <si>
    <t>R6.7</t>
    <phoneticPr fontId="2"/>
  </si>
  <si>
    <t>0830</t>
  </si>
  <si>
    <t>0831 H27安足土木</t>
    <rPh sb="10" eb="12">
      <t>ドボク</t>
    </rPh>
    <phoneticPr fontId="2"/>
  </si>
  <si>
    <t>　</t>
    <phoneticPr fontId="2"/>
  </si>
  <si>
    <t>0832</t>
  </si>
  <si>
    <t>道路現況調書(令和３年４月１日現在)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</si>
  <si>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0832 R4道路現況</t>
    <phoneticPr fontId="2"/>
  </si>
  <si>
    <t>県土整備部</t>
    <rPh sb="0" eb="5">
      <t>ケンドセイビブ</t>
    </rPh>
    <phoneticPr fontId="2"/>
  </si>
  <si>
    <t>0833</t>
    <phoneticPr fontId="2"/>
  </si>
  <si>
    <t>0833 R5宇土木</t>
    <phoneticPr fontId="2"/>
  </si>
  <si>
    <t>0834 R5大田原木</t>
    <rPh sb="7" eb="10">
      <t>オオタワラ</t>
    </rPh>
    <phoneticPr fontId="2"/>
  </si>
  <si>
    <t>0835 R5烏山土木</t>
    <phoneticPr fontId="2"/>
  </si>
  <si>
    <t>0836 R5日光土木</t>
    <phoneticPr fontId="2"/>
  </si>
  <si>
    <t>0837 R5栃木土木</t>
    <rPh sb="7" eb="9">
      <t>トチギ</t>
    </rPh>
    <phoneticPr fontId="2"/>
  </si>
  <si>
    <t>0838</t>
  </si>
  <si>
    <t>0839 R5道路現況</t>
    <phoneticPr fontId="2"/>
  </si>
  <si>
    <t>0840 R6県道路図</t>
    <rPh sb="7" eb="8">
      <t>ケン</t>
    </rPh>
    <rPh sb="8" eb="10">
      <t>ドウロ</t>
    </rPh>
    <rPh sb="10" eb="11">
      <t>ズ</t>
    </rPh>
    <phoneticPr fontId="2"/>
  </si>
  <si>
    <t>0841</t>
    <phoneticPr fontId="2"/>
  </si>
  <si>
    <t>0841 R6安足土木</t>
    <rPh sb="7" eb="9">
      <t>アンソク</t>
    </rPh>
    <rPh sb="9" eb="11">
      <t>ドボク</t>
    </rPh>
    <phoneticPr fontId="2"/>
  </si>
  <si>
    <t>総務課</t>
    <rPh sb="0" eb="3">
      <t>ソウムカ</t>
    </rPh>
    <phoneticPr fontId="2"/>
  </si>
  <si>
    <t>0900</t>
    <phoneticPr fontId="2"/>
  </si>
  <si>
    <t>0900教育振興計画</t>
    <phoneticPr fontId="2"/>
  </si>
  <si>
    <t>0901</t>
    <phoneticPr fontId="2"/>
  </si>
  <si>
    <t>0902 R2県の教育</t>
    <phoneticPr fontId="2"/>
  </si>
  <si>
    <t>0903教育調査193</t>
    <phoneticPr fontId="2"/>
  </si>
  <si>
    <t>0904教育調査194</t>
    <phoneticPr fontId="2"/>
  </si>
  <si>
    <t>0905教育調査196</t>
    <phoneticPr fontId="2"/>
  </si>
  <si>
    <t>0906文書館紀要2</t>
    <phoneticPr fontId="2"/>
  </si>
  <si>
    <t>0907文書館紀要3</t>
    <phoneticPr fontId="2"/>
  </si>
  <si>
    <t>0908文書館紀要5</t>
    <phoneticPr fontId="2"/>
  </si>
  <si>
    <t>0909文書館紀要6</t>
    <phoneticPr fontId="2"/>
  </si>
  <si>
    <t>0910文書館紀要7</t>
    <phoneticPr fontId="2"/>
  </si>
  <si>
    <t>0911文書館紀要9</t>
    <phoneticPr fontId="2"/>
  </si>
  <si>
    <t>0912文書館紀要10</t>
    <phoneticPr fontId="2"/>
  </si>
  <si>
    <t>0913文書館紀要11</t>
    <phoneticPr fontId="2"/>
  </si>
  <si>
    <t>0914文書館紀要12</t>
    <phoneticPr fontId="2"/>
  </si>
  <si>
    <t>0915文書館紀要13</t>
    <phoneticPr fontId="2"/>
  </si>
  <si>
    <t>0916文書館紀要14</t>
    <phoneticPr fontId="2"/>
  </si>
  <si>
    <t>0917文書館紀要15</t>
    <phoneticPr fontId="2"/>
  </si>
  <si>
    <t>0918文書館紀要16</t>
    <phoneticPr fontId="2"/>
  </si>
  <si>
    <t>0919文書館紀要17</t>
    <phoneticPr fontId="2"/>
  </si>
  <si>
    <t>0920文書館紀要18</t>
    <phoneticPr fontId="2"/>
  </si>
  <si>
    <t>0921文書館紀要19</t>
    <phoneticPr fontId="2"/>
  </si>
  <si>
    <t>0922文書館紀要20</t>
    <phoneticPr fontId="2"/>
  </si>
  <si>
    <t>0923文書館紀要21</t>
    <phoneticPr fontId="2"/>
  </si>
  <si>
    <t>0924文書館紀要22</t>
    <phoneticPr fontId="2"/>
  </si>
  <si>
    <t>0925文書館紀要23</t>
    <phoneticPr fontId="2"/>
  </si>
  <si>
    <t>0926文書館紀要24</t>
    <phoneticPr fontId="2"/>
  </si>
  <si>
    <t>0927文書館紀要25</t>
    <phoneticPr fontId="2"/>
  </si>
  <si>
    <t>0928文書館紀要26</t>
    <phoneticPr fontId="2"/>
  </si>
  <si>
    <t>0929史料所在30</t>
    <phoneticPr fontId="2"/>
  </si>
  <si>
    <t>0930史料所在31</t>
    <phoneticPr fontId="2"/>
  </si>
  <si>
    <t>0931史料所在33</t>
    <phoneticPr fontId="2"/>
  </si>
  <si>
    <t>0932史料所在34</t>
    <phoneticPr fontId="2"/>
  </si>
  <si>
    <t>0933史料所在35</t>
    <phoneticPr fontId="2"/>
  </si>
  <si>
    <t>0934史料所在36</t>
    <phoneticPr fontId="2"/>
  </si>
  <si>
    <t>0935史料所在37</t>
    <phoneticPr fontId="2"/>
  </si>
  <si>
    <t>0936史料所在39</t>
    <phoneticPr fontId="2"/>
  </si>
  <si>
    <t>0937史料所在40</t>
    <phoneticPr fontId="2"/>
  </si>
  <si>
    <t>0938史料所在41</t>
    <phoneticPr fontId="2"/>
  </si>
  <si>
    <t>0939史料所在42</t>
    <phoneticPr fontId="2"/>
  </si>
  <si>
    <t>0940史料所在43</t>
    <phoneticPr fontId="2"/>
  </si>
  <si>
    <t>0941史料所在44</t>
    <phoneticPr fontId="2"/>
  </si>
  <si>
    <t>0942史料所在45</t>
    <phoneticPr fontId="2"/>
  </si>
  <si>
    <t>0943史料所在46</t>
    <phoneticPr fontId="2"/>
  </si>
  <si>
    <t>0944史料所在47</t>
    <phoneticPr fontId="2"/>
  </si>
  <si>
    <t>0945史料所在48</t>
    <phoneticPr fontId="2"/>
  </si>
  <si>
    <t>0946史料所在49</t>
    <phoneticPr fontId="2"/>
  </si>
  <si>
    <t>0947史料所在50</t>
    <phoneticPr fontId="2"/>
  </si>
  <si>
    <t>0948大島延次郎家</t>
    <phoneticPr fontId="2"/>
  </si>
  <si>
    <t>0949収蔵文書2</t>
    <phoneticPr fontId="2"/>
  </si>
  <si>
    <t>0950</t>
  </si>
  <si>
    <t>学校教材史料集第5号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</si>
  <si>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0950学校教材5</t>
    <phoneticPr fontId="2"/>
  </si>
  <si>
    <t>0951</t>
  </si>
  <si>
    <t>0951文書館紀要27</t>
    <phoneticPr fontId="2"/>
  </si>
  <si>
    <t>0952学校教材7</t>
    <phoneticPr fontId="2"/>
  </si>
  <si>
    <t>0953学校教材9</t>
    <phoneticPr fontId="2"/>
  </si>
  <si>
    <t>0954学校教材10</t>
    <phoneticPr fontId="2"/>
  </si>
  <si>
    <t>0955</t>
  </si>
  <si>
    <t>0955文書館紀要28</t>
    <phoneticPr fontId="2"/>
  </si>
  <si>
    <t>0956 R6教育施策</t>
    <phoneticPr fontId="2"/>
  </si>
  <si>
    <t>1000</t>
    <phoneticPr fontId="2"/>
  </si>
  <si>
    <t>1000 H26衆議院選</t>
    <phoneticPr fontId="2"/>
  </si>
  <si>
    <t>1001</t>
    <phoneticPr fontId="2"/>
  </si>
  <si>
    <t>1001 H27県議会選</t>
    <phoneticPr fontId="2"/>
  </si>
  <si>
    <t>1002 H28参議院選</t>
    <phoneticPr fontId="2"/>
  </si>
  <si>
    <t>1003 H28知議選</t>
    <rPh sb="8" eb="9">
      <t>チ</t>
    </rPh>
    <rPh sb="9" eb="10">
      <t>ギ</t>
    </rPh>
    <rPh sb="10" eb="11">
      <t>セン</t>
    </rPh>
    <phoneticPr fontId="2"/>
  </si>
  <si>
    <t>1004 H29衆議院選</t>
    <phoneticPr fontId="2"/>
  </si>
  <si>
    <t>1005 H31県議会選</t>
    <phoneticPr fontId="2"/>
  </si>
  <si>
    <t>1006 R1参議院選</t>
    <phoneticPr fontId="2"/>
  </si>
  <si>
    <t>1007 R2県知事選</t>
    <phoneticPr fontId="2"/>
  </si>
  <si>
    <t>1008 R3衆議院選</t>
    <phoneticPr fontId="2"/>
  </si>
  <si>
    <t>1009</t>
  </si>
  <si>
    <t>1009 R4参議院選</t>
    <phoneticPr fontId="2"/>
  </si>
  <si>
    <t>R5.8</t>
    <phoneticPr fontId="2"/>
  </si>
  <si>
    <t>1010 R5県議会選</t>
    <rPh sb="7" eb="8">
      <t>ケン</t>
    </rPh>
    <rPh sb="8" eb="10">
      <t>ギカイ</t>
    </rPh>
    <rPh sb="10" eb="11">
      <t>セン</t>
    </rPh>
    <phoneticPr fontId="2"/>
  </si>
  <si>
    <t>国体・障害者スポーツ大会局</t>
    <rPh sb="0" eb="2">
      <t>コクタイ</t>
    </rPh>
    <rPh sb="3" eb="6">
      <t>ショウガイシャ</t>
    </rPh>
    <rPh sb="10" eb="12">
      <t>タイカイ</t>
    </rPh>
    <rPh sb="12" eb="13">
      <t>キョク</t>
    </rPh>
    <phoneticPr fontId="2"/>
  </si>
  <si>
    <t>施設調整課</t>
    <rPh sb="0" eb="2">
      <t>シセツ</t>
    </rPh>
    <rPh sb="2" eb="5">
      <t>チョウセイカ</t>
    </rPh>
    <phoneticPr fontId="2"/>
  </si>
  <si>
    <t>1100</t>
    <phoneticPr fontId="2"/>
  </si>
  <si>
    <t>1100ｱｽﾘｰﾄのﾚｼﾋﾟ</t>
    <phoneticPr fontId="2"/>
  </si>
  <si>
    <t>0327</t>
    <phoneticPr fontId="2"/>
  </si>
  <si>
    <t>令和６年地価調査のあらまし</t>
    <rPh sb="3" eb="4">
      <t>ネン</t>
    </rPh>
    <rPh sb="4" eb="6">
      <t>チカ</t>
    </rPh>
    <rPh sb="6" eb="8">
      <t>チョウサ</t>
    </rPh>
    <phoneticPr fontId="2"/>
  </si>
  <si>
    <t>令和６年地価調査　標準価格一覧</t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</si>
  <si>
    <t>令和６年地価調査　栃木県地価調査基準地位置図</t>
    <rPh sb="3" eb="4">
      <t>ネン</t>
    </rPh>
    <rPh sb="4" eb="6">
      <t>チカ</t>
    </rPh>
    <rPh sb="6" eb="8">
      <t>チョウサ</t>
    </rPh>
    <rPh sb="9" eb="12">
      <t>トチギケン</t>
    </rPh>
    <rPh sb="12" eb="14">
      <t>チカ</t>
    </rPh>
    <rPh sb="14" eb="16">
      <t>チョウサ</t>
    </rPh>
    <rPh sb="16" eb="18">
      <t>キジュン</t>
    </rPh>
    <rPh sb="18" eb="19">
      <t>チ</t>
    </rPh>
    <rPh sb="19" eb="21">
      <t>イチ</t>
    </rPh>
    <rPh sb="21" eb="22">
      <t>ズ</t>
    </rPh>
    <phoneticPr fontId="2"/>
  </si>
  <si>
    <t>R6.9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</si>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</sst>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0000"/>
    <numFmt numFmtId="177" formatCode="[$¥-411]#,##0;[$¥-411]#,##0"/>
    <numFmt numFmtId="178" formatCode="#,##0.0;[Red]\-#,##0.0"/>
    <numFmt numFmtId="179" formatCode="0_);[Red]\(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3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0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0" xfId="0" applyFont="1"/>
    <xf numFmtId="0" fontId="0" fillId="0" borderId="0" xfId="0" applyAlignment="1">
      <alignment horizontal="right"/>
    </xf>
    <xf numFmtId="0" fontId="11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11" xfId="0" applyFont="1" applyFill="1" applyBorder="1" applyAlignment="1">
      <alignment horizontal="left" vertical="center" shrinkToFit="1"/>
    </xf>
    <xf numFmtId="0" fontId="3" fillId="13" borderId="5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2" fillId="5" borderId="2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11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13" xfId="0" applyFont="1" applyFill="1" applyBorder="1" applyAlignment="1">
      <alignment horizontal="left" vertical="center" shrinkToFit="1"/>
    </xf>
    <xf numFmtId="0" fontId="3" fillId="12" borderId="18" xfId="0" applyFont="1" applyFill="1" applyBorder="1" applyAlignment="1">
      <alignment horizontal="left" vertical="center" shrinkToFit="1"/>
    </xf>
    <xf numFmtId="0" fontId="3" fillId="12" borderId="27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6" fillId="0" borderId="27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5" fontId="3" fillId="0" borderId="14" xfId="0" applyNumberFormat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5" fontId="3" fillId="0" borderId="22" xfId="0" applyNumberFormat="1" applyFont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5" fontId="12" fillId="0" borderId="14" xfId="0" applyNumberFormat="1" applyFont="1" applyBorder="1" applyAlignment="1">
      <alignment horizontal="right" vertical="center"/>
    </xf>
    <xf numFmtId="38" fontId="12" fillId="0" borderId="14" xfId="1" applyFont="1" applyFill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5" fontId="3" fillId="0" borderId="30" xfId="0" applyNumberFormat="1" applyFont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5" fontId="3" fillId="0" borderId="32" xfId="0" applyNumberFormat="1" applyFont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34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5" fontId="3" fillId="4" borderId="34" xfId="0" applyNumberFormat="1" applyFont="1" applyFill="1" applyBorder="1" applyAlignment="1">
      <alignment horizontal="center" vertical="center" shrinkToFit="1"/>
    </xf>
    <xf numFmtId="38" fontId="3" fillId="4" borderId="25" xfId="1" applyFont="1" applyFill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left" vertical="center" shrinkToFit="1"/>
    </xf>
    <xf numFmtId="38" fontId="3" fillId="0" borderId="37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8" xfId="0" applyFont="1" applyBorder="1" applyAlignment="1">
      <alignment horizontal="right"/>
    </xf>
    <xf numFmtId="0" fontId="3" fillId="3" borderId="0" xfId="0" applyFont="1" applyFill="1"/>
    <xf numFmtId="0" fontId="15" fillId="0" borderId="0" xfId="0" applyFont="1"/>
    <xf numFmtId="0" fontId="15" fillId="0" borderId="0" xfId="0" applyFont="1" applyAlignment="1">
      <alignment shrinkToFit="1"/>
    </xf>
    <xf numFmtId="0" fontId="8" fillId="2" borderId="0" xfId="0" applyFont="1" applyFill="1" applyAlignment="1">
      <alignment vertical="top"/>
    </xf>
    <xf numFmtId="0" fontId="3" fillId="4" borderId="39" xfId="0" applyFont="1" applyFill="1" applyBorder="1" applyAlignment="1">
      <alignment horizontal="center" vertical="center" shrinkToFit="1"/>
    </xf>
    <xf numFmtId="0" fontId="3" fillId="14" borderId="40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41" xfId="0" applyFont="1" applyFill="1" applyBorder="1" applyAlignment="1">
      <alignment horizontal="left" vertical="center"/>
    </xf>
    <xf numFmtId="0" fontId="3" fillId="13" borderId="15" xfId="0" applyFont="1" applyFill="1" applyBorder="1" applyAlignment="1">
      <alignment horizontal="left" vertical="center"/>
    </xf>
    <xf numFmtId="0" fontId="3" fillId="13" borderId="40" xfId="0" applyFont="1" applyFill="1" applyBorder="1" applyAlignment="1">
      <alignment horizontal="left" vertical="center"/>
    </xf>
    <xf numFmtId="0" fontId="3" fillId="13" borderId="42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40" xfId="0" applyFont="1" applyFill="1" applyBorder="1" applyAlignment="1">
      <alignment horizontal="left" vertical="center"/>
    </xf>
    <xf numFmtId="0" fontId="12" fillId="5" borderId="15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42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 shrinkToFit="1"/>
    </xf>
    <xf numFmtId="0" fontId="3" fillId="8" borderId="43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41" xfId="0" applyFont="1" applyFill="1" applyBorder="1" applyAlignment="1">
      <alignment horizontal="left" vertical="center"/>
    </xf>
    <xf numFmtId="0" fontId="3" fillId="11" borderId="31" xfId="0" applyFont="1" applyFill="1" applyBorder="1" applyAlignment="1">
      <alignment horizontal="left" vertical="center" shrinkToFit="1"/>
    </xf>
    <xf numFmtId="0" fontId="3" fillId="11" borderId="40" xfId="0" applyFont="1" applyFill="1" applyBorder="1" applyAlignment="1">
      <alignment horizontal="left" vertical="center" shrinkToFit="1"/>
    </xf>
    <xf numFmtId="0" fontId="3" fillId="11" borderId="15" xfId="0" applyFont="1" applyFill="1" applyBorder="1" applyAlignment="1">
      <alignment horizontal="left" vertical="center" shrinkToFit="1"/>
    </xf>
    <xf numFmtId="0" fontId="3" fillId="12" borderId="44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33" xfId="0" applyFont="1" applyFill="1" applyBorder="1" applyAlignment="1">
      <alignment horizontal="left" vertical="center" shrinkToFit="1"/>
    </xf>
    <xf numFmtId="0" fontId="3" fillId="12" borderId="45" xfId="0" applyFont="1" applyFill="1" applyBorder="1" applyAlignment="1">
      <alignment horizontal="left" vertical="center" shrinkToFit="1"/>
    </xf>
    <xf numFmtId="0" fontId="10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Continuous" vertical="center"/>
    </xf>
    <xf numFmtId="0" fontId="8" fillId="2" borderId="53" xfId="0" applyFont="1" applyFill="1" applyBorder="1" applyAlignment="1">
      <alignment vertical="top"/>
    </xf>
    <xf numFmtId="0" fontId="8" fillId="2" borderId="35" xfId="0" applyFont="1" applyFill="1" applyBorder="1" applyAlignment="1">
      <alignment vertical="top"/>
    </xf>
    <xf numFmtId="0" fontId="8" fillId="2" borderId="55" xfId="0" applyFont="1" applyFill="1" applyBorder="1" applyAlignment="1">
      <alignment vertical="top"/>
    </xf>
    <xf numFmtId="0" fontId="0" fillId="2" borderId="35" xfId="0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5" fontId="8" fillId="2" borderId="54" xfId="0" applyNumberFormat="1" applyFont="1" applyFill="1" applyBorder="1" applyAlignment="1">
      <alignment vertical="top"/>
    </xf>
    <xf numFmtId="0" fontId="16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 shrinkToFit="1"/>
    </xf>
    <xf numFmtId="0" fontId="16" fillId="0" borderId="12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57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shrinkToFit="1"/>
    </xf>
    <xf numFmtId="0" fontId="15" fillId="0" borderId="12" xfId="0" applyFont="1" applyBorder="1" applyAlignment="1">
      <alignment vertical="center" shrinkToFit="1"/>
    </xf>
    <xf numFmtId="0" fontId="15" fillId="0" borderId="57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/>
    </xf>
    <xf numFmtId="0" fontId="18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center" vertical="center" wrapText="1"/>
    </xf>
    <xf numFmtId="0" fontId="15" fillId="3" borderId="58" xfId="0" applyFont="1" applyFill="1" applyBorder="1"/>
    <xf numFmtId="38" fontId="3" fillId="4" borderId="30" xfId="1" applyFont="1" applyFill="1" applyBorder="1" applyAlignment="1">
      <alignment horizontal="center" vertical="center" wrapText="1" shrinkToFit="1"/>
    </xf>
    <xf numFmtId="178" fontId="3" fillId="0" borderId="17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178" fontId="3" fillId="0" borderId="19" xfId="1" applyNumberFormat="1" applyFont="1" applyFill="1" applyBorder="1" applyAlignment="1">
      <alignment horizontal="right" vertical="center"/>
    </xf>
    <xf numFmtId="178" fontId="12" fillId="0" borderId="14" xfId="1" applyNumberFormat="1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vertical="center" shrinkToFit="1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5" fontId="8" fillId="0" borderId="56" xfId="0" applyNumberFormat="1" applyFont="1" applyBorder="1" applyAlignment="1">
      <alignment vertical="top"/>
    </xf>
    <xf numFmtId="49" fontId="3" fillId="0" borderId="59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shrinkToFit="1"/>
    </xf>
    <xf numFmtId="0" fontId="19" fillId="0" borderId="0" xfId="0" applyFont="1" applyAlignment="1">
      <alignment horizontal="centerContinuous"/>
    </xf>
    <xf numFmtId="0" fontId="20" fillId="7" borderId="15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1" fillId="13" borderId="2" xfId="0" applyFont="1" applyFill="1" applyBorder="1" applyAlignment="1">
      <alignment horizontal="left" vertical="center" shrinkToFit="1"/>
    </xf>
    <xf numFmtId="0" fontId="22" fillId="4" borderId="46" xfId="0" applyFont="1" applyFill="1" applyBorder="1" applyAlignment="1">
      <alignment horizontal="center" vertical="center" wrapText="1" shrinkToFi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38" fontId="3" fillId="0" borderId="60" xfId="1" applyFont="1" applyFill="1" applyBorder="1" applyAlignment="1">
      <alignment horizontal="right" vertical="center"/>
    </xf>
    <xf numFmtId="0" fontId="3" fillId="6" borderId="40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1" fillId="0" borderId="0" xfId="0" applyFont="1" applyAlignment="1"/>
    <xf numFmtId="0" fontId="24" fillId="2" borderId="65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/>
    </xf>
    <xf numFmtId="177" fontId="8" fillId="2" borderId="0" xfId="0" applyNumberFormat="1" applyFont="1" applyFill="1" applyAlignment="1">
      <alignment horizontal="right" vertical="top"/>
    </xf>
    <xf numFmtId="178" fontId="0" fillId="0" borderId="0" xfId="0" applyNumberFormat="1"/>
    <xf numFmtId="0" fontId="15" fillId="0" borderId="12" xfId="0" applyFont="1" applyBorder="1" applyAlignment="1">
      <alignment vertical="center"/>
    </xf>
    <xf numFmtId="0" fontId="15" fillId="0" borderId="57" xfId="0" applyFont="1" applyBorder="1" applyAlignment="1">
      <alignment vertical="center"/>
    </xf>
    <xf numFmtId="0" fontId="3" fillId="8" borderId="31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5" xfId="0" applyFont="1" applyFill="1" applyBorder="1" applyAlignment="1">
      <alignment horizontal="left" vertical="center" shrinkToFit="1"/>
    </xf>
    <xf numFmtId="0" fontId="3" fillId="10" borderId="41" xfId="0" applyFont="1" applyFill="1" applyBorder="1" applyAlignment="1">
      <alignment horizontal="left" vertical="center" shrinkToFit="1"/>
    </xf>
    <xf numFmtId="0" fontId="3" fillId="6" borderId="31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/>
    </xf>
    <xf numFmtId="0" fontId="0" fillId="3" borderId="18" xfId="0" applyFill="1" applyBorder="1"/>
    <xf numFmtId="0" fontId="0" fillId="0" borderId="15" xfId="0" applyBorder="1"/>
    <xf numFmtId="0" fontId="3" fillId="0" borderId="0" xfId="0" applyFont="1" applyAlignment="1">
      <alignment shrinkToFit="1"/>
    </xf>
    <xf numFmtId="0" fontId="3" fillId="0" borderId="68" xfId="0" applyFont="1" applyBorder="1"/>
    <xf numFmtId="0" fontId="3" fillId="0" borderId="69" xfId="0" applyFont="1" applyBorder="1" applyAlignment="1">
      <alignment shrinkToFit="1"/>
    </xf>
    <xf numFmtId="0" fontId="4" fillId="0" borderId="5" xfId="0" applyFont="1" applyBorder="1"/>
    <xf numFmtId="0" fontId="6" fillId="0" borderId="70" xfId="0" applyFont="1" applyBorder="1" applyAlignment="1">
      <alignment shrinkToFit="1"/>
    </xf>
    <xf numFmtId="0" fontId="6" fillId="0" borderId="19" xfId="0" applyFont="1" applyBorder="1" applyAlignment="1">
      <alignment shrinkToFit="1"/>
    </xf>
    <xf numFmtId="0" fontId="6" fillId="0" borderId="44" xfId="0" applyFont="1" applyBorder="1" applyAlignment="1">
      <alignment shrinkToFit="1"/>
    </xf>
    <xf numFmtId="5" fontId="3" fillId="0" borderId="14" xfId="0" applyNumberFormat="1" applyFont="1" applyBorder="1" applyAlignment="1">
      <alignment horizontal="right"/>
    </xf>
    <xf numFmtId="49" fontId="3" fillId="0" borderId="71" xfId="0" applyNumberFormat="1" applyFont="1" applyBorder="1" applyAlignment="1">
      <alignment horizontal="right"/>
    </xf>
    <xf numFmtId="0" fontId="3" fillId="0" borderId="72" xfId="0" applyFont="1" applyBorder="1"/>
    <xf numFmtId="0" fontId="3" fillId="0" borderId="73" xfId="0" applyFont="1" applyBorder="1" applyAlignment="1">
      <alignment shrinkToFit="1"/>
    </xf>
    <xf numFmtId="0" fontId="4" fillId="0" borderId="2" xfId="0" applyFont="1" applyBorder="1"/>
    <xf numFmtId="0" fontId="6" fillId="0" borderId="74" xfId="0" applyFont="1" applyBorder="1" applyAlignment="1">
      <alignment shrinkToFit="1"/>
    </xf>
    <xf numFmtId="0" fontId="6" fillId="0" borderId="33" xfId="0" applyFont="1" applyBorder="1" applyAlignment="1">
      <alignment shrinkToFit="1"/>
    </xf>
    <xf numFmtId="5" fontId="3" fillId="0" borderId="19" xfId="0" applyNumberFormat="1" applyFont="1" applyBorder="1" applyAlignment="1">
      <alignment horizontal="right"/>
    </xf>
    <xf numFmtId="49" fontId="3" fillId="0" borderId="75" xfId="0" applyNumberFormat="1" applyFont="1" applyBorder="1" applyAlignment="1">
      <alignment horizontal="right"/>
    </xf>
    <xf numFmtId="0" fontId="3" fillId="0" borderId="76" xfId="0" applyFont="1" applyBorder="1"/>
    <xf numFmtId="0" fontId="3" fillId="0" borderId="77" xfId="0" applyFont="1" applyBorder="1" applyAlignment="1">
      <alignment shrinkToFit="1"/>
    </xf>
    <xf numFmtId="0" fontId="6" fillId="0" borderId="78" xfId="0" applyFont="1" applyBorder="1" applyAlignment="1">
      <alignment shrinkToFit="1"/>
    </xf>
    <xf numFmtId="49" fontId="3" fillId="0" borderId="79" xfId="0" applyNumberFormat="1" applyFont="1" applyBorder="1" applyAlignment="1">
      <alignment horizontal="right"/>
    </xf>
    <xf numFmtId="0" fontId="3" fillId="12" borderId="72" xfId="0" applyFont="1" applyFill="1" applyBorder="1"/>
    <xf numFmtId="0" fontId="3" fillId="12" borderId="73" xfId="0" applyFont="1" applyFill="1" applyBorder="1" applyAlignment="1">
      <alignment shrinkToFit="1"/>
    </xf>
    <xf numFmtId="0" fontId="4" fillId="12" borderId="2" xfId="0" applyFont="1" applyFill="1" applyBorder="1"/>
    <xf numFmtId="0" fontId="6" fillId="6" borderId="1" xfId="0" applyFont="1" applyFill="1" applyBorder="1" applyAlignment="1">
      <alignment shrinkToFit="1"/>
    </xf>
    <xf numFmtId="0" fontId="6" fillId="12" borderId="19" xfId="0" applyFont="1" applyFill="1" applyBorder="1" applyAlignment="1">
      <alignment shrinkToFit="1"/>
    </xf>
    <xf numFmtId="0" fontId="6" fillId="12" borderId="44" xfId="0" applyFont="1" applyFill="1" applyBorder="1" applyAlignment="1">
      <alignment shrinkToFit="1"/>
    </xf>
    <xf numFmtId="5" fontId="3" fillId="12" borderId="14" xfId="0" applyNumberFormat="1" applyFont="1" applyFill="1" applyBorder="1" applyAlignment="1">
      <alignment horizontal="right"/>
    </xf>
    <xf numFmtId="49" fontId="3" fillId="12" borderId="79" xfId="0" applyNumberFormat="1" applyFont="1" applyFill="1" applyBorder="1" applyAlignment="1">
      <alignment horizontal="right"/>
    </xf>
    <xf numFmtId="0" fontId="6" fillId="12" borderId="78" xfId="0" applyFont="1" applyFill="1" applyBorder="1" applyAlignment="1">
      <alignment shrinkToFit="1"/>
    </xf>
    <xf numFmtId="0" fontId="3" fillId="0" borderId="80" xfId="0" applyFont="1" applyBorder="1"/>
    <xf numFmtId="0" fontId="3" fillId="0" borderId="5" xfId="0" applyFont="1" applyBorder="1" applyAlignment="1">
      <alignment shrinkToFit="1"/>
    </xf>
    <xf numFmtId="49" fontId="3" fillId="0" borderId="8" xfId="0" applyNumberFormat="1" applyFont="1" applyBorder="1" applyAlignment="1">
      <alignment horizontal="right"/>
    </xf>
    <xf numFmtId="0" fontId="3" fillId="0" borderId="63" xfId="0" applyFont="1" applyBorder="1"/>
    <xf numFmtId="0" fontId="3" fillId="0" borderId="2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49" fontId="3" fillId="0" borderId="9" xfId="0" applyNumberFormat="1" applyFont="1" applyBorder="1" applyAlignment="1">
      <alignment horizontal="right"/>
    </xf>
    <xf numFmtId="0" fontId="6" fillId="0" borderId="1" xfId="0" applyFont="1" applyBorder="1" applyAlignment="1">
      <alignment shrinkToFit="1"/>
    </xf>
    <xf numFmtId="0" fontId="6" fillId="0" borderId="14" xfId="0" applyFont="1" applyBorder="1" applyAlignment="1">
      <alignment shrinkToFit="1"/>
    </xf>
    <xf numFmtId="0" fontId="3" fillId="12" borderId="80" xfId="0" applyFont="1" applyFill="1" applyBorder="1"/>
    <xf numFmtId="0" fontId="3" fillId="12" borderId="5" xfId="0" applyFont="1" applyFill="1" applyBorder="1" applyAlignment="1">
      <alignment shrinkToFit="1"/>
    </xf>
    <xf numFmtId="0" fontId="4" fillId="12" borderId="5" xfId="0" applyFont="1" applyFill="1" applyBorder="1"/>
    <xf numFmtId="0" fontId="6" fillId="12" borderId="1" xfId="0" applyFont="1" applyFill="1" applyBorder="1" applyAlignment="1">
      <alignment shrinkToFit="1"/>
    </xf>
    <xf numFmtId="49" fontId="3" fillId="12" borderId="8" xfId="0" applyNumberFormat="1" applyFont="1" applyFill="1" applyBorder="1" applyAlignment="1">
      <alignment horizontal="right"/>
    </xf>
    <xf numFmtId="0" fontId="3" fillId="3" borderId="80" xfId="0" applyFont="1" applyFill="1" applyBorder="1"/>
    <xf numFmtId="0" fontId="3" fillId="3" borderId="5" xfId="0" applyFont="1" applyFill="1" applyBorder="1" applyAlignment="1">
      <alignment shrinkToFit="1"/>
    </xf>
    <xf numFmtId="0" fontId="4" fillId="3" borderId="5" xfId="0" applyFont="1" applyFill="1" applyBorder="1"/>
    <xf numFmtId="0" fontId="6" fillId="3" borderId="1" xfId="0" applyFont="1" applyFill="1" applyBorder="1" applyAlignment="1">
      <alignment shrinkToFit="1"/>
    </xf>
    <xf numFmtId="0" fontId="6" fillId="3" borderId="19" xfId="0" applyFont="1" applyFill="1" applyBorder="1" applyAlignment="1">
      <alignment shrinkToFit="1"/>
    </xf>
    <xf numFmtId="0" fontId="6" fillId="3" borderId="44" xfId="0" applyFont="1" applyFill="1" applyBorder="1" applyAlignment="1">
      <alignment shrinkToFit="1"/>
    </xf>
    <xf numFmtId="5" fontId="3" fillId="3" borderId="14" xfId="0" applyNumberFormat="1" applyFont="1" applyFill="1" applyBorder="1" applyAlignment="1">
      <alignment horizontal="right"/>
    </xf>
    <xf numFmtId="49" fontId="3" fillId="3" borderId="8" xfId="0" applyNumberFormat="1" applyFont="1" applyFill="1" applyBorder="1" applyAlignment="1">
      <alignment horizontal="right"/>
    </xf>
    <xf numFmtId="0" fontId="3" fillId="0" borderId="80" xfId="0" applyFont="1" applyBorder="1" applyAlignment="1">
      <alignment horizontal="left"/>
    </xf>
    <xf numFmtId="0" fontId="3" fillId="0" borderId="5" xfId="0" applyFont="1" applyBorder="1" applyAlignment="1">
      <alignment horizontal="left" shrinkToFit="1"/>
    </xf>
    <xf numFmtId="0" fontId="4" fillId="0" borderId="5" xfId="0" applyFont="1" applyBorder="1" applyAlignment="1">
      <alignment horizontal="right"/>
    </xf>
    <xf numFmtId="0" fontId="12" fillId="0" borderId="80" xfId="0" applyFont="1" applyBorder="1" applyAlignment="1">
      <alignment horizontal="left"/>
    </xf>
    <xf numFmtId="0" fontId="12" fillId="0" borderId="5" xfId="0" applyFont="1" applyBorder="1" applyAlignment="1">
      <alignment horizontal="left" shrinkToFit="1"/>
    </xf>
    <xf numFmtId="0" fontId="13" fillId="0" borderId="5" xfId="0" applyFont="1" applyBorder="1" applyAlignment="1">
      <alignment horizontal="right"/>
    </xf>
    <xf numFmtId="0" fontId="32" fillId="0" borderId="1" xfId="0" applyFont="1" applyBorder="1" applyAlignment="1">
      <alignment shrinkToFit="1"/>
    </xf>
    <xf numFmtId="5" fontId="12" fillId="0" borderId="14" xfId="0" applyNumberFormat="1" applyFont="1" applyBorder="1" applyAlignment="1">
      <alignment horizontal="right"/>
    </xf>
    <xf numFmtId="49" fontId="12" fillId="0" borderId="8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 shrinkToFit="1"/>
    </xf>
    <xf numFmtId="0" fontId="14" fillId="0" borderId="80" xfId="0" applyFont="1" applyBorder="1"/>
    <xf numFmtId="0" fontId="14" fillId="0" borderId="5" xfId="0" applyFont="1" applyBorder="1" applyAlignment="1">
      <alignment shrinkToFit="1"/>
    </xf>
    <xf numFmtId="0" fontId="25" fillId="0" borderId="5" xfId="0" applyFont="1" applyBorder="1"/>
    <xf numFmtId="0" fontId="14" fillId="0" borderId="14" xfId="0" applyFont="1" applyBorder="1" applyAlignment="1">
      <alignment shrinkToFit="1"/>
    </xf>
    <xf numFmtId="0" fontId="14" fillId="0" borderId="44" xfId="0" applyFont="1" applyBorder="1" applyAlignment="1">
      <alignment shrinkToFit="1"/>
    </xf>
    <xf numFmtId="5" fontId="14" fillId="0" borderId="14" xfId="0" applyNumberFormat="1" applyFont="1" applyBorder="1" applyAlignment="1">
      <alignment horizontal="right"/>
    </xf>
    <xf numFmtId="49" fontId="14" fillId="0" borderId="8" xfId="0" applyNumberFormat="1" applyFont="1" applyBorder="1" applyAlignment="1">
      <alignment horizontal="right"/>
    </xf>
    <xf numFmtId="0" fontId="33" fillId="0" borderId="0" xfId="0" applyFont="1"/>
    <xf numFmtId="0" fontId="3" fillId="0" borderId="80" xfId="0" applyFont="1" applyBorder="1" applyAlignment="1">
      <alignment shrinkToFit="1"/>
    </xf>
    <xf numFmtId="0" fontId="3" fillId="12" borderId="80" xfId="0" applyFont="1" applyFill="1" applyBorder="1" applyAlignment="1">
      <alignment shrinkToFit="1"/>
    </xf>
    <xf numFmtId="0" fontId="6" fillId="12" borderId="14" xfId="0" applyFont="1" applyFill="1" applyBorder="1" applyAlignment="1">
      <alignment shrinkToFit="1"/>
    </xf>
    <xf numFmtId="0" fontId="6" fillId="12" borderId="44" xfId="0" quotePrefix="1" applyFont="1" applyFill="1" applyBorder="1" applyAlignment="1">
      <alignment shrinkToFit="1"/>
    </xf>
    <xf numFmtId="0" fontId="34" fillId="12" borderId="5" xfId="0" applyFont="1" applyFill="1" applyBorder="1"/>
    <xf numFmtId="49" fontId="3" fillId="12" borderId="8" xfId="0" applyNumberFormat="1" applyFont="1" applyFill="1" applyBorder="1" applyAlignment="1">
      <alignment horizontal="right" shrinkToFit="1"/>
    </xf>
    <xf numFmtId="0" fontId="3" fillId="3" borderId="80" xfId="0" applyFont="1" applyFill="1" applyBorder="1" applyAlignment="1">
      <alignment shrinkToFit="1"/>
    </xf>
    <xf numFmtId="0" fontId="34" fillId="3" borderId="5" xfId="0" applyFont="1" applyFill="1" applyBorder="1"/>
    <xf numFmtId="0" fontId="6" fillId="3" borderId="14" xfId="0" applyFont="1" applyFill="1" applyBorder="1" applyAlignment="1">
      <alignment shrinkToFit="1"/>
    </xf>
    <xf numFmtId="49" fontId="3" fillId="3" borderId="8" xfId="0" applyNumberFormat="1" applyFont="1" applyFill="1" applyBorder="1" applyAlignment="1">
      <alignment horizontal="right" shrinkToFi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2" fillId="5" borderId="80" xfId="0" applyFont="1" applyFill="1" applyBorder="1"/>
    <xf numFmtId="0" fontId="12" fillId="5" borderId="5" xfId="0" applyFont="1" applyFill="1" applyBorder="1" applyAlignment="1">
      <alignment shrinkToFit="1"/>
    </xf>
    <xf numFmtId="0" fontId="13" fillId="5" borderId="5" xfId="0" applyFont="1" applyFill="1" applyBorder="1"/>
    <xf numFmtId="0" fontId="32" fillId="5" borderId="1" xfId="0" applyFont="1" applyFill="1" applyBorder="1" applyAlignment="1">
      <alignment shrinkToFit="1"/>
    </xf>
    <xf numFmtId="0" fontId="6" fillId="5" borderId="14" xfId="0" applyFont="1" applyFill="1" applyBorder="1" applyAlignment="1">
      <alignment shrinkToFit="1"/>
    </xf>
    <xf numFmtId="0" fontId="6" fillId="5" borderId="44" xfId="0" applyFont="1" applyFill="1" applyBorder="1" applyAlignment="1">
      <alignment shrinkToFit="1"/>
    </xf>
    <xf numFmtId="5" fontId="12" fillId="5" borderId="14" xfId="0" applyNumberFormat="1" applyFont="1" applyFill="1" applyBorder="1" applyAlignment="1">
      <alignment horizontal="right"/>
    </xf>
    <xf numFmtId="49" fontId="12" fillId="5" borderId="8" xfId="0" applyNumberFormat="1" applyFont="1" applyFill="1" applyBorder="1" applyAlignment="1">
      <alignment horizontal="right"/>
    </xf>
    <xf numFmtId="0" fontId="9" fillId="0" borderId="1" xfId="0" applyFont="1" applyBorder="1" applyAlignment="1">
      <alignment shrinkToFit="1"/>
    </xf>
    <xf numFmtId="0" fontId="33" fillId="0" borderId="80" xfId="0" applyFont="1" applyBorder="1"/>
    <xf numFmtId="0" fontId="33" fillId="0" borderId="5" xfId="0" applyFont="1" applyBorder="1" applyAlignment="1">
      <alignment shrinkToFit="1"/>
    </xf>
    <xf numFmtId="0" fontId="34" fillId="0" borderId="5" xfId="0" applyFont="1" applyBorder="1"/>
    <xf numFmtId="0" fontId="36" fillId="0" borderId="14" xfId="0" applyFont="1" applyBorder="1" applyAlignment="1">
      <alignment shrinkToFit="1"/>
    </xf>
    <xf numFmtId="0" fontId="36" fillId="0" borderId="44" xfId="0" applyFont="1" applyBorder="1" applyAlignment="1">
      <alignment shrinkToFit="1"/>
    </xf>
    <xf numFmtId="5" fontId="33" fillId="0" borderId="14" xfId="0" applyNumberFormat="1" applyFont="1" applyBorder="1" applyAlignment="1">
      <alignment horizontal="right"/>
    </xf>
    <xf numFmtId="49" fontId="33" fillId="0" borderId="8" xfId="0" applyNumberFormat="1" applyFont="1" applyBorder="1" applyAlignment="1">
      <alignment horizontal="right"/>
    </xf>
    <xf numFmtId="0" fontId="6" fillId="3" borderId="1" xfId="0" applyFont="1" applyFill="1" applyBorder="1" applyAlignment="1">
      <alignment wrapText="1" shrinkToFit="1"/>
    </xf>
    <xf numFmtId="0" fontId="6" fillId="5" borderId="1" xfId="0" applyFont="1" applyFill="1" applyBorder="1" applyAlignment="1">
      <alignment shrinkToFit="1"/>
    </xf>
    <xf numFmtId="176" fontId="4" fillId="12" borderId="5" xfId="0" applyNumberFormat="1" applyFont="1" applyFill="1" applyBorder="1"/>
    <xf numFmtId="176" fontId="4" fillId="0" borderId="5" xfId="0" applyNumberFormat="1" applyFont="1" applyBorder="1"/>
    <xf numFmtId="176" fontId="4" fillId="3" borderId="5" xfId="0" applyNumberFormat="1" applyFont="1" applyFill="1" applyBorder="1"/>
    <xf numFmtId="0" fontId="3" fillId="0" borderId="81" xfId="0" applyFont="1" applyBorder="1" applyAlignment="1">
      <alignment shrinkToFit="1"/>
    </xf>
    <xf numFmtId="0" fontId="3" fillId="0" borderId="1" xfId="0" applyFont="1" applyBorder="1" applyAlignment="1">
      <alignment shrinkToFit="1"/>
    </xf>
    <xf numFmtId="176" fontId="4" fillId="0" borderId="1" xfId="0" applyNumberFormat="1" applyFont="1" applyBorder="1"/>
    <xf numFmtId="0" fontId="6" fillId="0" borderId="1" xfId="0" applyFont="1" applyBorder="1" applyAlignment="1">
      <alignment wrapText="1" shrinkToFit="1"/>
    </xf>
    <xf numFmtId="0" fontId="3" fillId="12" borderId="81" xfId="0" applyFont="1" applyFill="1" applyBorder="1" applyAlignment="1">
      <alignment shrinkToFit="1"/>
    </xf>
    <xf numFmtId="0" fontId="3" fillId="12" borderId="1" xfId="0" applyFont="1" applyFill="1" applyBorder="1" applyAlignment="1">
      <alignment shrinkToFit="1"/>
    </xf>
    <xf numFmtId="176" fontId="4" fillId="12" borderId="1" xfId="0" applyNumberFormat="1" applyFont="1" applyFill="1" applyBorder="1"/>
    <xf numFmtId="0" fontId="37" fillId="0" borderId="65" xfId="0" applyFont="1" applyBorder="1"/>
    <xf numFmtId="0" fontId="3" fillId="0" borderId="16" xfId="0" applyFont="1" applyBorder="1" applyAlignment="1">
      <alignment shrinkToFit="1"/>
    </xf>
    <xf numFmtId="0" fontId="4" fillId="0" borderId="11" xfId="0" applyFont="1" applyBorder="1"/>
    <xf numFmtId="0" fontId="6" fillId="0" borderId="16" xfId="0" applyFont="1" applyBorder="1" applyAlignment="1">
      <alignment shrinkToFit="1"/>
    </xf>
    <xf numFmtId="0" fontId="6" fillId="0" borderId="17" xfId="0" applyFont="1" applyBorder="1" applyAlignment="1">
      <alignment shrinkToFit="1"/>
    </xf>
    <xf numFmtId="0" fontId="6" fillId="0" borderId="66" xfId="0" applyFont="1" applyBorder="1" applyAlignment="1">
      <alignment shrinkToFit="1"/>
    </xf>
    <xf numFmtId="5" fontId="3" fillId="0" borderId="17" xfId="0" applyNumberFormat="1" applyFont="1" applyBorder="1" applyAlignment="1">
      <alignment horizontal="right"/>
    </xf>
    <xf numFmtId="49" fontId="3" fillId="0" borderId="59" xfId="0" applyNumberFormat="1" applyFont="1" applyBorder="1" applyAlignment="1">
      <alignment horizontal="right"/>
    </xf>
    <xf numFmtId="176" fontId="4" fillId="0" borderId="0" xfId="0" applyNumberFormat="1" applyFont="1"/>
    <xf numFmtId="0" fontId="6" fillId="0" borderId="0" xfId="0" applyFont="1"/>
    <xf numFmtId="5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0" fillId="15" borderId="0" xfId="0" applyFill="1"/>
    <xf numFmtId="0" fontId="0" fillId="15" borderId="0" xfId="0" applyFill="1" applyAlignment="1">
      <alignment shrinkToFit="1"/>
    </xf>
    <xf numFmtId="0" fontId="7" fillId="0" borderId="0" xfId="0" applyFont="1"/>
    <xf numFmtId="0" fontId="5" fillId="0" borderId="0" xfId="0" applyFont="1"/>
    <xf numFmtId="179" fontId="4" fillId="0" borderId="5" xfId="0" applyNumberFormat="1" applyFont="1" applyBorder="1"/>
    <xf numFmtId="179" fontId="4" fillId="12" borderId="5" xfId="0" applyNumberFormat="1" applyFont="1" applyFill="1" applyBorder="1"/>
    <xf numFmtId="179" fontId="4" fillId="0" borderId="2" xfId="0" applyNumberFormat="1" applyFont="1" applyBorder="1"/>
    <xf numFmtId="179" fontId="4" fillId="12" borderId="5" xfId="0" quotePrefix="1" applyNumberFormat="1" applyFont="1" applyFill="1" applyBorder="1"/>
    <xf numFmtId="179" fontId="4" fillId="3" borderId="5" xfId="0" applyNumberFormat="1" applyFont="1" applyFill="1" applyBorder="1"/>
    <xf numFmtId="179" fontId="4" fillId="5" borderId="5" xfId="0" applyNumberFormat="1" applyFont="1" applyFill="1" applyBorder="1"/>
    <xf numFmtId="179" fontId="4" fillId="0" borderId="11" xfId="0" applyNumberFormat="1" applyFont="1" applyBorder="1"/>
    <xf numFmtId="179" fontId="4" fillId="0" borderId="5" xfId="0" applyNumberFormat="1" applyFont="1" applyBorder="1" applyAlignment="1">
      <alignment horizontal="center" vertical="center"/>
    </xf>
    <xf numFmtId="0" fontId="3" fillId="4" borderId="61" xfId="0" applyFont="1" applyFill="1" applyBorder="1" applyAlignment="1">
      <alignment horizontal="center" vertical="center" shrinkToFit="1"/>
    </xf>
    <xf numFmtId="0" fontId="29" fillId="4" borderId="34" xfId="0" applyFont="1" applyFill="1" applyBorder="1" applyAlignment="1">
      <alignment horizontal="center" vertical="center" wrapText="1" shrinkToFit="1"/>
    </xf>
    <xf numFmtId="0" fontId="30" fillId="4" borderId="34" xfId="0" applyFont="1" applyFill="1" applyBorder="1" applyAlignment="1">
      <alignment horizontal="center" vertical="center" wrapText="1" shrinkToFit="1"/>
    </xf>
    <xf numFmtId="0" fontId="31" fillId="4" borderId="46" xfId="0" applyFont="1" applyFill="1" applyBorder="1" applyAlignment="1">
      <alignment horizontal="center" vertical="center" wrapText="1" shrinkToFit="1"/>
    </xf>
    <xf numFmtId="0" fontId="3" fillId="4" borderId="25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6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0" fillId="7" borderId="23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shrinkToFit="1"/>
    </xf>
    <xf numFmtId="0" fontId="3" fillId="6" borderId="4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41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49" fontId="4" fillId="0" borderId="15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11" borderId="23" xfId="0" applyFont="1" applyFill="1" applyBorder="1" applyAlignment="1">
      <alignment horizontal="left" vertical="center" shrinkToFit="1"/>
    </xf>
    <xf numFmtId="0" fontId="3" fillId="11" borderId="12" xfId="0" applyFont="1" applyFill="1" applyBorder="1" applyAlignment="1">
      <alignment horizontal="left" vertical="center" shrinkToFit="1"/>
    </xf>
    <xf numFmtId="0" fontId="3" fillId="12" borderId="82" xfId="0" applyFont="1" applyFill="1" applyBorder="1" applyAlignment="1">
      <alignment horizontal="left" vertical="center" shrinkToFit="1"/>
    </xf>
    <xf numFmtId="0" fontId="3" fillId="12" borderId="29" xfId="0" applyFont="1" applyFill="1" applyBorder="1" applyAlignment="1">
      <alignment horizontal="left" vertical="center" shrinkToFit="1"/>
    </xf>
    <xf numFmtId="49" fontId="4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 shrinkToFit="1"/>
    </xf>
    <xf numFmtId="0" fontId="3" fillId="3" borderId="30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9" fillId="0" borderId="13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vertical="center" shrinkToFit="1"/>
    </xf>
    <xf numFmtId="0" fontId="24" fillId="3" borderId="18" xfId="0" applyFont="1" applyFill="1" applyBorder="1" applyAlignment="1">
      <alignment horizontal="left" vertical="center" wrapText="1"/>
    </xf>
    <xf numFmtId="0" fontId="24" fillId="3" borderId="33" xfId="0" applyFont="1" applyFill="1" applyBorder="1" applyAlignment="1">
      <alignment horizontal="left" vertical="center" wrapText="1"/>
    </xf>
    <xf numFmtId="0" fontId="24" fillId="3" borderId="64" xfId="0" applyFont="1" applyFill="1" applyBorder="1" applyAlignment="1">
      <alignment horizontal="left" vertical="center" wrapText="1"/>
    </xf>
    <xf numFmtId="0" fontId="24" fillId="3" borderId="16" xfId="0" applyFont="1" applyFill="1" applyBorder="1" applyAlignment="1">
      <alignment horizontal="left" vertical="center" wrapText="1"/>
    </xf>
    <xf numFmtId="0" fontId="24" fillId="3" borderId="66" xfId="0" applyFont="1" applyFill="1" applyBorder="1" applyAlignment="1">
      <alignment horizontal="left" vertical="center" wrapText="1"/>
    </xf>
    <xf numFmtId="0" fontId="24" fillId="3" borderId="67" xfId="0" applyFont="1" applyFill="1" applyBorder="1" applyAlignment="1">
      <alignment horizontal="left" vertical="center" wrapText="1"/>
    </xf>
    <xf numFmtId="0" fontId="24" fillId="2" borderId="61" xfId="0" applyFont="1" applyFill="1" applyBorder="1" applyAlignment="1">
      <alignment horizontal="left" vertical="center" wrapText="1"/>
    </xf>
    <xf numFmtId="0" fontId="24" fillId="2" borderId="63" xfId="0" applyFont="1" applyFill="1" applyBorder="1" applyAlignment="1">
      <alignment horizontal="left" vertical="center" wrapText="1"/>
    </xf>
    <xf numFmtId="0" fontId="25" fillId="3" borderId="21" xfId="0" applyFont="1" applyFill="1" applyBorder="1" applyAlignment="1">
      <alignment horizontal="left" vertical="center"/>
    </xf>
    <xf numFmtId="0" fontId="25" fillId="3" borderId="38" xfId="0" applyFont="1" applyFill="1" applyBorder="1" applyAlignment="1">
      <alignment horizontal="left" vertical="center"/>
    </xf>
    <xf numFmtId="0" fontId="25" fillId="3" borderId="6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115234</xdr:colOff>
      <xdr:row>4</xdr:row>
      <xdr:rowOff>0</xdr:rowOff>
    </xdr:from>
    <xdr:to>
      <xdr:col>5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29</xdr:row>
      <xdr:rowOff>44823</xdr:rowOff>
    </xdr:from>
    <xdr:to>
      <xdr:col>17</xdr:col>
      <xdr:colOff>523502</xdr:colOff>
      <xdr:row>32</xdr:row>
      <xdr:rowOff>217768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41EEE1-B5DE-4F59-A965-380F715878B8}"/>
            </a:ext>
          </a:extLst>
        </xdr:cNvPr>
        <xdr:cNvSpPr txBox="1"/>
      </xdr:nvSpPr>
      <xdr:spPr>
        <a:xfrm>
          <a:off x="12411075" y="7826748"/>
          <a:ext cx="5133602" cy="8873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空き番号→</a:t>
          </a:r>
          <a:r>
            <a:rPr kumimoji="1" lang="ja-JP" altLang="en-US" sz="1100" b="1">
              <a:solidFill>
                <a:srgbClr val="FF0000"/>
              </a:solidFill>
            </a:rPr>
            <a:t>使用可能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/>
            <a:t>販売終了（</a:t>
          </a:r>
          <a:r>
            <a:rPr kumimoji="1" lang="en-US" altLang="ja-JP" sz="1100"/>
            <a:t>R</a:t>
          </a:r>
          <a:r>
            <a:rPr kumimoji="1" lang="ja-JP" altLang="en-US" sz="1100"/>
            <a:t>○</a:t>
          </a:r>
          <a:r>
            <a:rPr kumimoji="1" lang="en-US" altLang="ja-JP" sz="1100"/>
            <a:t>.</a:t>
          </a:r>
          <a:r>
            <a:rPr kumimoji="1" lang="ja-JP" altLang="en-US" sz="1100"/>
            <a:t>○～番号利用可能）→</a:t>
          </a:r>
          <a:r>
            <a:rPr kumimoji="1" lang="ja-JP" altLang="en-US" sz="1100" b="1">
              <a:solidFill>
                <a:srgbClr val="FF0000"/>
              </a:solidFill>
            </a:rPr>
            <a:t>使用不可</a:t>
          </a:r>
          <a:endParaRPr kumimoji="1" lang="en-US" altLang="ja-JP" sz="11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毎月の販売実績登録後に「販売終了」は「空き番号」に変更すること！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M210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F2"/>
    </sheetView>
  </sheetViews>
  <sheetFormatPr defaultRowHeight="22.5" customHeight="1"/>
  <cols>
    <col min="1" max="1" width="6.08984375" style="5" customWidth="1"/>
    <col min="2" max="2" width="14.08984375" style="111" customWidth="1"/>
    <col min="3" max="4" width="12.453125" style="110" customWidth="1"/>
    <col min="5" max="5" width="6.90625" style="64" hidden="1" customWidth="1"/>
    <col min="6" max="6" width="57.453125" style="49" customWidth="1"/>
    <col min="7" max="7" width="10" style="100" bestFit="1" customWidth="1"/>
    <col min="8" max="8" width="12.08984375" style="66" bestFit="1" customWidth="1"/>
    <col min="9" max="10" width="8" style="85" hidden="1" customWidth="1"/>
    <col min="11" max="11" width="11.08984375" hidden="1" customWidth="1"/>
    <col min="12" max="13" width="9" hidden="1" customWidth="1"/>
  </cols>
  <sheetData>
    <row r="1" spans="1:13" ht="36.75" customHeight="1" thickBot="1">
      <c r="A1" s="185" t="s">
        <v>0</v>
      </c>
      <c r="B1" s="144"/>
      <c r="C1" s="144"/>
      <c r="D1" s="144"/>
      <c r="E1" s="144"/>
      <c r="F1" s="144"/>
      <c r="G1" s="144"/>
      <c r="H1" s="144"/>
      <c r="I1" s="65"/>
      <c r="J1" s="65"/>
    </row>
    <row r="2" spans="1:13" ht="23.15" customHeight="1">
      <c r="A2" s="185"/>
      <c r="B2" s="385" t="s">
        <v>572</v>
      </c>
      <c r="C2" s="387" t="s">
        <v>570</v>
      </c>
      <c r="D2" s="388"/>
      <c r="E2" s="388"/>
      <c r="F2" s="389"/>
      <c r="G2" s="144"/>
      <c r="H2" s="144"/>
      <c r="I2" s="65"/>
      <c r="J2" s="65"/>
    </row>
    <row r="3" spans="1:13" ht="52.5" customHeight="1">
      <c r="A3" s="185"/>
      <c r="B3" s="386"/>
      <c r="C3" s="379"/>
      <c r="D3" s="380"/>
      <c r="E3" s="380"/>
      <c r="F3" s="381"/>
      <c r="G3" s="144"/>
      <c r="H3" s="144"/>
      <c r="I3" s="65"/>
      <c r="J3" s="65"/>
    </row>
    <row r="4" spans="1:13" ht="36.75" customHeight="1" thickBot="1">
      <c r="A4" s="185"/>
      <c r="B4" s="198" t="s">
        <v>569</v>
      </c>
      <c r="C4" s="382"/>
      <c r="D4" s="383"/>
      <c r="E4" s="383"/>
      <c r="F4" s="384"/>
      <c r="G4" s="144"/>
      <c r="H4" s="144"/>
      <c r="I4" s="65"/>
      <c r="J4" s="65"/>
    </row>
    <row r="5" spans="1:13" ht="22.5" customHeight="1" thickTop="1">
      <c r="B5" s="116"/>
      <c r="E5" s="116"/>
      <c r="G5" s="145" t="s">
        <v>1</v>
      </c>
      <c r="H5" s="150">
        <f>K209</f>
        <v>0</v>
      </c>
      <c r="I5" s="148"/>
      <c r="J5" s="65" t="s">
        <v>2</v>
      </c>
      <c r="K5" s="201">
        <f>M209</f>
        <v>0</v>
      </c>
      <c r="L5" t="s">
        <v>3</v>
      </c>
    </row>
    <row r="6" spans="1:13" ht="22.5" customHeight="1" thickBot="1">
      <c r="A6" s="199" t="s">
        <v>4</v>
      </c>
      <c r="B6" s="116"/>
      <c r="C6" s="6" t="s">
        <v>5</v>
      </c>
      <c r="D6" s="6"/>
      <c r="E6" s="116"/>
      <c r="F6" s="197" t="s">
        <v>571</v>
      </c>
      <c r="G6" s="146" t="s">
        <v>6</v>
      </c>
      <c r="H6" s="200" t="str">
        <f>IF(C7="","\0",郵送料!O11)</f>
        <v>\0</v>
      </c>
      <c r="I6" s="148"/>
      <c r="J6" s="65" t="s">
        <v>7</v>
      </c>
      <c r="K6">
        <f>L209</f>
        <v>0</v>
      </c>
      <c r="L6" t="s">
        <v>8</v>
      </c>
    </row>
    <row r="7" spans="1:13" ht="22.5" customHeight="1" thickBot="1">
      <c r="A7" s="143"/>
      <c r="B7" s="116"/>
      <c r="C7" s="173"/>
      <c r="D7" s="378"/>
      <c r="E7" s="116"/>
      <c r="F7" s="116"/>
      <c r="G7" s="147" t="s">
        <v>9</v>
      </c>
      <c r="H7" s="182">
        <f>SUM(H5:H6)</f>
        <v>0</v>
      </c>
      <c r="I7" s="148"/>
      <c r="J7" s="65"/>
    </row>
    <row r="8" spans="1:13" ht="41.25" customHeight="1" thickBot="1">
      <c r="A8" s="143"/>
      <c r="B8" s="116"/>
      <c r="C8" s="116"/>
      <c r="D8" s="116"/>
      <c r="E8" s="116"/>
      <c r="F8" s="116"/>
      <c r="G8" s="116"/>
      <c r="H8" s="116"/>
      <c r="I8" s="65"/>
      <c r="J8" s="65"/>
    </row>
    <row r="9" spans="1:13" ht="37.5" customHeight="1">
      <c r="A9" s="189" t="s">
        <v>10</v>
      </c>
      <c r="B9" s="117" t="s">
        <v>11</v>
      </c>
      <c r="C9" s="101" t="s">
        <v>12</v>
      </c>
      <c r="D9" s="101" t="s">
        <v>13</v>
      </c>
      <c r="E9" s="101" t="s">
        <v>13</v>
      </c>
      <c r="F9" s="102" t="s">
        <v>14</v>
      </c>
      <c r="G9" s="103" t="s">
        <v>15</v>
      </c>
      <c r="H9" s="104" t="s">
        <v>16</v>
      </c>
      <c r="I9" s="105" t="s">
        <v>17</v>
      </c>
      <c r="J9" s="168" t="s">
        <v>18</v>
      </c>
      <c r="K9" t="s">
        <v>19</v>
      </c>
      <c r="L9" t="s">
        <v>20</v>
      </c>
      <c r="M9" t="s">
        <v>21</v>
      </c>
    </row>
    <row r="10" spans="1:13" s="1" customFormat="1" ht="22.5" customHeight="1">
      <c r="A10" s="175"/>
      <c r="B10" s="119" t="s">
        <v>22</v>
      </c>
      <c r="C10" s="10" t="s">
        <v>23</v>
      </c>
      <c r="D10" s="354">
        <f>_xlfn.XLOOKUP(E10,レジコード!$D$2:$D$283,レジコード!$F$2:$F$283,"無")</f>
        <v>45001017</v>
      </c>
      <c r="E10" s="346" t="s">
        <v>24</v>
      </c>
      <c r="F10" s="37" t="s">
        <v>25</v>
      </c>
      <c r="G10" s="87" t="s">
        <v>26</v>
      </c>
      <c r="H10" s="69">
        <v>170</v>
      </c>
      <c r="I10" s="70">
        <v>345</v>
      </c>
      <c r="J10" s="170">
        <v>0.5</v>
      </c>
      <c r="K10" s="108">
        <f t="shared" ref="K10:K72" si="0">H10*A10</f>
        <v>0</v>
      </c>
      <c r="L10" s="1">
        <f t="shared" ref="L10:L72" si="1">I10*A10</f>
        <v>0</v>
      </c>
      <c r="M10" s="1">
        <f>J10*A10</f>
        <v>0</v>
      </c>
    </row>
    <row r="11" spans="1:13" s="1" customFormat="1" ht="22.5" customHeight="1">
      <c r="A11" s="174"/>
      <c r="B11" s="118" t="s">
        <v>22</v>
      </c>
      <c r="C11" s="9" t="s">
        <v>23</v>
      </c>
      <c r="D11" s="354">
        <f>_xlfn.XLOOKUP(E11,レジコード!$D$2:$D$283,レジコード!$F$2:$F$283,"無")</f>
        <v>45001130</v>
      </c>
      <c r="E11" s="50" t="s">
        <v>27</v>
      </c>
      <c r="F11" s="36" t="s">
        <v>28</v>
      </c>
      <c r="G11" s="86" t="s">
        <v>29</v>
      </c>
      <c r="H11" s="67">
        <v>470</v>
      </c>
      <c r="I11" s="68">
        <v>200</v>
      </c>
      <c r="J11" s="170">
        <v>0.5</v>
      </c>
      <c r="K11" s="108">
        <f t="shared" si="0"/>
        <v>0</v>
      </c>
      <c r="L11" s="1">
        <f t="shared" si="1"/>
        <v>0</v>
      </c>
      <c r="M11" s="1">
        <f>J11*A11</f>
        <v>0</v>
      </c>
    </row>
    <row r="12" spans="1:13" s="1" customFormat="1" ht="22.5" customHeight="1">
      <c r="A12" s="175"/>
      <c r="B12" s="119" t="s">
        <v>22</v>
      </c>
      <c r="C12" s="10" t="s">
        <v>30</v>
      </c>
      <c r="D12" s="354">
        <f>_xlfn.XLOOKUP(E12,レジコード!$D$2:$D$283,レジコード!$F$2:$F$283,"無")</f>
        <v>45001079</v>
      </c>
      <c r="E12" s="50" t="s">
        <v>31</v>
      </c>
      <c r="F12" s="36" t="s">
        <v>32</v>
      </c>
      <c r="G12" s="86" t="s">
        <v>33</v>
      </c>
      <c r="H12" s="67">
        <v>400</v>
      </c>
      <c r="I12" s="68">
        <v>105</v>
      </c>
      <c r="J12" s="170">
        <v>0.5</v>
      </c>
      <c r="K12" s="108">
        <f t="shared" si="0"/>
        <v>0</v>
      </c>
      <c r="L12" s="1">
        <f t="shared" si="1"/>
        <v>0</v>
      </c>
      <c r="M12" s="1">
        <f>J12*A12</f>
        <v>0</v>
      </c>
    </row>
    <row r="13" spans="1:13" s="1" customFormat="1" ht="22.5" customHeight="1">
      <c r="A13" s="174"/>
      <c r="B13" s="118" t="s">
        <v>22</v>
      </c>
      <c r="C13" s="9" t="s">
        <v>30</v>
      </c>
      <c r="D13" s="354">
        <f>_xlfn.XLOOKUP(E13,レジコード!$D$2:$D$283,レジコード!$F$2:$F$283,"無")</f>
        <v>45001086</v>
      </c>
      <c r="E13" s="51" t="s">
        <v>34</v>
      </c>
      <c r="F13" s="36" t="s">
        <v>35</v>
      </c>
      <c r="G13" s="86" t="s">
        <v>36</v>
      </c>
      <c r="H13" s="67">
        <v>1520</v>
      </c>
      <c r="I13" s="68">
        <v>395</v>
      </c>
      <c r="J13" s="170">
        <v>1.3</v>
      </c>
      <c r="K13" s="108">
        <f t="shared" si="0"/>
        <v>0</v>
      </c>
      <c r="L13" s="1">
        <f t="shared" si="1"/>
        <v>0</v>
      </c>
      <c r="M13" s="1">
        <f>ROUNDUP(A13/2,0)*J13</f>
        <v>0</v>
      </c>
    </row>
    <row r="14" spans="1:13" s="1" customFormat="1" ht="22.5" customHeight="1">
      <c r="A14" s="175"/>
      <c r="B14" s="119" t="s">
        <v>22</v>
      </c>
      <c r="C14" s="10" t="s">
        <v>30</v>
      </c>
      <c r="D14" s="354">
        <f>_xlfn.XLOOKUP(E14,レジコード!$D$2:$D$283,レジコード!$F$2:$F$283,"無")</f>
        <v>45001147</v>
      </c>
      <c r="E14" s="50" t="s">
        <v>568</v>
      </c>
      <c r="F14" s="36" t="s">
        <v>567</v>
      </c>
      <c r="G14" s="86" t="s">
        <v>562</v>
      </c>
      <c r="H14" s="67">
        <v>170</v>
      </c>
      <c r="I14" s="68">
        <v>65</v>
      </c>
      <c r="J14" s="170">
        <v>0.2</v>
      </c>
      <c r="K14" s="108">
        <f t="shared" si="0"/>
        <v>0</v>
      </c>
      <c r="L14" s="1">
        <f t="shared" si="1"/>
        <v>0</v>
      </c>
      <c r="M14" s="1">
        <f t="shared" ref="M14:M44" si="2">J14*A14</f>
        <v>0</v>
      </c>
    </row>
    <row r="15" spans="1:13" s="1" customFormat="1" ht="22.5" customHeight="1">
      <c r="A15" s="175"/>
      <c r="B15" s="119" t="s">
        <v>22</v>
      </c>
      <c r="C15" s="10" t="s">
        <v>30</v>
      </c>
      <c r="D15" s="354">
        <v>45001154</v>
      </c>
      <c r="E15" s="50" t="s">
        <v>37</v>
      </c>
      <c r="F15" s="36" t="s">
        <v>1013</v>
      </c>
      <c r="G15" s="86" t="s">
        <v>1016</v>
      </c>
      <c r="H15" s="67">
        <v>90</v>
      </c>
      <c r="I15" s="68">
        <v>40</v>
      </c>
      <c r="J15" s="170">
        <v>0.5</v>
      </c>
      <c r="K15" s="108">
        <f t="shared" si="0"/>
        <v>0</v>
      </c>
      <c r="L15" s="1">
        <f t="shared" si="1"/>
        <v>0</v>
      </c>
      <c r="M15" s="1">
        <f t="shared" si="2"/>
        <v>0</v>
      </c>
    </row>
    <row r="16" spans="1:13" s="1" customFormat="1" ht="22.5" customHeight="1">
      <c r="A16" s="175"/>
      <c r="B16" s="119" t="s">
        <v>22</v>
      </c>
      <c r="C16" s="10" t="s">
        <v>30</v>
      </c>
      <c r="D16" s="354">
        <v>45001161</v>
      </c>
      <c r="E16" s="50" t="s">
        <v>39</v>
      </c>
      <c r="F16" s="36" t="s">
        <v>1014</v>
      </c>
      <c r="G16" s="86" t="s">
        <v>1016</v>
      </c>
      <c r="H16" s="67">
        <v>180</v>
      </c>
      <c r="I16" s="68">
        <v>245</v>
      </c>
      <c r="J16" s="170">
        <v>0.5</v>
      </c>
      <c r="K16" s="108">
        <f t="shared" si="0"/>
        <v>0</v>
      </c>
      <c r="L16" s="1">
        <f t="shared" si="1"/>
        <v>0</v>
      </c>
      <c r="M16" s="1">
        <f t="shared" si="2"/>
        <v>0</v>
      </c>
    </row>
    <row r="17" spans="1:13" s="1" customFormat="1" ht="22.5" customHeight="1" thickBot="1">
      <c r="A17" s="176"/>
      <c r="B17" s="120" t="s">
        <v>22</v>
      </c>
      <c r="C17" s="11" t="s">
        <v>30</v>
      </c>
      <c r="D17" s="355">
        <v>45001178</v>
      </c>
      <c r="E17" s="52" t="s">
        <v>40</v>
      </c>
      <c r="F17" s="38" t="s">
        <v>1015</v>
      </c>
      <c r="G17" s="183" t="s">
        <v>1016</v>
      </c>
      <c r="H17" s="71">
        <v>5390</v>
      </c>
      <c r="I17" s="72">
        <v>75</v>
      </c>
      <c r="J17" s="170">
        <v>0.5</v>
      </c>
      <c r="K17" s="108">
        <f t="shared" si="0"/>
        <v>0</v>
      </c>
      <c r="L17" s="1">
        <f t="shared" si="1"/>
        <v>0</v>
      </c>
      <c r="M17" s="1">
        <f t="shared" si="2"/>
        <v>0</v>
      </c>
    </row>
    <row r="18" spans="1:13" s="1" customFormat="1" ht="22.5" customHeight="1">
      <c r="A18" s="175"/>
      <c r="B18" s="121" t="s">
        <v>41</v>
      </c>
      <c r="C18" s="188" t="s">
        <v>42</v>
      </c>
      <c r="D18" s="356">
        <f>_xlfn.XLOOKUP(E18,レジコード!$D$2:$D$283,レジコード!$F$2:$F$283,"無")</f>
        <v>45002007</v>
      </c>
      <c r="E18" s="50" t="s">
        <v>43</v>
      </c>
      <c r="F18" s="37" t="s">
        <v>44</v>
      </c>
      <c r="G18" s="94" t="s">
        <v>33</v>
      </c>
      <c r="H18" s="69">
        <v>110</v>
      </c>
      <c r="I18" s="70">
        <v>90</v>
      </c>
      <c r="J18" s="170">
        <v>0.5</v>
      </c>
      <c r="K18" s="108">
        <f t="shared" si="0"/>
        <v>0</v>
      </c>
      <c r="L18" s="1">
        <f t="shared" si="1"/>
        <v>0</v>
      </c>
      <c r="M18" s="1">
        <f t="shared" si="2"/>
        <v>0</v>
      </c>
    </row>
    <row r="19" spans="1:13" s="1" customFormat="1" ht="22.5" customHeight="1">
      <c r="A19" s="174"/>
      <c r="B19" s="122" t="s">
        <v>41</v>
      </c>
      <c r="C19" s="12" t="s">
        <v>45</v>
      </c>
      <c r="D19" s="354">
        <f>_xlfn.XLOOKUP(E19,レジコード!$D$2:$D$283,レジコード!$F$2:$F$283,"無")</f>
        <v>45002014</v>
      </c>
      <c r="E19" s="51" t="s">
        <v>46</v>
      </c>
      <c r="F19" s="36" t="s">
        <v>47</v>
      </c>
      <c r="G19" s="86" t="s">
        <v>48</v>
      </c>
      <c r="H19" s="67">
        <v>1230</v>
      </c>
      <c r="I19" s="68">
        <v>1135</v>
      </c>
      <c r="J19" s="170">
        <v>1.9</v>
      </c>
      <c r="K19" s="108">
        <f t="shared" si="0"/>
        <v>0</v>
      </c>
      <c r="L19" s="1">
        <f t="shared" si="1"/>
        <v>0</v>
      </c>
      <c r="M19" s="1">
        <f t="shared" si="2"/>
        <v>0</v>
      </c>
    </row>
    <row r="20" spans="1:13" s="1" customFormat="1" ht="22.5" customHeight="1" thickBot="1">
      <c r="A20" s="177"/>
      <c r="B20" s="123" t="s">
        <v>41</v>
      </c>
      <c r="C20" s="13" t="s">
        <v>45</v>
      </c>
      <c r="D20" s="357">
        <f>_xlfn.XLOOKUP(E20,レジコード!$D$2:$D$283,レジコード!$F$2:$F$283,"無")</f>
        <v>45002021</v>
      </c>
      <c r="E20" s="53" t="s">
        <v>49</v>
      </c>
      <c r="F20" s="39" t="s">
        <v>50</v>
      </c>
      <c r="G20" s="90" t="s">
        <v>51</v>
      </c>
      <c r="H20" s="73">
        <v>960</v>
      </c>
      <c r="I20" s="74">
        <v>635</v>
      </c>
      <c r="J20" s="169">
        <v>1.1000000000000001</v>
      </c>
      <c r="K20" s="108">
        <f t="shared" si="0"/>
        <v>0</v>
      </c>
      <c r="L20" s="1">
        <f t="shared" si="1"/>
        <v>0</v>
      </c>
      <c r="M20" s="1">
        <f t="shared" si="2"/>
        <v>0</v>
      </c>
    </row>
    <row r="21" spans="1:13" s="4" customFormat="1" ht="22.5" customHeight="1">
      <c r="A21" s="178"/>
      <c r="B21" s="186" t="s">
        <v>52</v>
      </c>
      <c r="C21" s="7" t="s">
        <v>53</v>
      </c>
      <c r="D21" s="354">
        <f>_xlfn.XLOOKUP(E21,レジコード!$D$2:$D$283,レジコード!$F$2:$F$283,"無")</f>
        <v>45003301</v>
      </c>
      <c r="E21" s="54" t="s">
        <v>566</v>
      </c>
      <c r="F21" s="36" t="s">
        <v>565</v>
      </c>
      <c r="G21" s="91" t="s">
        <v>562</v>
      </c>
      <c r="H21" s="75">
        <v>430</v>
      </c>
      <c r="I21" s="76">
        <v>174</v>
      </c>
      <c r="J21" s="172">
        <v>0.4</v>
      </c>
      <c r="K21" s="108">
        <f t="shared" si="0"/>
        <v>0</v>
      </c>
      <c r="L21" s="1">
        <f t="shared" si="1"/>
        <v>0</v>
      </c>
      <c r="M21" s="1">
        <f t="shared" si="2"/>
        <v>0</v>
      </c>
    </row>
    <row r="22" spans="1:13" s="4" customFormat="1" ht="22.5" customHeight="1">
      <c r="A22" s="178"/>
      <c r="B22" s="186" t="s">
        <v>52</v>
      </c>
      <c r="C22" s="7" t="s">
        <v>53</v>
      </c>
      <c r="D22" s="354">
        <f>_xlfn.XLOOKUP(E22,レジコード!$D$2:$D$283,レジコード!$F$2:$F$283,"無")</f>
        <v>45003011</v>
      </c>
      <c r="E22" s="54" t="s">
        <v>56</v>
      </c>
      <c r="F22" s="36" t="s">
        <v>57</v>
      </c>
      <c r="G22" s="91" t="s">
        <v>58</v>
      </c>
      <c r="H22" s="75">
        <v>500</v>
      </c>
      <c r="I22" s="76">
        <v>415</v>
      </c>
      <c r="J22" s="170">
        <v>0.5</v>
      </c>
      <c r="K22" s="108">
        <f t="shared" si="0"/>
        <v>0</v>
      </c>
      <c r="L22" s="1">
        <f t="shared" si="1"/>
        <v>0</v>
      </c>
      <c r="M22" s="1">
        <f t="shared" si="2"/>
        <v>0</v>
      </c>
    </row>
    <row r="23" spans="1:13" s="4" customFormat="1" ht="22.5" customHeight="1">
      <c r="A23" s="178"/>
      <c r="B23" s="187" t="s">
        <v>52</v>
      </c>
      <c r="C23" s="8" t="s">
        <v>53</v>
      </c>
      <c r="D23" s="354">
        <f>_xlfn.XLOOKUP(E23,レジコード!$D$2:$D$283,レジコード!$F$2:$F$283,"無")</f>
        <v>45003028</v>
      </c>
      <c r="E23" s="55" t="s">
        <v>59</v>
      </c>
      <c r="F23" s="36" t="s">
        <v>60</v>
      </c>
      <c r="G23" s="91" t="s">
        <v>58</v>
      </c>
      <c r="H23" s="75">
        <v>440</v>
      </c>
      <c r="I23" s="76">
        <v>360</v>
      </c>
      <c r="J23" s="170">
        <v>0.5</v>
      </c>
      <c r="K23" s="108">
        <f t="shared" si="0"/>
        <v>0</v>
      </c>
      <c r="L23" s="1">
        <f t="shared" si="1"/>
        <v>0</v>
      </c>
      <c r="M23" s="1">
        <f t="shared" si="2"/>
        <v>0</v>
      </c>
    </row>
    <row r="24" spans="1:13" s="1" customFormat="1" ht="22.5" customHeight="1">
      <c r="A24" s="179"/>
      <c r="B24" s="186" t="s">
        <v>52</v>
      </c>
      <c r="C24" s="8" t="s">
        <v>53</v>
      </c>
      <c r="D24" s="354">
        <f>_xlfn.XLOOKUP(E24,レジコード!$D$2:$D$283,レジコード!$F$2:$F$283,"無")</f>
        <v>45003165</v>
      </c>
      <c r="E24" s="51" t="s">
        <v>61</v>
      </c>
      <c r="F24" s="36" t="s">
        <v>62</v>
      </c>
      <c r="G24" s="86" t="s">
        <v>26</v>
      </c>
      <c r="H24" s="67">
        <v>320</v>
      </c>
      <c r="I24" s="68">
        <v>162</v>
      </c>
      <c r="J24" s="170">
        <v>0.5</v>
      </c>
      <c r="K24" s="108">
        <f t="shared" si="0"/>
        <v>0</v>
      </c>
      <c r="L24" s="1">
        <f t="shared" si="1"/>
        <v>0</v>
      </c>
      <c r="M24" s="1">
        <f t="shared" si="2"/>
        <v>0</v>
      </c>
    </row>
    <row r="25" spans="1:13" s="1" customFormat="1" ht="22.5" customHeight="1">
      <c r="A25" s="174"/>
      <c r="B25" s="187" t="s">
        <v>52</v>
      </c>
      <c r="C25" s="8" t="s">
        <v>53</v>
      </c>
      <c r="D25" s="354">
        <f>_xlfn.XLOOKUP(E25,レジコード!$D$2:$D$283,レジコード!$F$2:$F$283,"無")</f>
        <v>45003172</v>
      </c>
      <c r="E25" s="51" t="s">
        <v>63</v>
      </c>
      <c r="F25" s="36" t="s">
        <v>64</v>
      </c>
      <c r="G25" s="86" t="s">
        <v>54</v>
      </c>
      <c r="H25" s="67">
        <v>440</v>
      </c>
      <c r="I25" s="68">
        <v>365</v>
      </c>
      <c r="J25" s="170">
        <v>0.5</v>
      </c>
      <c r="K25" s="108">
        <f t="shared" si="0"/>
        <v>0</v>
      </c>
      <c r="L25" s="1">
        <f t="shared" si="1"/>
        <v>0</v>
      </c>
      <c r="M25" s="1">
        <f t="shared" si="2"/>
        <v>0</v>
      </c>
    </row>
    <row r="26" spans="1:13" s="1" customFormat="1" ht="22.5" customHeight="1">
      <c r="A26" s="175"/>
      <c r="B26" s="186" t="s">
        <v>52</v>
      </c>
      <c r="C26" s="106" t="s">
        <v>65</v>
      </c>
      <c r="D26" s="354">
        <f>_xlfn.XLOOKUP(E26,レジコード!$D$2:$D$283,レジコード!$F$2:$F$283,"無")</f>
        <v>45011009</v>
      </c>
      <c r="E26" s="50" t="s">
        <v>66</v>
      </c>
      <c r="F26" s="37" t="s">
        <v>67</v>
      </c>
      <c r="G26" s="87" t="s">
        <v>68</v>
      </c>
      <c r="H26" s="69">
        <v>250</v>
      </c>
      <c r="I26" s="70">
        <v>270</v>
      </c>
      <c r="J26" s="170">
        <v>0.5</v>
      </c>
      <c r="K26" s="108">
        <f t="shared" si="0"/>
        <v>0</v>
      </c>
      <c r="L26" s="1">
        <f t="shared" si="1"/>
        <v>0</v>
      </c>
      <c r="M26" s="1">
        <f t="shared" si="2"/>
        <v>0</v>
      </c>
    </row>
    <row r="27" spans="1:13" s="1" customFormat="1" ht="22.5" customHeight="1">
      <c r="A27" s="175"/>
      <c r="B27" s="186" t="s">
        <v>52</v>
      </c>
      <c r="C27" s="7" t="s">
        <v>69</v>
      </c>
      <c r="D27" s="354">
        <f>_xlfn.XLOOKUP(E27,レジコード!$D$2:$D$283,レジコード!$F$2:$F$283,"無")</f>
        <v>45003233</v>
      </c>
      <c r="E27" s="50" t="s">
        <v>70</v>
      </c>
      <c r="F27" s="37" t="s">
        <v>71</v>
      </c>
      <c r="G27" s="87" t="s">
        <v>72</v>
      </c>
      <c r="H27" s="69">
        <v>670</v>
      </c>
      <c r="I27" s="70">
        <v>280</v>
      </c>
      <c r="J27" s="170">
        <v>0.5</v>
      </c>
      <c r="K27" s="108">
        <f t="shared" si="0"/>
        <v>0</v>
      </c>
      <c r="L27" s="1">
        <f t="shared" si="1"/>
        <v>0</v>
      </c>
      <c r="M27" s="1">
        <f t="shared" si="2"/>
        <v>0</v>
      </c>
    </row>
    <row r="28" spans="1:13" s="1" customFormat="1" ht="22.5" customHeight="1">
      <c r="A28" s="175"/>
      <c r="B28" s="186" t="s">
        <v>52</v>
      </c>
      <c r="C28" s="7" t="s">
        <v>69</v>
      </c>
      <c r="D28" s="354">
        <f>_xlfn.XLOOKUP(E28,レジコード!$D$2:$D$283,レジコード!$F$2:$F$283,"無")</f>
        <v>45003080</v>
      </c>
      <c r="E28" s="50" t="s">
        <v>76</v>
      </c>
      <c r="F28" s="36" t="s">
        <v>77</v>
      </c>
      <c r="G28" s="86" t="s">
        <v>78</v>
      </c>
      <c r="H28" s="67">
        <v>4120</v>
      </c>
      <c r="I28" s="68">
        <v>1145</v>
      </c>
      <c r="J28" s="170">
        <v>2.2000000000000002</v>
      </c>
      <c r="K28" s="108">
        <f t="shared" si="0"/>
        <v>0</v>
      </c>
      <c r="L28" s="1">
        <f t="shared" si="1"/>
        <v>0</v>
      </c>
      <c r="M28" s="1">
        <f t="shared" si="2"/>
        <v>0</v>
      </c>
    </row>
    <row r="29" spans="1:13" s="1" customFormat="1" ht="22.5" customHeight="1">
      <c r="A29" s="175"/>
      <c r="B29" s="186" t="s">
        <v>52</v>
      </c>
      <c r="C29" s="7" t="s">
        <v>69</v>
      </c>
      <c r="D29" s="354">
        <f>_xlfn.XLOOKUP(E29,レジコード!$D$2:$D$283,レジコード!$F$2:$F$283,"無")</f>
        <v>45003271</v>
      </c>
      <c r="E29" s="50" t="s">
        <v>1012</v>
      </c>
      <c r="F29" s="36" t="s">
        <v>79</v>
      </c>
      <c r="G29" s="86" t="s">
        <v>80</v>
      </c>
      <c r="H29" s="67">
        <v>980</v>
      </c>
      <c r="I29" s="68">
        <v>375</v>
      </c>
      <c r="J29" s="170">
        <v>0.5</v>
      </c>
      <c r="K29" s="108">
        <f t="shared" si="0"/>
        <v>0</v>
      </c>
      <c r="L29" s="1">
        <f t="shared" si="1"/>
        <v>0</v>
      </c>
      <c r="M29" s="1">
        <f t="shared" si="2"/>
        <v>0</v>
      </c>
    </row>
    <row r="30" spans="1:13" s="1" customFormat="1" ht="22.5" customHeight="1">
      <c r="A30" s="175"/>
      <c r="B30" s="186" t="s">
        <v>52</v>
      </c>
      <c r="C30" s="7" t="s">
        <v>69</v>
      </c>
      <c r="D30" s="354">
        <f>_xlfn.XLOOKUP(E30,レジコード!$D$2:$D$283,レジコード!$F$2:$F$283,"無")</f>
        <v>45003264</v>
      </c>
      <c r="E30" s="50" t="s">
        <v>81</v>
      </c>
      <c r="F30" s="36" t="s">
        <v>82</v>
      </c>
      <c r="G30" s="86" t="s">
        <v>83</v>
      </c>
      <c r="H30" s="67">
        <v>650</v>
      </c>
      <c r="I30" s="68">
        <v>265</v>
      </c>
      <c r="J30" s="170">
        <v>0.5</v>
      </c>
      <c r="K30" s="108">
        <f t="shared" si="0"/>
        <v>0</v>
      </c>
      <c r="L30" s="1">
        <f t="shared" si="1"/>
        <v>0</v>
      </c>
      <c r="M30" s="1">
        <f t="shared" si="2"/>
        <v>0</v>
      </c>
    </row>
    <row r="31" spans="1:13" s="1" customFormat="1" ht="22.5" customHeight="1">
      <c r="A31" s="175"/>
      <c r="B31" s="186" t="s">
        <v>52</v>
      </c>
      <c r="C31" s="7" t="s">
        <v>69</v>
      </c>
      <c r="D31" s="354">
        <f>_xlfn.XLOOKUP(E31,レジコード!$D$2:$D$283,レジコード!$F$2:$F$283,"無")</f>
        <v>45003240</v>
      </c>
      <c r="E31" s="50" t="s">
        <v>84</v>
      </c>
      <c r="F31" s="36" t="s">
        <v>85</v>
      </c>
      <c r="G31" s="86" t="s">
        <v>86</v>
      </c>
      <c r="H31" s="67">
        <v>310</v>
      </c>
      <c r="I31" s="68">
        <v>130</v>
      </c>
      <c r="J31" s="170">
        <v>0.5</v>
      </c>
      <c r="K31" s="108">
        <f t="shared" si="0"/>
        <v>0</v>
      </c>
      <c r="L31" s="1">
        <f t="shared" si="1"/>
        <v>0</v>
      </c>
      <c r="M31" s="1">
        <f t="shared" si="2"/>
        <v>0</v>
      </c>
    </row>
    <row r="32" spans="1:13" s="1" customFormat="1" ht="22.5" customHeight="1">
      <c r="A32" s="175"/>
      <c r="B32" s="186" t="s">
        <v>52</v>
      </c>
      <c r="C32" s="7" t="s">
        <v>69</v>
      </c>
      <c r="D32" s="354">
        <f>_xlfn.XLOOKUP(E32,レジコード!$D$2:$D$283,レジコード!$F$2:$F$283,"無")</f>
        <v>45003257</v>
      </c>
      <c r="E32" s="50" t="s">
        <v>87</v>
      </c>
      <c r="F32" s="36" t="s">
        <v>88</v>
      </c>
      <c r="G32" s="86" t="s">
        <v>29</v>
      </c>
      <c r="H32" s="67">
        <v>720</v>
      </c>
      <c r="I32" s="68">
        <v>245</v>
      </c>
      <c r="J32" s="170">
        <v>0.5</v>
      </c>
      <c r="K32" s="108">
        <f t="shared" si="0"/>
        <v>0</v>
      </c>
      <c r="L32" s="1">
        <f t="shared" si="1"/>
        <v>0</v>
      </c>
      <c r="M32" s="1">
        <f t="shared" si="2"/>
        <v>0</v>
      </c>
    </row>
    <row r="33" spans="1:13" s="1" customFormat="1" ht="22.5" customHeight="1">
      <c r="A33" s="175"/>
      <c r="B33" s="186" t="s">
        <v>52</v>
      </c>
      <c r="C33" s="7" t="s">
        <v>69</v>
      </c>
      <c r="D33" s="354">
        <f>_xlfn.XLOOKUP(E33,レジコード!$D$2:$D$283,レジコード!$F$2:$F$283,"無")</f>
        <v>45003288</v>
      </c>
      <c r="E33" s="50" t="s">
        <v>89</v>
      </c>
      <c r="F33" s="36" t="s">
        <v>90</v>
      </c>
      <c r="G33" s="86" t="s">
        <v>91</v>
      </c>
      <c r="H33" s="67">
        <v>660</v>
      </c>
      <c r="I33" s="68">
        <v>290</v>
      </c>
      <c r="J33" s="170">
        <v>0.5</v>
      </c>
      <c r="K33" s="108">
        <f t="shared" si="0"/>
        <v>0</v>
      </c>
      <c r="L33" s="1">
        <f t="shared" si="1"/>
        <v>0</v>
      </c>
      <c r="M33" s="1">
        <f t="shared" si="2"/>
        <v>0</v>
      </c>
    </row>
    <row r="34" spans="1:13" s="1" customFormat="1" ht="22.5" customHeight="1">
      <c r="A34" s="175"/>
      <c r="B34" s="186" t="s">
        <v>52</v>
      </c>
      <c r="C34" s="7" t="s">
        <v>69</v>
      </c>
      <c r="D34" s="354">
        <f>_xlfn.XLOOKUP(E34,レジコード!$D$2:$D$283,レジコード!$F$2:$F$283,"無")</f>
        <v>45003134</v>
      </c>
      <c r="E34" s="50" t="s">
        <v>92</v>
      </c>
      <c r="F34" s="36" t="s">
        <v>93</v>
      </c>
      <c r="G34" s="92" t="s">
        <v>94</v>
      </c>
      <c r="H34" s="67">
        <v>760</v>
      </c>
      <c r="I34" s="68">
        <v>740</v>
      </c>
      <c r="J34" s="170">
        <v>1.4</v>
      </c>
      <c r="K34" s="108">
        <f t="shared" si="0"/>
        <v>0</v>
      </c>
      <c r="L34" s="1">
        <f t="shared" si="1"/>
        <v>0</v>
      </c>
      <c r="M34" s="1">
        <f t="shared" si="2"/>
        <v>0</v>
      </c>
    </row>
    <row r="35" spans="1:13" s="1" customFormat="1" ht="22.5" customHeight="1">
      <c r="A35" s="175"/>
      <c r="B35" s="186" t="s">
        <v>52</v>
      </c>
      <c r="C35" s="7" t="s">
        <v>69</v>
      </c>
      <c r="D35" s="354">
        <f>_xlfn.XLOOKUP(E35,レジコード!$D$2:$D$283,レジコード!$F$2:$F$283,"無")</f>
        <v>45003141</v>
      </c>
      <c r="E35" s="50" t="s">
        <v>95</v>
      </c>
      <c r="F35" s="36" t="s">
        <v>96</v>
      </c>
      <c r="G35" s="92" t="s">
        <v>97</v>
      </c>
      <c r="H35" s="67">
        <v>1520</v>
      </c>
      <c r="I35" s="68">
        <v>730</v>
      </c>
      <c r="J35" s="170">
        <v>1.4</v>
      </c>
      <c r="K35" s="108">
        <f t="shared" si="0"/>
        <v>0</v>
      </c>
      <c r="L35" s="1">
        <f t="shared" si="1"/>
        <v>0</v>
      </c>
      <c r="M35" s="1">
        <f t="shared" si="2"/>
        <v>0</v>
      </c>
    </row>
    <row r="36" spans="1:13" s="1" customFormat="1" ht="22.5" customHeight="1">
      <c r="A36" s="175"/>
      <c r="B36" s="186" t="s">
        <v>52</v>
      </c>
      <c r="C36" s="7" t="s">
        <v>69</v>
      </c>
      <c r="D36" s="354">
        <f>_xlfn.XLOOKUP(E36,レジコード!$D$2:$D$283,レジコード!$F$2:$F$283,"無")</f>
        <v>45003295</v>
      </c>
      <c r="E36" s="50" t="s">
        <v>98</v>
      </c>
      <c r="F36" s="36" t="s">
        <v>99</v>
      </c>
      <c r="G36" s="92" t="s">
        <v>100</v>
      </c>
      <c r="H36" s="67">
        <v>1640</v>
      </c>
      <c r="I36" s="68">
        <v>750</v>
      </c>
      <c r="J36" s="170">
        <v>1.3</v>
      </c>
      <c r="K36" s="108">
        <f t="shared" si="0"/>
        <v>0</v>
      </c>
      <c r="L36" s="1">
        <f t="shared" si="1"/>
        <v>0</v>
      </c>
      <c r="M36" s="1">
        <f t="shared" si="2"/>
        <v>0</v>
      </c>
    </row>
    <row r="37" spans="1:13" s="1" customFormat="1" ht="22.5" customHeight="1" thickBot="1">
      <c r="A37" s="179"/>
      <c r="B37" s="358" t="s">
        <v>52</v>
      </c>
      <c r="C37" s="359" t="s">
        <v>101</v>
      </c>
      <c r="D37" s="355">
        <f>_xlfn.XLOOKUP(E37,レジコード!$D$2:$D$283,レジコード!$F$2:$F$283,"無")</f>
        <v>45003158</v>
      </c>
      <c r="E37" s="56" t="s">
        <v>102</v>
      </c>
      <c r="F37" s="40" t="s">
        <v>103</v>
      </c>
      <c r="G37" s="88" t="s">
        <v>26</v>
      </c>
      <c r="H37" s="77">
        <v>390</v>
      </c>
      <c r="I37" s="107">
        <v>145</v>
      </c>
      <c r="J37" s="170">
        <v>0.5</v>
      </c>
      <c r="K37" s="108">
        <f t="shared" si="0"/>
        <v>0</v>
      </c>
      <c r="L37" s="1">
        <f t="shared" si="1"/>
        <v>0</v>
      </c>
      <c r="M37" s="1">
        <f t="shared" si="2"/>
        <v>0</v>
      </c>
    </row>
    <row r="38" spans="1:13" s="1" customFormat="1" ht="22.5" customHeight="1" thickTop="1">
      <c r="A38" s="180"/>
      <c r="B38" s="360" t="s">
        <v>104</v>
      </c>
      <c r="C38" s="361" t="s">
        <v>105</v>
      </c>
      <c r="D38" s="356">
        <f>_xlfn.XLOOKUP(E38,レジコード!$D$2:$D$283,レジコード!$F$2:$F$283,"無")</f>
        <v>45005039</v>
      </c>
      <c r="E38" s="57" t="s">
        <v>594</v>
      </c>
      <c r="F38" s="41" t="s">
        <v>595</v>
      </c>
      <c r="G38" s="96" t="s">
        <v>596</v>
      </c>
      <c r="H38" s="79">
        <v>840</v>
      </c>
      <c r="I38" s="70">
        <v>340</v>
      </c>
      <c r="J38" s="170">
        <v>0.8</v>
      </c>
      <c r="K38" s="108">
        <f t="shared" si="0"/>
        <v>0</v>
      </c>
      <c r="L38" s="1">
        <f t="shared" si="1"/>
        <v>0</v>
      </c>
      <c r="M38" s="1">
        <f t="shared" si="2"/>
        <v>0</v>
      </c>
    </row>
    <row r="39" spans="1:13" s="1" customFormat="1" ht="22.5" customHeight="1">
      <c r="A39" s="175"/>
      <c r="B39" s="124" t="s">
        <v>104</v>
      </c>
      <c r="C39" s="19" t="s">
        <v>105</v>
      </c>
      <c r="D39" s="354">
        <f>_xlfn.XLOOKUP(E39,レジコード!$D$2:$D$283,レジコード!$F$2:$F$283,"無")</f>
        <v>45005008</v>
      </c>
      <c r="E39" s="50" t="s">
        <v>583</v>
      </c>
      <c r="F39" s="36" t="s">
        <v>584</v>
      </c>
      <c r="G39" s="86" t="s">
        <v>578</v>
      </c>
      <c r="H39" s="67">
        <v>2770</v>
      </c>
      <c r="I39" s="68">
        <v>712</v>
      </c>
      <c r="J39" s="170">
        <v>1.1000000000000001</v>
      </c>
      <c r="K39" s="108">
        <f t="shared" si="0"/>
        <v>0</v>
      </c>
      <c r="L39" s="1">
        <f t="shared" si="1"/>
        <v>0</v>
      </c>
      <c r="M39" s="1">
        <f t="shared" si="2"/>
        <v>0</v>
      </c>
    </row>
    <row r="40" spans="1:13" s="1" customFormat="1" ht="22.5" customHeight="1">
      <c r="A40" s="175"/>
      <c r="B40" s="124" t="s">
        <v>104</v>
      </c>
      <c r="C40" s="19" t="s">
        <v>105</v>
      </c>
      <c r="D40" s="354">
        <f>_xlfn.XLOOKUP(E40,レジコード!$D$2:$D$283,レジコード!$F$2:$F$283,"無")</f>
        <v>45005015</v>
      </c>
      <c r="E40" s="50" t="s">
        <v>585</v>
      </c>
      <c r="F40" s="36" t="s">
        <v>586</v>
      </c>
      <c r="G40" s="86" t="s">
        <v>562</v>
      </c>
      <c r="H40" s="67">
        <v>1320</v>
      </c>
      <c r="I40" s="68">
        <v>190</v>
      </c>
      <c r="J40" s="170">
        <v>0.4</v>
      </c>
      <c r="K40" s="108">
        <f t="shared" si="0"/>
        <v>0</v>
      </c>
      <c r="L40" s="1">
        <f t="shared" si="1"/>
        <v>0</v>
      </c>
      <c r="M40" s="1">
        <f t="shared" si="2"/>
        <v>0</v>
      </c>
    </row>
    <row r="41" spans="1:13" s="1" customFormat="1" ht="22.5" customHeight="1">
      <c r="A41" s="175"/>
      <c r="B41" s="124" t="s">
        <v>104</v>
      </c>
      <c r="C41" s="19" t="s">
        <v>105</v>
      </c>
      <c r="D41" s="354">
        <f>_xlfn.XLOOKUP(E41,レジコード!$D$2:$D$283,レジコード!$F$2:$F$283,"無")</f>
        <v>45005053</v>
      </c>
      <c r="E41" s="50" t="s">
        <v>112</v>
      </c>
      <c r="F41" s="36" t="s">
        <v>113</v>
      </c>
      <c r="G41" s="86" t="s">
        <v>114</v>
      </c>
      <c r="H41" s="67">
        <v>600</v>
      </c>
      <c r="I41" s="68">
        <v>265</v>
      </c>
      <c r="J41" s="170">
        <v>0.5</v>
      </c>
      <c r="K41" s="108">
        <f t="shared" si="0"/>
        <v>0</v>
      </c>
      <c r="L41" s="1">
        <f t="shared" si="1"/>
        <v>0</v>
      </c>
      <c r="M41" s="1">
        <f t="shared" si="2"/>
        <v>0</v>
      </c>
    </row>
    <row r="42" spans="1:13" s="1" customFormat="1" ht="22.5" customHeight="1">
      <c r="A42" s="175"/>
      <c r="B42" s="124" t="s">
        <v>104</v>
      </c>
      <c r="C42" s="19" t="s">
        <v>105</v>
      </c>
      <c r="D42" s="354">
        <f>_xlfn.XLOOKUP(E42,レジコード!$D$2:$D$283,レジコード!$F$2:$F$283,"無")</f>
        <v>45005060</v>
      </c>
      <c r="E42" s="50" t="s">
        <v>115</v>
      </c>
      <c r="F42" s="36" t="s">
        <v>116</v>
      </c>
      <c r="G42" s="86" t="s">
        <v>114</v>
      </c>
      <c r="H42" s="67">
        <v>100</v>
      </c>
      <c r="I42" s="68">
        <v>35</v>
      </c>
      <c r="J42" s="170">
        <v>0.5</v>
      </c>
      <c r="K42" s="108">
        <f t="shared" si="0"/>
        <v>0</v>
      </c>
      <c r="L42" s="1">
        <f t="shared" si="1"/>
        <v>0</v>
      </c>
      <c r="M42" s="1">
        <f t="shared" si="2"/>
        <v>0</v>
      </c>
    </row>
    <row r="43" spans="1:13" s="1" customFormat="1" ht="22.5" customHeight="1">
      <c r="A43" s="175"/>
      <c r="B43" s="124" t="s">
        <v>104</v>
      </c>
      <c r="C43" s="19" t="s">
        <v>106</v>
      </c>
      <c r="D43" s="354">
        <f>_xlfn.XLOOKUP(E43,レジコード!$D$2:$D$283,レジコード!$F$2:$F$283,"無")</f>
        <v>45005077</v>
      </c>
      <c r="E43" s="50" t="s">
        <v>117</v>
      </c>
      <c r="F43" s="36" t="s">
        <v>118</v>
      </c>
      <c r="G43" s="86" t="s">
        <v>36</v>
      </c>
      <c r="H43" s="67">
        <v>970</v>
      </c>
      <c r="I43" s="68">
        <v>475</v>
      </c>
      <c r="J43" s="170">
        <v>0.5</v>
      </c>
      <c r="K43" s="108">
        <f t="shared" si="0"/>
        <v>0</v>
      </c>
      <c r="L43" s="1">
        <f t="shared" si="1"/>
        <v>0</v>
      </c>
      <c r="M43" s="1">
        <f t="shared" si="2"/>
        <v>0</v>
      </c>
    </row>
    <row r="44" spans="1:13" s="1" customFormat="1" ht="22.5" customHeight="1">
      <c r="A44" s="175"/>
      <c r="B44" s="124" t="s">
        <v>104</v>
      </c>
      <c r="C44" s="19" t="s">
        <v>106</v>
      </c>
      <c r="D44" s="354">
        <f>_xlfn.XLOOKUP(E44,レジコード!$D$2:$D$283,レジコード!$F$2:$F$283,"無")</f>
        <v>45005213</v>
      </c>
      <c r="E44" s="50" t="s">
        <v>533</v>
      </c>
      <c r="F44" s="36" t="s">
        <v>557</v>
      </c>
      <c r="G44" s="86" t="s">
        <v>534</v>
      </c>
      <c r="H44" s="67">
        <v>2910</v>
      </c>
      <c r="I44" s="68">
        <v>732</v>
      </c>
      <c r="J44" s="170">
        <v>1.4</v>
      </c>
      <c r="K44" s="108">
        <f t="shared" si="0"/>
        <v>0</v>
      </c>
      <c r="L44" s="1">
        <f t="shared" si="1"/>
        <v>0</v>
      </c>
      <c r="M44" s="1">
        <f t="shared" si="2"/>
        <v>0</v>
      </c>
    </row>
    <row r="45" spans="1:13" s="1" customFormat="1" ht="22.5" customHeight="1">
      <c r="A45" s="175"/>
      <c r="B45" s="124" t="s">
        <v>104</v>
      </c>
      <c r="C45" s="19" t="s">
        <v>106</v>
      </c>
      <c r="D45" s="354">
        <f>_xlfn.XLOOKUP(E45,レジコード!$D$2:$D$283,レジコード!$F$2:$F$283,"無")</f>
        <v>45005022</v>
      </c>
      <c r="E45" s="50" t="s">
        <v>109</v>
      </c>
      <c r="F45" s="36" t="s">
        <v>590</v>
      </c>
      <c r="G45" s="86" t="s">
        <v>591</v>
      </c>
      <c r="H45" s="67">
        <v>750</v>
      </c>
      <c r="I45" s="68">
        <v>300</v>
      </c>
      <c r="J45" s="170">
        <v>0.7</v>
      </c>
      <c r="K45" s="108">
        <f t="shared" si="0"/>
        <v>0</v>
      </c>
      <c r="L45" s="1">
        <f t="shared" si="1"/>
        <v>0</v>
      </c>
      <c r="M45" s="1">
        <f t="shared" ref="M45:M76" si="3">J45*A45</f>
        <v>0</v>
      </c>
    </row>
    <row r="46" spans="1:13" s="1" customFormat="1" ht="22.5" customHeight="1">
      <c r="A46" s="175"/>
      <c r="B46" s="124" t="s">
        <v>104</v>
      </c>
      <c r="C46" s="19" t="s">
        <v>119</v>
      </c>
      <c r="D46" s="354">
        <f>_xlfn.XLOOKUP(E46,レジコード!$D$2:$D$283,レジコード!$F$2:$F$283,"無")</f>
        <v>45005084</v>
      </c>
      <c r="E46" s="50" t="s">
        <v>576</v>
      </c>
      <c r="F46" s="192" t="s">
        <v>577</v>
      </c>
      <c r="G46" s="86" t="s">
        <v>578</v>
      </c>
      <c r="H46" s="67">
        <v>1660</v>
      </c>
      <c r="I46" s="68">
        <v>360</v>
      </c>
      <c r="J46" s="170">
        <v>0.6</v>
      </c>
      <c r="K46" s="108">
        <f t="shared" si="0"/>
        <v>0</v>
      </c>
      <c r="L46" s="1">
        <f t="shared" si="1"/>
        <v>0</v>
      </c>
      <c r="M46" s="1">
        <f t="shared" si="3"/>
        <v>0</v>
      </c>
    </row>
    <row r="47" spans="1:13" s="1" customFormat="1" ht="22.5" customHeight="1">
      <c r="A47" s="175"/>
      <c r="B47" s="124" t="s">
        <v>104</v>
      </c>
      <c r="C47" s="19" t="s">
        <v>120</v>
      </c>
      <c r="D47" s="354">
        <f>_xlfn.XLOOKUP(E47,レジコード!$D$2:$D$283,レジコード!$F$2:$F$283,"無")</f>
        <v>45005114</v>
      </c>
      <c r="E47" s="50" t="s">
        <v>121</v>
      </c>
      <c r="F47" s="36" t="s">
        <v>122</v>
      </c>
      <c r="G47" s="86" t="s">
        <v>107</v>
      </c>
      <c r="H47" s="67">
        <v>270</v>
      </c>
      <c r="I47" s="68">
        <v>195</v>
      </c>
      <c r="J47" s="170">
        <v>0.5</v>
      </c>
      <c r="K47" s="108">
        <f t="shared" si="0"/>
        <v>0</v>
      </c>
      <c r="L47" s="1">
        <f t="shared" si="1"/>
        <v>0</v>
      </c>
      <c r="M47" s="1">
        <f t="shared" si="3"/>
        <v>0</v>
      </c>
    </row>
    <row r="48" spans="1:13" s="1" customFormat="1" ht="22.5" customHeight="1">
      <c r="A48" s="175"/>
      <c r="B48" s="124" t="s">
        <v>104</v>
      </c>
      <c r="C48" s="19" t="s">
        <v>120</v>
      </c>
      <c r="D48" s="354">
        <f>_xlfn.XLOOKUP(E48,レジコード!$D$2:$D$283,レジコード!$F$2:$F$283,"無")</f>
        <v>45005138</v>
      </c>
      <c r="E48" s="50" t="s">
        <v>123</v>
      </c>
      <c r="F48" s="36" t="s">
        <v>124</v>
      </c>
      <c r="G48" s="86" t="s">
        <v>125</v>
      </c>
      <c r="H48" s="67">
        <v>1150</v>
      </c>
      <c r="I48" s="68">
        <v>200</v>
      </c>
      <c r="J48" s="170">
        <v>0.5</v>
      </c>
      <c r="K48" s="108">
        <f t="shared" si="0"/>
        <v>0</v>
      </c>
      <c r="L48" s="1">
        <f t="shared" si="1"/>
        <v>0</v>
      </c>
      <c r="M48" s="1">
        <f t="shared" si="3"/>
        <v>0</v>
      </c>
    </row>
    <row r="49" spans="1:13" s="1" customFormat="1" ht="22.5" customHeight="1">
      <c r="A49" s="175"/>
      <c r="B49" s="124" t="s">
        <v>104</v>
      </c>
      <c r="C49" s="19" t="s">
        <v>126</v>
      </c>
      <c r="D49" s="354">
        <f>_xlfn.XLOOKUP(E49,レジコード!$D$2:$D$283,レジコード!$F$2:$F$283,"無")</f>
        <v>45005220</v>
      </c>
      <c r="E49" s="50" t="s">
        <v>558</v>
      </c>
      <c r="F49" s="36" t="s">
        <v>560</v>
      </c>
      <c r="G49" s="86" t="s">
        <v>562</v>
      </c>
      <c r="H49" s="67">
        <v>800</v>
      </c>
      <c r="I49" s="68">
        <v>140</v>
      </c>
      <c r="J49" s="170">
        <v>0.3</v>
      </c>
      <c r="K49" s="108">
        <f t="shared" si="0"/>
        <v>0</v>
      </c>
      <c r="L49" s="1">
        <f t="shared" si="1"/>
        <v>0</v>
      </c>
      <c r="M49" s="1">
        <f t="shared" si="3"/>
        <v>0</v>
      </c>
    </row>
    <row r="50" spans="1:13" s="1" customFormat="1" ht="22.5" customHeight="1">
      <c r="A50" s="174"/>
      <c r="B50" s="195" t="s">
        <v>104</v>
      </c>
      <c r="C50" s="196" t="s">
        <v>126</v>
      </c>
      <c r="D50" s="354">
        <f>_xlfn.XLOOKUP(E50,レジコード!$D$2:$D$283,レジコード!$F$2:$F$283,"無")</f>
        <v>45005237</v>
      </c>
      <c r="E50" s="51" t="s">
        <v>559</v>
      </c>
      <c r="F50" s="36" t="s">
        <v>561</v>
      </c>
      <c r="G50" s="86" t="s">
        <v>562</v>
      </c>
      <c r="H50" s="67">
        <v>150</v>
      </c>
      <c r="I50" s="68">
        <v>15</v>
      </c>
      <c r="J50" s="170">
        <v>0.1</v>
      </c>
      <c r="K50" s="108">
        <f t="shared" si="0"/>
        <v>0</v>
      </c>
      <c r="L50" s="1">
        <f t="shared" si="1"/>
        <v>0</v>
      </c>
      <c r="M50" s="1">
        <f t="shared" si="3"/>
        <v>0</v>
      </c>
    </row>
    <row r="51" spans="1:13" s="1" customFormat="1" ht="22.5" customHeight="1">
      <c r="A51" s="175"/>
      <c r="B51" s="124" t="s">
        <v>104</v>
      </c>
      <c r="C51" s="19" t="s">
        <v>126</v>
      </c>
      <c r="D51" s="354">
        <f>_xlfn.XLOOKUP(E51,レジコード!$D$2:$D$283,レジコード!$F$2:$F$283,"無")</f>
        <v>45005244</v>
      </c>
      <c r="E51" s="50" t="s">
        <v>564</v>
      </c>
      <c r="F51" s="36" t="s">
        <v>563</v>
      </c>
      <c r="G51" s="86" t="s">
        <v>562</v>
      </c>
      <c r="H51" s="67">
        <v>360</v>
      </c>
      <c r="I51" s="68">
        <v>145</v>
      </c>
      <c r="J51" s="170">
        <v>0.4</v>
      </c>
      <c r="K51" s="108">
        <f t="shared" si="0"/>
        <v>0</v>
      </c>
      <c r="L51" s="1">
        <f t="shared" si="1"/>
        <v>0</v>
      </c>
      <c r="M51" s="1">
        <f t="shared" si="3"/>
        <v>0</v>
      </c>
    </row>
    <row r="52" spans="1:13" s="1" customFormat="1" ht="22.5" customHeight="1">
      <c r="A52" s="175"/>
      <c r="B52" s="124" t="s">
        <v>104</v>
      </c>
      <c r="C52" s="19" t="s">
        <v>126</v>
      </c>
      <c r="D52" s="354">
        <f>_xlfn.XLOOKUP(E52,レジコード!$D$2:$D$283,レジコード!$F$2:$F$283,"無")</f>
        <v>45005169</v>
      </c>
      <c r="E52" s="50" t="s">
        <v>127</v>
      </c>
      <c r="F52" s="36" t="s">
        <v>128</v>
      </c>
      <c r="G52" s="86" t="s">
        <v>129</v>
      </c>
      <c r="H52" s="67">
        <v>220</v>
      </c>
      <c r="I52" s="68">
        <v>370</v>
      </c>
      <c r="J52" s="170">
        <v>0.5</v>
      </c>
      <c r="K52" s="108">
        <f t="shared" si="0"/>
        <v>0</v>
      </c>
      <c r="L52" s="1">
        <f t="shared" si="1"/>
        <v>0</v>
      </c>
      <c r="M52" s="1">
        <f t="shared" si="3"/>
        <v>0</v>
      </c>
    </row>
    <row r="53" spans="1:13" s="1" customFormat="1" ht="22.5" customHeight="1" thickBot="1">
      <c r="A53" s="181"/>
      <c r="B53" s="208" t="s">
        <v>104</v>
      </c>
      <c r="C53" s="209" t="s">
        <v>130</v>
      </c>
      <c r="D53" s="354">
        <f>_xlfn.XLOOKUP(E53,レジコード!$D$2:$D$283,レジコード!$F$2:$F$283,"無")</f>
        <v>45005176</v>
      </c>
      <c r="E53" s="58" t="s">
        <v>131</v>
      </c>
      <c r="F53" s="42" t="s">
        <v>132</v>
      </c>
      <c r="G53" s="210" t="s">
        <v>133</v>
      </c>
      <c r="H53" s="81">
        <v>390</v>
      </c>
      <c r="I53" s="194">
        <v>265</v>
      </c>
      <c r="J53" s="170">
        <v>0.5</v>
      </c>
      <c r="K53" s="108">
        <f t="shared" si="0"/>
        <v>0</v>
      </c>
      <c r="L53" s="1">
        <f t="shared" si="1"/>
        <v>0</v>
      </c>
      <c r="M53" s="1">
        <f t="shared" si="3"/>
        <v>0</v>
      </c>
    </row>
    <row r="54" spans="1:13" s="1" customFormat="1" ht="22.5" customHeight="1" thickTop="1" thickBot="1">
      <c r="A54" s="176"/>
      <c r="B54" s="362" t="s">
        <v>104</v>
      </c>
      <c r="C54" s="363" t="s">
        <v>108</v>
      </c>
      <c r="D54" s="357">
        <f>_xlfn.XLOOKUP(E54,レジコード!$D$2:$D$283,レジコード!$F$2:$F$283,"無")</f>
        <v>45005022</v>
      </c>
      <c r="E54" s="52" t="s">
        <v>109</v>
      </c>
      <c r="F54" s="38" t="s">
        <v>110</v>
      </c>
      <c r="G54" s="93" t="s">
        <v>91</v>
      </c>
      <c r="H54" s="71">
        <v>1810</v>
      </c>
      <c r="I54" s="68">
        <v>265</v>
      </c>
      <c r="J54" s="170">
        <v>0.5</v>
      </c>
      <c r="K54" s="108">
        <f t="shared" si="0"/>
        <v>0</v>
      </c>
      <c r="L54" s="1">
        <f t="shared" si="1"/>
        <v>0</v>
      </c>
      <c r="M54" s="1">
        <f t="shared" si="3"/>
        <v>0</v>
      </c>
    </row>
    <row r="55" spans="1:13" s="1" customFormat="1" ht="22.5" customHeight="1">
      <c r="A55" s="175"/>
      <c r="B55" s="125" t="s">
        <v>134</v>
      </c>
      <c r="C55" s="14" t="s">
        <v>135</v>
      </c>
      <c r="D55" s="354">
        <f>_xlfn.XLOOKUP(E55,レジコード!$D$2:$D$283,レジコード!$F$2:$F$283,"無")</f>
        <v>45004018</v>
      </c>
      <c r="E55" s="50" t="s">
        <v>136</v>
      </c>
      <c r="F55" s="37" t="s">
        <v>137</v>
      </c>
      <c r="G55" s="94" t="s">
        <v>26</v>
      </c>
      <c r="H55" s="69">
        <v>500</v>
      </c>
      <c r="I55" s="68">
        <v>232</v>
      </c>
      <c r="J55" s="170">
        <v>0.5</v>
      </c>
      <c r="K55" s="108">
        <f t="shared" si="0"/>
        <v>0</v>
      </c>
      <c r="L55" s="1">
        <f t="shared" si="1"/>
        <v>0</v>
      </c>
      <c r="M55" s="1">
        <f t="shared" si="3"/>
        <v>0</v>
      </c>
    </row>
    <row r="56" spans="1:13" s="1" customFormat="1" ht="22.5" customHeight="1">
      <c r="A56" s="175"/>
      <c r="B56" s="125" t="s">
        <v>134</v>
      </c>
      <c r="C56" s="14" t="s">
        <v>135</v>
      </c>
      <c r="D56" s="354">
        <f>_xlfn.XLOOKUP(E56,レジコード!$D$2:$D$283,レジコード!$F$2:$F$283,"無")</f>
        <v>45004025</v>
      </c>
      <c r="E56" s="50" t="s">
        <v>138</v>
      </c>
      <c r="F56" s="36" t="s">
        <v>139</v>
      </c>
      <c r="G56" s="86" t="s">
        <v>140</v>
      </c>
      <c r="H56" s="67">
        <v>610</v>
      </c>
      <c r="I56" s="68">
        <v>225</v>
      </c>
      <c r="J56" s="170">
        <v>0.5</v>
      </c>
      <c r="K56" s="108">
        <f t="shared" si="0"/>
        <v>0</v>
      </c>
      <c r="L56" s="1">
        <f t="shared" si="1"/>
        <v>0</v>
      </c>
      <c r="M56" s="1">
        <f t="shared" si="3"/>
        <v>0</v>
      </c>
    </row>
    <row r="57" spans="1:13" s="1" customFormat="1" ht="22.5" customHeight="1">
      <c r="A57" s="175"/>
      <c r="B57" s="125" t="s">
        <v>134</v>
      </c>
      <c r="C57" s="14" t="s">
        <v>141</v>
      </c>
      <c r="D57" s="354">
        <f>_xlfn.XLOOKUP(E57,レジコード!$D$2:$D$283,レジコード!$F$2:$F$283,"無")</f>
        <v>45004032</v>
      </c>
      <c r="E57" s="50" t="s">
        <v>142</v>
      </c>
      <c r="F57" s="36" t="s">
        <v>143</v>
      </c>
      <c r="G57" s="86" t="s">
        <v>125</v>
      </c>
      <c r="H57" s="67">
        <v>590</v>
      </c>
      <c r="I57" s="68">
        <v>220</v>
      </c>
      <c r="J57" s="170">
        <v>0.5</v>
      </c>
      <c r="K57" s="108">
        <f t="shared" si="0"/>
        <v>0</v>
      </c>
      <c r="L57" s="1">
        <f t="shared" si="1"/>
        <v>0</v>
      </c>
      <c r="M57" s="1">
        <f t="shared" si="3"/>
        <v>0</v>
      </c>
    </row>
    <row r="58" spans="1:13" s="1" customFormat="1" ht="22.5" customHeight="1">
      <c r="A58" s="175"/>
      <c r="B58" s="125" t="s">
        <v>134</v>
      </c>
      <c r="C58" s="14" t="s">
        <v>144</v>
      </c>
      <c r="D58" s="354">
        <f>_xlfn.XLOOKUP(E58,レジコード!$D$2:$D$283,レジコード!$F$2:$F$283,"無")</f>
        <v>45004049</v>
      </c>
      <c r="E58" s="50" t="s">
        <v>145</v>
      </c>
      <c r="F58" s="193" t="s">
        <v>146</v>
      </c>
      <c r="G58" s="86" t="s">
        <v>147</v>
      </c>
      <c r="H58" s="67">
        <v>200</v>
      </c>
      <c r="I58" s="68">
        <v>65</v>
      </c>
      <c r="J58" s="170">
        <v>0.5</v>
      </c>
      <c r="K58" s="108">
        <f t="shared" si="0"/>
        <v>0</v>
      </c>
      <c r="L58" s="1">
        <f t="shared" si="1"/>
        <v>0</v>
      </c>
      <c r="M58" s="1">
        <f t="shared" si="3"/>
        <v>0</v>
      </c>
    </row>
    <row r="59" spans="1:13" s="1" customFormat="1" ht="39">
      <c r="A59" s="175"/>
      <c r="B59" s="125" t="s">
        <v>134</v>
      </c>
      <c r="C59" s="14" t="s">
        <v>144</v>
      </c>
      <c r="D59" s="354">
        <f>_xlfn.XLOOKUP(E59,レジコード!$D$2:$D$283,レジコード!$F$2:$F$283,"無")</f>
        <v>45004056</v>
      </c>
      <c r="E59" s="50" t="s">
        <v>148</v>
      </c>
      <c r="F59" s="190" t="s">
        <v>149</v>
      </c>
      <c r="G59" s="86" t="s">
        <v>150</v>
      </c>
      <c r="H59" s="67">
        <v>160</v>
      </c>
      <c r="I59" s="68">
        <v>65</v>
      </c>
      <c r="J59" s="170">
        <v>0.5</v>
      </c>
      <c r="K59" s="108">
        <f t="shared" si="0"/>
        <v>0</v>
      </c>
      <c r="L59" s="1">
        <f t="shared" si="1"/>
        <v>0</v>
      </c>
      <c r="M59" s="1">
        <f t="shared" si="3"/>
        <v>0</v>
      </c>
    </row>
    <row r="60" spans="1:13" s="1" customFormat="1" ht="39">
      <c r="A60" s="175"/>
      <c r="B60" s="125" t="s">
        <v>134</v>
      </c>
      <c r="C60" s="14" t="s">
        <v>144</v>
      </c>
      <c r="D60" s="354">
        <f>_xlfn.XLOOKUP(E60,レジコード!$D$2:$D$283,レジコード!$F$2:$F$283,"無")</f>
        <v>45004063</v>
      </c>
      <c r="E60" s="50" t="s">
        <v>151</v>
      </c>
      <c r="F60" s="190" t="s">
        <v>152</v>
      </c>
      <c r="G60" s="86" t="s">
        <v>153</v>
      </c>
      <c r="H60" s="67">
        <v>130</v>
      </c>
      <c r="I60" s="68">
        <v>65</v>
      </c>
      <c r="J60" s="170">
        <v>0.5</v>
      </c>
      <c r="K60" s="108">
        <f t="shared" si="0"/>
        <v>0</v>
      </c>
      <c r="L60" s="1">
        <f t="shared" si="1"/>
        <v>0</v>
      </c>
      <c r="M60" s="1">
        <f t="shared" si="3"/>
        <v>0</v>
      </c>
    </row>
    <row r="61" spans="1:13" s="1" customFormat="1" ht="39">
      <c r="A61" s="175"/>
      <c r="B61" s="125" t="s">
        <v>134</v>
      </c>
      <c r="C61" s="14" t="s">
        <v>144</v>
      </c>
      <c r="D61" s="354">
        <f>_xlfn.XLOOKUP(E61,レジコード!$D$2:$D$283,レジコード!$F$2:$F$283,"無")</f>
        <v>45004070</v>
      </c>
      <c r="E61" s="50" t="s">
        <v>154</v>
      </c>
      <c r="F61" s="190" t="s">
        <v>155</v>
      </c>
      <c r="G61" s="86" t="s">
        <v>156</v>
      </c>
      <c r="H61" s="67">
        <v>160</v>
      </c>
      <c r="I61" s="68">
        <v>65</v>
      </c>
      <c r="J61" s="170">
        <v>0.5</v>
      </c>
      <c r="K61" s="108">
        <f t="shared" si="0"/>
        <v>0</v>
      </c>
      <c r="L61" s="1">
        <f t="shared" si="1"/>
        <v>0</v>
      </c>
      <c r="M61" s="1">
        <f t="shared" si="3"/>
        <v>0</v>
      </c>
    </row>
    <row r="62" spans="1:13" s="1" customFormat="1" ht="39">
      <c r="A62" s="175"/>
      <c r="B62" s="125" t="s">
        <v>134</v>
      </c>
      <c r="C62" s="14" t="s">
        <v>144</v>
      </c>
      <c r="D62" s="354">
        <f>_xlfn.XLOOKUP(E62,レジコード!$D$2:$D$283,レジコード!$F$2:$F$283,"無")</f>
        <v>45004087</v>
      </c>
      <c r="E62" s="50" t="s">
        <v>157</v>
      </c>
      <c r="F62" s="190" t="s">
        <v>158</v>
      </c>
      <c r="G62" s="86" t="s">
        <v>159</v>
      </c>
      <c r="H62" s="67">
        <v>120</v>
      </c>
      <c r="I62" s="68">
        <v>65</v>
      </c>
      <c r="J62" s="170">
        <v>0.5</v>
      </c>
      <c r="K62" s="108">
        <f t="shared" si="0"/>
        <v>0</v>
      </c>
      <c r="L62" s="1">
        <f t="shared" si="1"/>
        <v>0</v>
      </c>
      <c r="M62" s="1">
        <f t="shared" si="3"/>
        <v>0</v>
      </c>
    </row>
    <row r="63" spans="1:13" s="1" customFormat="1" ht="39">
      <c r="A63" s="175"/>
      <c r="B63" s="125" t="s">
        <v>134</v>
      </c>
      <c r="C63" s="14" t="s">
        <v>144</v>
      </c>
      <c r="D63" s="354">
        <f>_xlfn.XLOOKUP(E63,レジコード!$D$2:$D$283,レジコード!$F$2:$F$283,"無")</f>
        <v>45004100</v>
      </c>
      <c r="E63" s="50" t="s">
        <v>160</v>
      </c>
      <c r="F63" s="190" t="s">
        <v>161</v>
      </c>
      <c r="G63" s="86" t="s">
        <v>162</v>
      </c>
      <c r="H63" s="67">
        <v>130</v>
      </c>
      <c r="I63" s="68">
        <v>65</v>
      </c>
      <c r="J63" s="170">
        <v>0.5</v>
      </c>
      <c r="K63" s="108">
        <f t="shared" si="0"/>
        <v>0</v>
      </c>
      <c r="L63" s="1">
        <f t="shared" si="1"/>
        <v>0</v>
      </c>
      <c r="M63" s="1">
        <f t="shared" si="3"/>
        <v>0</v>
      </c>
    </row>
    <row r="64" spans="1:13" s="1" customFormat="1" ht="39">
      <c r="A64" s="175"/>
      <c r="B64" s="125" t="s">
        <v>134</v>
      </c>
      <c r="C64" s="14" t="s">
        <v>144</v>
      </c>
      <c r="D64" s="354">
        <f>_xlfn.XLOOKUP(E64,レジコード!$D$2:$D$283,レジコード!$F$2:$F$283,"無")</f>
        <v>45004117</v>
      </c>
      <c r="E64" s="50" t="s">
        <v>163</v>
      </c>
      <c r="F64" s="190" t="s">
        <v>164</v>
      </c>
      <c r="G64" s="86" t="s">
        <v>165</v>
      </c>
      <c r="H64" s="67">
        <v>130</v>
      </c>
      <c r="I64" s="68">
        <v>65</v>
      </c>
      <c r="J64" s="170">
        <v>0.5</v>
      </c>
      <c r="K64" s="108">
        <f t="shared" si="0"/>
        <v>0</v>
      </c>
      <c r="L64" s="1">
        <f t="shared" si="1"/>
        <v>0</v>
      </c>
      <c r="M64" s="1">
        <f t="shared" si="3"/>
        <v>0</v>
      </c>
    </row>
    <row r="65" spans="1:13" s="1" customFormat="1" ht="39">
      <c r="A65" s="175"/>
      <c r="B65" s="125" t="s">
        <v>134</v>
      </c>
      <c r="C65" s="14" t="s">
        <v>144</v>
      </c>
      <c r="D65" s="354">
        <f>_xlfn.XLOOKUP(E65,レジコード!$D$2:$D$283,レジコード!$F$2:$F$283,"無")</f>
        <v>45004124</v>
      </c>
      <c r="E65" s="50" t="s">
        <v>166</v>
      </c>
      <c r="F65" s="190" t="s">
        <v>167</v>
      </c>
      <c r="G65" s="86" t="s">
        <v>168</v>
      </c>
      <c r="H65" s="67">
        <v>130</v>
      </c>
      <c r="I65" s="68">
        <v>65</v>
      </c>
      <c r="J65" s="170">
        <v>0.5</v>
      </c>
      <c r="K65" s="108">
        <f t="shared" si="0"/>
        <v>0</v>
      </c>
      <c r="L65" s="1">
        <f t="shared" si="1"/>
        <v>0</v>
      </c>
      <c r="M65" s="1">
        <f t="shared" si="3"/>
        <v>0</v>
      </c>
    </row>
    <row r="66" spans="1:13" s="1" customFormat="1" ht="39">
      <c r="A66" s="175"/>
      <c r="B66" s="125" t="s">
        <v>134</v>
      </c>
      <c r="C66" s="14" t="s">
        <v>144</v>
      </c>
      <c r="D66" s="354">
        <f>_xlfn.XLOOKUP(E66,レジコード!$D$2:$D$283,レジコード!$F$2:$F$283,"無")</f>
        <v>45004131</v>
      </c>
      <c r="E66" s="50" t="s">
        <v>169</v>
      </c>
      <c r="F66" s="190" t="s">
        <v>170</v>
      </c>
      <c r="G66" s="86" t="s">
        <v>171</v>
      </c>
      <c r="H66" s="67">
        <v>140</v>
      </c>
      <c r="I66" s="68">
        <v>65</v>
      </c>
      <c r="J66" s="170">
        <v>0.5</v>
      </c>
      <c r="K66" s="108">
        <f t="shared" si="0"/>
        <v>0</v>
      </c>
      <c r="L66" s="1">
        <f t="shared" si="1"/>
        <v>0</v>
      </c>
      <c r="M66" s="1">
        <f t="shared" si="3"/>
        <v>0</v>
      </c>
    </row>
    <row r="67" spans="1:13" s="1" customFormat="1" ht="39">
      <c r="A67" s="175"/>
      <c r="B67" s="125" t="s">
        <v>134</v>
      </c>
      <c r="C67" s="14" t="s">
        <v>144</v>
      </c>
      <c r="D67" s="354">
        <f>_xlfn.XLOOKUP(E67,レジコード!$D$2:$D$283,レジコード!$F$2:$F$283,"無")</f>
        <v>45004148</v>
      </c>
      <c r="E67" s="50" t="s">
        <v>172</v>
      </c>
      <c r="F67" s="191" t="s">
        <v>173</v>
      </c>
      <c r="G67" s="86" t="s">
        <v>174</v>
      </c>
      <c r="H67" s="67">
        <v>140</v>
      </c>
      <c r="I67" s="68">
        <v>50</v>
      </c>
      <c r="J67" s="170">
        <v>0.5</v>
      </c>
      <c r="K67" s="108">
        <f t="shared" si="0"/>
        <v>0</v>
      </c>
      <c r="L67" s="1">
        <f t="shared" si="1"/>
        <v>0</v>
      </c>
      <c r="M67" s="1">
        <f t="shared" si="3"/>
        <v>0</v>
      </c>
    </row>
    <row r="68" spans="1:13" s="1" customFormat="1" ht="39">
      <c r="A68" s="175"/>
      <c r="B68" s="125" t="s">
        <v>134</v>
      </c>
      <c r="C68" s="14" t="s">
        <v>144</v>
      </c>
      <c r="D68" s="354">
        <f>_xlfn.XLOOKUP(E68,レジコード!$D$2:$D$283,レジコード!$F$2:$F$283,"無")</f>
        <v>45004155</v>
      </c>
      <c r="E68" s="50" t="s">
        <v>175</v>
      </c>
      <c r="F68" s="191" t="s">
        <v>176</v>
      </c>
      <c r="G68" s="86" t="s">
        <v>177</v>
      </c>
      <c r="H68" s="67">
        <v>140</v>
      </c>
      <c r="I68" s="68">
        <v>51</v>
      </c>
      <c r="J68" s="170">
        <v>0.5</v>
      </c>
      <c r="K68" s="108">
        <f t="shared" si="0"/>
        <v>0</v>
      </c>
      <c r="L68" s="1">
        <f t="shared" si="1"/>
        <v>0</v>
      </c>
      <c r="M68" s="1">
        <f t="shared" si="3"/>
        <v>0</v>
      </c>
    </row>
    <row r="69" spans="1:13" s="1" customFormat="1" ht="39">
      <c r="A69" s="175"/>
      <c r="B69" s="125" t="s">
        <v>134</v>
      </c>
      <c r="C69" s="14" t="s">
        <v>144</v>
      </c>
      <c r="D69" s="354">
        <f>_xlfn.XLOOKUP(E69,レジコード!$D$2:$D$283,レジコード!$F$2:$F$283,"無")</f>
        <v>45004162</v>
      </c>
      <c r="E69" s="50" t="s">
        <v>178</v>
      </c>
      <c r="F69" s="191" t="s">
        <v>179</v>
      </c>
      <c r="G69" s="86" t="s">
        <v>180</v>
      </c>
      <c r="H69" s="67">
        <v>140</v>
      </c>
      <c r="I69" s="68">
        <v>51</v>
      </c>
      <c r="J69" s="170">
        <v>0.5</v>
      </c>
      <c r="K69" s="108">
        <f t="shared" si="0"/>
        <v>0</v>
      </c>
      <c r="L69" s="1">
        <f t="shared" si="1"/>
        <v>0</v>
      </c>
      <c r="M69" s="1">
        <f t="shared" si="3"/>
        <v>0</v>
      </c>
    </row>
    <row r="70" spans="1:13" s="1" customFormat="1" ht="39">
      <c r="A70" s="175"/>
      <c r="B70" s="125" t="s">
        <v>134</v>
      </c>
      <c r="C70" s="14" t="s">
        <v>144</v>
      </c>
      <c r="D70" s="354">
        <f>_xlfn.XLOOKUP(E70,レジコード!$D$2:$D$283,レジコード!$F$2:$F$283,"無")</f>
        <v>45004179</v>
      </c>
      <c r="E70" s="50" t="s">
        <v>181</v>
      </c>
      <c r="F70" s="191" t="s">
        <v>182</v>
      </c>
      <c r="G70" s="86" t="s">
        <v>183</v>
      </c>
      <c r="H70" s="67">
        <v>140</v>
      </c>
      <c r="I70" s="68">
        <v>51</v>
      </c>
      <c r="J70" s="170">
        <v>0.5</v>
      </c>
      <c r="K70" s="108">
        <f t="shared" si="0"/>
        <v>0</v>
      </c>
      <c r="L70" s="1">
        <f t="shared" si="1"/>
        <v>0</v>
      </c>
      <c r="M70" s="1">
        <f t="shared" si="3"/>
        <v>0</v>
      </c>
    </row>
    <row r="71" spans="1:13" s="1" customFormat="1" ht="22.5" customHeight="1">
      <c r="A71" s="175"/>
      <c r="B71" s="125" t="s">
        <v>134</v>
      </c>
      <c r="C71" s="14" t="s">
        <v>144</v>
      </c>
      <c r="D71" s="354">
        <f>_xlfn.XLOOKUP(E71,レジコード!$D$2:$D$283,レジコード!$F$2:$F$283,"無")</f>
        <v>45004186</v>
      </c>
      <c r="E71" s="50" t="s">
        <v>184</v>
      </c>
      <c r="F71" s="36" t="s">
        <v>185</v>
      </c>
      <c r="G71" s="86" t="s">
        <v>162</v>
      </c>
      <c r="H71" s="67">
        <v>160</v>
      </c>
      <c r="I71" s="68">
        <v>65</v>
      </c>
      <c r="J71" s="170">
        <v>0.5</v>
      </c>
      <c r="K71" s="108">
        <f t="shared" si="0"/>
        <v>0</v>
      </c>
      <c r="L71" s="1">
        <f t="shared" si="1"/>
        <v>0</v>
      </c>
      <c r="M71" s="1">
        <f t="shared" si="3"/>
        <v>0</v>
      </c>
    </row>
    <row r="72" spans="1:13" s="1" customFormat="1" ht="22.5" customHeight="1">
      <c r="A72" s="175"/>
      <c r="B72" s="125" t="s">
        <v>134</v>
      </c>
      <c r="C72" s="14" t="s">
        <v>144</v>
      </c>
      <c r="D72" s="354">
        <f>_xlfn.XLOOKUP(E72,レジコード!$D$2:$D$283,レジコード!$F$2:$F$283,"無")</f>
        <v>45004193</v>
      </c>
      <c r="E72" s="50" t="s">
        <v>186</v>
      </c>
      <c r="F72" s="36" t="s">
        <v>187</v>
      </c>
      <c r="G72" s="86" t="s">
        <v>162</v>
      </c>
      <c r="H72" s="67">
        <v>160</v>
      </c>
      <c r="I72" s="68">
        <v>65</v>
      </c>
      <c r="J72" s="170">
        <v>0.5</v>
      </c>
      <c r="K72" s="108">
        <f t="shared" si="0"/>
        <v>0</v>
      </c>
      <c r="L72" s="1">
        <f t="shared" si="1"/>
        <v>0</v>
      </c>
      <c r="M72" s="1">
        <f t="shared" si="3"/>
        <v>0</v>
      </c>
    </row>
    <row r="73" spans="1:13" s="1" customFormat="1" ht="22.5" customHeight="1">
      <c r="A73" s="175"/>
      <c r="B73" s="125" t="s">
        <v>134</v>
      </c>
      <c r="C73" s="14" t="s">
        <v>144</v>
      </c>
      <c r="D73" s="354">
        <f>_xlfn.XLOOKUP(E73,レジコード!$D$2:$D$283,レジコード!$F$2:$F$283,"無")</f>
        <v>45004209</v>
      </c>
      <c r="E73" s="50" t="s">
        <v>188</v>
      </c>
      <c r="F73" s="36" t="s">
        <v>189</v>
      </c>
      <c r="G73" s="86" t="s">
        <v>190</v>
      </c>
      <c r="H73" s="67">
        <v>1000</v>
      </c>
      <c r="I73" s="68">
        <v>310</v>
      </c>
      <c r="J73" s="170">
        <v>0.5</v>
      </c>
      <c r="K73" s="108">
        <f t="shared" ref="K73:K134" si="4">H73*A73</f>
        <v>0</v>
      </c>
      <c r="L73" s="1">
        <f t="shared" ref="L73:L134" si="5">I73*A73</f>
        <v>0</v>
      </c>
      <c r="M73" s="1">
        <f t="shared" si="3"/>
        <v>0</v>
      </c>
    </row>
    <row r="74" spans="1:13" s="1" customFormat="1" ht="22.5" customHeight="1">
      <c r="A74" s="175"/>
      <c r="B74" s="125" t="s">
        <v>134</v>
      </c>
      <c r="C74" s="14" t="s">
        <v>144</v>
      </c>
      <c r="D74" s="354">
        <f>_xlfn.XLOOKUP(E74,レジコード!$D$2:$D$283,レジコード!$F$2:$F$283,"無")</f>
        <v>45004216</v>
      </c>
      <c r="E74" s="50" t="s">
        <v>191</v>
      </c>
      <c r="F74" s="36" t="s">
        <v>192</v>
      </c>
      <c r="G74" s="86" t="s">
        <v>193</v>
      </c>
      <c r="H74" s="67">
        <v>1700</v>
      </c>
      <c r="I74" s="68">
        <v>310</v>
      </c>
      <c r="J74" s="170">
        <v>0.5</v>
      </c>
      <c r="K74" s="108">
        <f t="shared" si="4"/>
        <v>0</v>
      </c>
      <c r="L74" s="1">
        <f t="shared" si="5"/>
        <v>0</v>
      </c>
      <c r="M74" s="1">
        <f t="shared" si="3"/>
        <v>0</v>
      </c>
    </row>
    <row r="75" spans="1:13" s="1" customFormat="1" ht="22.5" customHeight="1">
      <c r="A75" s="175"/>
      <c r="B75" s="125" t="s">
        <v>134</v>
      </c>
      <c r="C75" s="14" t="s">
        <v>144</v>
      </c>
      <c r="D75" s="354">
        <f>_xlfn.XLOOKUP(E75,レジコード!$D$2:$D$283,レジコード!$F$2:$F$283,"無")</f>
        <v>45004223</v>
      </c>
      <c r="E75" s="50" t="s">
        <v>194</v>
      </c>
      <c r="F75" s="36" t="s">
        <v>195</v>
      </c>
      <c r="G75" s="86" t="s">
        <v>196</v>
      </c>
      <c r="H75" s="67">
        <v>1040</v>
      </c>
      <c r="I75" s="68">
        <v>315</v>
      </c>
      <c r="J75" s="170">
        <v>0.5</v>
      </c>
      <c r="K75" s="108">
        <f t="shared" si="4"/>
        <v>0</v>
      </c>
      <c r="L75" s="1">
        <f t="shared" si="5"/>
        <v>0</v>
      </c>
      <c r="M75" s="1">
        <f t="shared" si="3"/>
        <v>0</v>
      </c>
    </row>
    <row r="76" spans="1:13" s="1" customFormat="1" ht="22.5" customHeight="1">
      <c r="A76" s="175"/>
      <c r="B76" s="125" t="s">
        <v>134</v>
      </c>
      <c r="C76" s="14" t="s">
        <v>144</v>
      </c>
      <c r="D76" s="354">
        <f>_xlfn.XLOOKUP(E76,レジコード!$D$2:$D$283,レジコード!$F$2:$F$283,"無")</f>
        <v>45004230</v>
      </c>
      <c r="E76" s="50" t="s">
        <v>197</v>
      </c>
      <c r="F76" s="36" t="s">
        <v>198</v>
      </c>
      <c r="G76" s="86" t="s">
        <v>111</v>
      </c>
      <c r="H76" s="67">
        <v>1730</v>
      </c>
      <c r="I76" s="68">
        <v>460</v>
      </c>
      <c r="J76" s="170">
        <v>1</v>
      </c>
      <c r="K76" s="108">
        <f t="shared" si="4"/>
        <v>0</v>
      </c>
      <c r="L76" s="1">
        <f t="shared" si="5"/>
        <v>0</v>
      </c>
      <c r="M76" s="1">
        <f t="shared" si="3"/>
        <v>0</v>
      </c>
    </row>
    <row r="77" spans="1:13" s="1" customFormat="1" ht="22.5" customHeight="1">
      <c r="A77" s="175"/>
      <c r="B77" s="125" t="s">
        <v>134</v>
      </c>
      <c r="C77" s="14" t="s">
        <v>144</v>
      </c>
      <c r="D77" s="354">
        <f>_xlfn.XLOOKUP(E77,レジコード!$D$2:$D$283,レジコード!$F$2:$F$283,"無")</f>
        <v>45004247</v>
      </c>
      <c r="E77" s="50" t="s">
        <v>199</v>
      </c>
      <c r="F77" s="36" t="s">
        <v>200</v>
      </c>
      <c r="G77" s="86" t="s">
        <v>201</v>
      </c>
      <c r="H77" s="67">
        <v>2000</v>
      </c>
      <c r="I77" s="68">
        <v>465</v>
      </c>
      <c r="J77" s="170">
        <v>1</v>
      </c>
      <c r="K77" s="108">
        <f t="shared" si="4"/>
        <v>0</v>
      </c>
      <c r="L77" s="1">
        <f t="shared" si="5"/>
        <v>0</v>
      </c>
      <c r="M77" s="1">
        <f t="shared" ref="M77:M110" si="6">J77*A77</f>
        <v>0</v>
      </c>
    </row>
    <row r="78" spans="1:13" s="1" customFormat="1" ht="22.5" customHeight="1">
      <c r="A78" s="175"/>
      <c r="B78" s="125" t="s">
        <v>134</v>
      </c>
      <c r="C78" s="14" t="s">
        <v>144</v>
      </c>
      <c r="D78" s="354">
        <f>_xlfn.XLOOKUP(E78,レジコード!$D$2:$D$283,レジコード!$F$2:$F$283,"無")</f>
        <v>45004254</v>
      </c>
      <c r="E78" s="50" t="s">
        <v>202</v>
      </c>
      <c r="F78" s="36" t="s">
        <v>203</v>
      </c>
      <c r="G78" s="86" t="s">
        <v>204</v>
      </c>
      <c r="H78" s="67">
        <v>1970</v>
      </c>
      <c r="I78" s="68">
        <v>465</v>
      </c>
      <c r="J78" s="170">
        <v>1</v>
      </c>
      <c r="K78" s="108">
        <f t="shared" si="4"/>
        <v>0</v>
      </c>
      <c r="L78" s="1">
        <f t="shared" si="5"/>
        <v>0</v>
      </c>
      <c r="M78" s="1">
        <f t="shared" si="6"/>
        <v>0</v>
      </c>
    </row>
    <row r="79" spans="1:13" s="1" customFormat="1" ht="22.5" customHeight="1">
      <c r="A79" s="175"/>
      <c r="B79" s="125" t="s">
        <v>134</v>
      </c>
      <c r="C79" s="14" t="s">
        <v>144</v>
      </c>
      <c r="D79" s="354">
        <f>_xlfn.XLOOKUP(E79,レジコード!$D$2:$D$283,レジコード!$F$2:$F$283,"無")</f>
        <v>45004261</v>
      </c>
      <c r="E79" s="50" t="s">
        <v>205</v>
      </c>
      <c r="F79" s="36" t="s">
        <v>206</v>
      </c>
      <c r="G79" s="86" t="s">
        <v>207</v>
      </c>
      <c r="H79" s="67">
        <v>2630</v>
      </c>
      <c r="I79" s="68">
        <v>650</v>
      </c>
      <c r="J79" s="170">
        <v>1.3</v>
      </c>
      <c r="K79" s="108">
        <f t="shared" si="4"/>
        <v>0</v>
      </c>
      <c r="L79" s="1">
        <f t="shared" si="5"/>
        <v>0</v>
      </c>
      <c r="M79" s="1">
        <f t="shared" si="6"/>
        <v>0</v>
      </c>
    </row>
    <row r="80" spans="1:13" s="1" customFormat="1" ht="22.5" customHeight="1">
      <c r="A80" s="175"/>
      <c r="B80" s="125" t="s">
        <v>134</v>
      </c>
      <c r="C80" s="14" t="s">
        <v>144</v>
      </c>
      <c r="D80" s="354">
        <f>_xlfn.XLOOKUP(E80,レジコード!$D$2:$D$283,レジコード!$F$2:$F$283,"無")</f>
        <v>45004278</v>
      </c>
      <c r="E80" s="50" t="s">
        <v>208</v>
      </c>
      <c r="F80" s="36" t="s">
        <v>209</v>
      </c>
      <c r="G80" s="86" t="s">
        <v>58</v>
      </c>
      <c r="H80" s="67">
        <v>2200</v>
      </c>
      <c r="I80" s="68">
        <v>65</v>
      </c>
      <c r="J80" s="170">
        <v>0.5</v>
      </c>
      <c r="K80" s="108">
        <f t="shared" si="4"/>
        <v>0</v>
      </c>
      <c r="L80" s="1">
        <f t="shared" si="5"/>
        <v>0</v>
      </c>
      <c r="M80" s="1">
        <f t="shared" si="6"/>
        <v>0</v>
      </c>
    </row>
    <row r="81" spans="1:13" s="1" customFormat="1" ht="22.5" customHeight="1">
      <c r="A81" s="175"/>
      <c r="B81" s="125" t="s">
        <v>134</v>
      </c>
      <c r="C81" s="14" t="s">
        <v>210</v>
      </c>
      <c r="D81" s="354">
        <f>_xlfn.XLOOKUP(E81,レジコード!$D$2:$D$283,レジコード!$F$2:$F$283,"無")</f>
        <v>45004285</v>
      </c>
      <c r="E81" s="50" t="s">
        <v>211</v>
      </c>
      <c r="F81" s="36" t="s">
        <v>212</v>
      </c>
      <c r="G81" s="86" t="s">
        <v>51</v>
      </c>
      <c r="H81" s="67">
        <v>2050</v>
      </c>
      <c r="I81" s="68">
        <v>3330</v>
      </c>
      <c r="J81" s="170">
        <v>4.2</v>
      </c>
      <c r="K81" s="108">
        <f t="shared" si="4"/>
        <v>0</v>
      </c>
      <c r="L81" s="1">
        <f t="shared" si="5"/>
        <v>0</v>
      </c>
      <c r="M81" s="1">
        <f t="shared" si="6"/>
        <v>0</v>
      </c>
    </row>
    <row r="82" spans="1:13" s="1" customFormat="1" ht="22.5" customHeight="1">
      <c r="A82" s="175"/>
      <c r="B82" s="125" t="s">
        <v>134</v>
      </c>
      <c r="C82" s="14" t="s">
        <v>210</v>
      </c>
      <c r="D82" s="354">
        <f>_xlfn.XLOOKUP(E82,レジコード!$D$2:$D$283,レジコード!$F$2:$F$283,"無")</f>
        <v>45004292</v>
      </c>
      <c r="E82" s="50" t="s">
        <v>213</v>
      </c>
      <c r="F82" s="36" t="s">
        <v>214</v>
      </c>
      <c r="G82" s="86" t="s">
        <v>215</v>
      </c>
      <c r="H82" s="67">
        <v>150</v>
      </c>
      <c r="I82" s="68">
        <v>195</v>
      </c>
      <c r="J82" s="170">
        <v>0.5</v>
      </c>
      <c r="K82" s="108">
        <f t="shared" si="4"/>
        <v>0</v>
      </c>
      <c r="L82" s="1">
        <f t="shared" si="5"/>
        <v>0</v>
      </c>
      <c r="M82" s="1">
        <f t="shared" si="6"/>
        <v>0</v>
      </c>
    </row>
    <row r="83" spans="1:13" s="1" customFormat="1" ht="22.5" customHeight="1">
      <c r="A83" s="175"/>
      <c r="B83" s="125" t="s">
        <v>134</v>
      </c>
      <c r="C83" s="14" t="s">
        <v>210</v>
      </c>
      <c r="D83" s="354">
        <f>_xlfn.XLOOKUP(E83,レジコード!$D$2:$D$283,レジコード!$F$2:$F$283,"無")</f>
        <v>45004308</v>
      </c>
      <c r="E83" s="50" t="s">
        <v>216</v>
      </c>
      <c r="F83" s="36" t="s">
        <v>217</v>
      </c>
      <c r="G83" s="86" t="s">
        <v>218</v>
      </c>
      <c r="H83" s="67">
        <v>280</v>
      </c>
      <c r="I83" s="68">
        <v>100</v>
      </c>
      <c r="J83" s="170">
        <v>0.5</v>
      </c>
      <c r="K83" s="108">
        <f t="shared" si="4"/>
        <v>0</v>
      </c>
      <c r="L83" s="1">
        <f t="shared" si="5"/>
        <v>0</v>
      </c>
      <c r="M83" s="1">
        <f t="shared" si="6"/>
        <v>0</v>
      </c>
    </row>
    <row r="84" spans="1:13" s="1" customFormat="1" ht="22.5" customHeight="1">
      <c r="A84" s="175"/>
      <c r="B84" s="125" t="s">
        <v>134</v>
      </c>
      <c r="C84" s="14" t="s">
        <v>210</v>
      </c>
      <c r="D84" s="354">
        <f>_xlfn.XLOOKUP(E84,レジコード!$D$2:$D$283,レジコード!$F$2:$F$283,"無")</f>
        <v>45004315</v>
      </c>
      <c r="E84" s="50" t="s">
        <v>219</v>
      </c>
      <c r="F84" s="36" t="s">
        <v>220</v>
      </c>
      <c r="G84" s="86" t="s">
        <v>221</v>
      </c>
      <c r="H84" s="67">
        <v>1050</v>
      </c>
      <c r="I84" s="68">
        <v>95</v>
      </c>
      <c r="J84" s="170">
        <v>0.5</v>
      </c>
      <c r="K84" s="108">
        <f t="shared" si="4"/>
        <v>0</v>
      </c>
      <c r="L84" s="1">
        <f t="shared" si="5"/>
        <v>0</v>
      </c>
      <c r="M84" s="1">
        <f t="shared" si="6"/>
        <v>0</v>
      </c>
    </row>
    <row r="85" spans="1:13" s="4" customFormat="1" ht="22.5" customHeight="1">
      <c r="A85" s="178"/>
      <c r="B85" s="127" t="s">
        <v>134</v>
      </c>
      <c r="C85" s="16" t="s">
        <v>210</v>
      </c>
      <c r="D85" s="354">
        <v>45004322</v>
      </c>
      <c r="E85" s="54" t="s">
        <v>602</v>
      </c>
      <c r="F85" s="36" t="s">
        <v>1017</v>
      </c>
      <c r="G85" s="91" t="s">
        <v>1018</v>
      </c>
      <c r="H85" s="75">
        <v>290</v>
      </c>
      <c r="I85" s="76">
        <v>80</v>
      </c>
      <c r="J85" s="170">
        <v>0.5</v>
      </c>
      <c r="K85" s="108">
        <f t="shared" si="4"/>
        <v>0</v>
      </c>
      <c r="L85" s="1">
        <f t="shared" si="5"/>
        <v>0</v>
      </c>
      <c r="M85" s="1">
        <f t="shared" si="6"/>
        <v>0</v>
      </c>
    </row>
    <row r="86" spans="1:13" s="1" customFormat="1" ht="22.5" customHeight="1">
      <c r="A86" s="175"/>
      <c r="B86" s="125" t="s">
        <v>134</v>
      </c>
      <c r="C86" s="14" t="s">
        <v>210</v>
      </c>
      <c r="D86" s="354">
        <f>_xlfn.XLOOKUP(E86,レジコード!$D$2:$D$283,レジコード!$F$2:$F$283,"無")</f>
        <v>45004339</v>
      </c>
      <c r="E86" s="50" t="s">
        <v>222</v>
      </c>
      <c r="F86" s="36" t="s">
        <v>223</v>
      </c>
      <c r="G86" s="86" t="s">
        <v>224</v>
      </c>
      <c r="H86" s="67">
        <v>980</v>
      </c>
      <c r="I86" s="68">
        <v>528</v>
      </c>
      <c r="J86" s="170">
        <v>0.8</v>
      </c>
      <c r="K86" s="108">
        <f t="shared" si="4"/>
        <v>0</v>
      </c>
      <c r="L86" s="1">
        <f t="shared" si="5"/>
        <v>0</v>
      </c>
      <c r="M86" s="1">
        <f t="shared" si="6"/>
        <v>0</v>
      </c>
    </row>
    <row r="87" spans="1:13" s="1" customFormat="1" ht="22.5" customHeight="1">
      <c r="A87" s="175"/>
      <c r="B87" s="125" t="s">
        <v>134</v>
      </c>
      <c r="C87" s="14" t="s">
        <v>210</v>
      </c>
      <c r="D87" s="354">
        <f>_xlfn.XLOOKUP(E87,レジコード!$D$2:$D$283,レジコード!$F$2:$F$283,"無")</f>
        <v>45004346</v>
      </c>
      <c r="E87" s="50" t="s">
        <v>225</v>
      </c>
      <c r="F87" s="36" t="s">
        <v>226</v>
      </c>
      <c r="G87" s="86" t="s">
        <v>224</v>
      </c>
      <c r="H87" s="67">
        <v>920</v>
      </c>
      <c r="I87" s="68">
        <v>491</v>
      </c>
      <c r="J87" s="170">
        <v>0.8</v>
      </c>
      <c r="K87" s="108">
        <f t="shared" si="4"/>
        <v>0</v>
      </c>
      <c r="L87" s="1">
        <f t="shared" si="5"/>
        <v>0</v>
      </c>
      <c r="M87" s="1">
        <f t="shared" si="6"/>
        <v>0</v>
      </c>
    </row>
    <row r="88" spans="1:13" s="1" customFormat="1" ht="22.5" customHeight="1">
      <c r="A88" s="175"/>
      <c r="B88" s="125" t="s">
        <v>134</v>
      </c>
      <c r="C88" s="14" t="s">
        <v>210</v>
      </c>
      <c r="D88" s="354">
        <f>_xlfn.XLOOKUP(E88,レジコード!$D$2:$D$283,レジコード!$F$2:$F$283,"無")</f>
        <v>45004353</v>
      </c>
      <c r="E88" s="50" t="s">
        <v>227</v>
      </c>
      <c r="F88" s="36" t="s">
        <v>228</v>
      </c>
      <c r="G88" s="86" t="s">
        <v>224</v>
      </c>
      <c r="H88" s="67">
        <v>1610</v>
      </c>
      <c r="I88" s="68">
        <v>787</v>
      </c>
      <c r="J88" s="170">
        <v>1.2</v>
      </c>
      <c r="K88" s="108">
        <f t="shared" si="4"/>
        <v>0</v>
      </c>
      <c r="L88" s="1">
        <f t="shared" si="5"/>
        <v>0</v>
      </c>
      <c r="M88" s="1">
        <f t="shared" si="6"/>
        <v>0</v>
      </c>
    </row>
    <row r="89" spans="1:13" s="1" customFormat="1" ht="22.5" customHeight="1">
      <c r="A89" s="175"/>
      <c r="B89" s="125" t="s">
        <v>134</v>
      </c>
      <c r="C89" s="14" t="s">
        <v>210</v>
      </c>
      <c r="D89" s="354">
        <f>_xlfn.XLOOKUP(E89,レジコード!$D$2:$D$283,レジコード!$F$2:$F$283,"無")</f>
        <v>45004360</v>
      </c>
      <c r="E89" s="50" t="s">
        <v>229</v>
      </c>
      <c r="F89" s="36" t="s">
        <v>230</v>
      </c>
      <c r="G89" s="86" t="s">
        <v>231</v>
      </c>
      <c r="H89" s="67">
        <v>420</v>
      </c>
      <c r="I89" s="68">
        <v>462</v>
      </c>
      <c r="J89" s="170">
        <v>0.8</v>
      </c>
      <c r="K89" s="108">
        <f t="shared" si="4"/>
        <v>0</v>
      </c>
      <c r="L89" s="1">
        <f t="shared" si="5"/>
        <v>0</v>
      </c>
      <c r="M89" s="1">
        <f t="shared" si="6"/>
        <v>0</v>
      </c>
    </row>
    <row r="90" spans="1:13" s="1" customFormat="1" ht="22.5" customHeight="1">
      <c r="A90" s="175"/>
      <c r="B90" s="125" t="s">
        <v>134</v>
      </c>
      <c r="C90" s="14" t="s">
        <v>210</v>
      </c>
      <c r="D90" s="354">
        <f>_xlfn.XLOOKUP(E90,レジコード!$D$2:$D$283,レジコード!$F$2:$F$283,"無")</f>
        <v>45004377</v>
      </c>
      <c r="E90" s="50" t="s">
        <v>232</v>
      </c>
      <c r="F90" s="36" t="s">
        <v>233</v>
      </c>
      <c r="G90" s="86" t="s">
        <v>231</v>
      </c>
      <c r="H90" s="67">
        <v>1080</v>
      </c>
      <c r="I90" s="68">
        <v>930</v>
      </c>
      <c r="J90" s="170">
        <v>1.5</v>
      </c>
      <c r="K90" s="108">
        <f t="shared" si="4"/>
        <v>0</v>
      </c>
      <c r="L90" s="1">
        <f t="shared" si="5"/>
        <v>0</v>
      </c>
      <c r="M90" s="1">
        <f t="shared" si="6"/>
        <v>0</v>
      </c>
    </row>
    <row r="91" spans="1:13" s="1" customFormat="1" ht="22.5" customHeight="1">
      <c r="A91" s="175"/>
      <c r="B91" s="125" t="s">
        <v>134</v>
      </c>
      <c r="C91" s="14" t="s">
        <v>210</v>
      </c>
      <c r="D91" s="354">
        <f>_xlfn.XLOOKUP(E91,レジコード!$D$2:$D$283,レジコード!$F$2:$F$283,"無")</f>
        <v>45004384</v>
      </c>
      <c r="E91" s="50" t="s">
        <v>234</v>
      </c>
      <c r="F91" s="36" t="s">
        <v>235</v>
      </c>
      <c r="G91" s="86" t="s">
        <v>236</v>
      </c>
      <c r="H91" s="67">
        <v>2150</v>
      </c>
      <c r="I91" s="68">
        <v>1515</v>
      </c>
      <c r="J91" s="170">
        <v>2.4</v>
      </c>
      <c r="K91" s="108">
        <f t="shared" si="4"/>
        <v>0</v>
      </c>
      <c r="L91" s="1">
        <f t="shared" si="5"/>
        <v>0</v>
      </c>
      <c r="M91" s="1">
        <f t="shared" si="6"/>
        <v>0</v>
      </c>
    </row>
    <row r="92" spans="1:13" s="1" customFormat="1" ht="22.5" customHeight="1">
      <c r="A92" s="175"/>
      <c r="B92" s="125" t="s">
        <v>134</v>
      </c>
      <c r="C92" s="14" t="s">
        <v>210</v>
      </c>
      <c r="D92" s="354">
        <f>_xlfn.XLOOKUP(E92,レジコード!$D$2:$D$283,レジコード!$F$2:$F$283,"無")</f>
        <v>45004391</v>
      </c>
      <c r="E92" s="50" t="s">
        <v>237</v>
      </c>
      <c r="F92" s="36" t="s">
        <v>238</v>
      </c>
      <c r="G92" s="86" t="s">
        <v>239</v>
      </c>
      <c r="H92" s="67">
        <v>1790</v>
      </c>
      <c r="I92" s="68">
        <v>1495</v>
      </c>
      <c r="J92" s="170">
        <v>2.4</v>
      </c>
      <c r="K92" s="108">
        <f t="shared" si="4"/>
        <v>0</v>
      </c>
      <c r="L92" s="1">
        <f t="shared" si="5"/>
        <v>0</v>
      </c>
      <c r="M92" s="1">
        <f t="shared" si="6"/>
        <v>0</v>
      </c>
    </row>
    <row r="93" spans="1:13" s="1" customFormat="1" ht="22.5" customHeight="1">
      <c r="A93" s="175"/>
      <c r="B93" s="125" t="s">
        <v>134</v>
      </c>
      <c r="C93" s="14" t="s">
        <v>210</v>
      </c>
      <c r="D93" s="354">
        <f>_xlfn.XLOOKUP(E93,レジコード!$D$2:$D$283,レジコード!$F$2:$F$283,"無")</f>
        <v>45004407</v>
      </c>
      <c r="E93" s="50" t="s">
        <v>240</v>
      </c>
      <c r="F93" s="36" t="s">
        <v>241</v>
      </c>
      <c r="G93" s="86" t="s">
        <v>239</v>
      </c>
      <c r="H93" s="67">
        <v>2160</v>
      </c>
      <c r="I93" s="68">
        <v>2030</v>
      </c>
      <c r="J93" s="170">
        <v>3</v>
      </c>
      <c r="K93" s="108">
        <f t="shared" si="4"/>
        <v>0</v>
      </c>
      <c r="L93" s="1">
        <f t="shared" si="5"/>
        <v>0</v>
      </c>
      <c r="M93" s="1">
        <f t="shared" si="6"/>
        <v>0</v>
      </c>
    </row>
    <row r="94" spans="1:13" s="1" customFormat="1" ht="22.5" customHeight="1">
      <c r="A94" s="175"/>
      <c r="B94" s="125" t="s">
        <v>134</v>
      </c>
      <c r="C94" s="14" t="s">
        <v>210</v>
      </c>
      <c r="D94" s="354">
        <f>_xlfn.XLOOKUP(E94,レジコード!$D$2:$D$283,レジコード!$F$2:$F$283,"無")</f>
        <v>45004414</v>
      </c>
      <c r="E94" s="50" t="s">
        <v>242</v>
      </c>
      <c r="F94" s="36" t="s">
        <v>243</v>
      </c>
      <c r="G94" s="86" t="s">
        <v>239</v>
      </c>
      <c r="H94" s="67">
        <v>2190</v>
      </c>
      <c r="I94" s="68">
        <v>1535</v>
      </c>
      <c r="J94" s="170">
        <v>2.4</v>
      </c>
      <c r="K94" s="108">
        <f t="shared" si="4"/>
        <v>0</v>
      </c>
      <c r="L94" s="1">
        <f t="shared" si="5"/>
        <v>0</v>
      </c>
      <c r="M94" s="1">
        <f t="shared" si="6"/>
        <v>0</v>
      </c>
    </row>
    <row r="95" spans="1:13" s="1" customFormat="1" ht="22.5" customHeight="1">
      <c r="A95" s="175"/>
      <c r="B95" s="125" t="s">
        <v>134</v>
      </c>
      <c r="C95" s="14" t="s">
        <v>210</v>
      </c>
      <c r="D95" s="354">
        <f>_xlfn.XLOOKUP(E95,レジコード!$D$2:$D$283,レジコード!$F$2:$F$283,"無")</f>
        <v>45004421</v>
      </c>
      <c r="E95" s="50" t="s">
        <v>244</v>
      </c>
      <c r="F95" s="36" t="s">
        <v>245</v>
      </c>
      <c r="G95" s="86" t="s">
        <v>231</v>
      </c>
      <c r="H95" s="67">
        <v>1140</v>
      </c>
      <c r="I95" s="68">
        <v>965</v>
      </c>
      <c r="J95" s="170">
        <v>1.5</v>
      </c>
      <c r="K95" s="108">
        <f t="shared" si="4"/>
        <v>0</v>
      </c>
      <c r="L95" s="1">
        <f t="shared" si="5"/>
        <v>0</v>
      </c>
      <c r="M95" s="1">
        <f t="shared" si="6"/>
        <v>0</v>
      </c>
    </row>
    <row r="96" spans="1:13" s="1" customFormat="1" ht="22.5" customHeight="1">
      <c r="A96" s="175"/>
      <c r="B96" s="125" t="s">
        <v>134</v>
      </c>
      <c r="C96" s="14" t="s">
        <v>210</v>
      </c>
      <c r="D96" s="354">
        <f>_xlfn.XLOOKUP(E96,レジコード!$D$2:$D$283,レジコード!$F$2:$F$283,"無")</f>
        <v>45004445</v>
      </c>
      <c r="E96" s="50" t="s">
        <v>246</v>
      </c>
      <c r="F96" s="36" t="s">
        <v>247</v>
      </c>
      <c r="G96" s="86" t="s">
        <v>248</v>
      </c>
      <c r="H96" s="67">
        <v>280</v>
      </c>
      <c r="I96" s="68">
        <v>265</v>
      </c>
      <c r="J96" s="170">
        <v>0.5</v>
      </c>
      <c r="K96" s="108">
        <f t="shared" si="4"/>
        <v>0</v>
      </c>
      <c r="L96" s="1">
        <f t="shared" si="5"/>
        <v>0</v>
      </c>
      <c r="M96" s="1">
        <f t="shared" si="6"/>
        <v>0</v>
      </c>
    </row>
    <row r="97" spans="1:13" s="1" customFormat="1" ht="22.5" customHeight="1">
      <c r="A97" s="175"/>
      <c r="B97" s="125" t="s">
        <v>134</v>
      </c>
      <c r="C97" s="14" t="s">
        <v>249</v>
      </c>
      <c r="D97" s="354">
        <f>_xlfn.XLOOKUP(E97,レジコード!$D$2:$D$283,レジコード!$F$2:$F$283,"無")</f>
        <v>45004452</v>
      </c>
      <c r="E97" s="50" t="s">
        <v>250</v>
      </c>
      <c r="F97" s="36" t="s">
        <v>251</v>
      </c>
      <c r="G97" s="86" t="s">
        <v>140</v>
      </c>
      <c r="H97" s="67">
        <v>20</v>
      </c>
      <c r="I97" s="68">
        <v>12</v>
      </c>
      <c r="J97" s="170">
        <v>0.5</v>
      </c>
      <c r="K97" s="108">
        <f t="shared" si="4"/>
        <v>0</v>
      </c>
      <c r="L97" s="1">
        <f t="shared" si="5"/>
        <v>0</v>
      </c>
      <c r="M97" s="1">
        <f t="shared" si="6"/>
        <v>0</v>
      </c>
    </row>
    <row r="98" spans="1:13" s="1" customFormat="1" ht="22.5" customHeight="1">
      <c r="A98" s="175"/>
      <c r="B98" s="125" t="s">
        <v>134</v>
      </c>
      <c r="C98" s="14" t="s">
        <v>249</v>
      </c>
      <c r="D98" s="354">
        <f>_xlfn.XLOOKUP(E98,レジコード!$D$2:$D$283,レジコード!$F$2:$F$283,"無")</f>
        <v>45004469</v>
      </c>
      <c r="E98" s="50" t="s">
        <v>252</v>
      </c>
      <c r="F98" s="36" t="s">
        <v>253</v>
      </c>
      <c r="G98" s="86" t="s">
        <v>140</v>
      </c>
      <c r="H98" s="67">
        <v>340</v>
      </c>
      <c r="I98" s="68">
        <v>135</v>
      </c>
      <c r="J98" s="170">
        <v>0.5</v>
      </c>
      <c r="K98" s="108">
        <f t="shared" si="4"/>
        <v>0</v>
      </c>
      <c r="L98" s="1">
        <f t="shared" si="5"/>
        <v>0</v>
      </c>
      <c r="M98" s="1">
        <f t="shared" si="6"/>
        <v>0</v>
      </c>
    </row>
    <row r="99" spans="1:13" s="1" customFormat="1" ht="22.5" customHeight="1">
      <c r="A99" s="175"/>
      <c r="B99" s="125" t="s">
        <v>134</v>
      </c>
      <c r="C99" s="14" t="s">
        <v>249</v>
      </c>
      <c r="D99" s="354">
        <f>_xlfn.XLOOKUP(E99,レジコード!$D$2:$D$283,レジコード!$F$2:$F$283,"無")</f>
        <v>45004476</v>
      </c>
      <c r="E99" s="50" t="s">
        <v>592</v>
      </c>
      <c r="F99" s="36" t="s">
        <v>593</v>
      </c>
      <c r="G99" s="86" t="s">
        <v>588</v>
      </c>
      <c r="H99" s="67">
        <v>250</v>
      </c>
      <c r="I99" s="68">
        <v>100</v>
      </c>
      <c r="J99" s="170">
        <v>0.2</v>
      </c>
      <c r="K99" s="108">
        <f t="shared" si="4"/>
        <v>0</v>
      </c>
      <c r="L99" s="1">
        <f t="shared" si="5"/>
        <v>0</v>
      </c>
      <c r="M99" s="1">
        <f t="shared" si="6"/>
        <v>0</v>
      </c>
    </row>
    <row r="100" spans="1:13" s="1" customFormat="1" ht="22.5" customHeight="1">
      <c r="A100" s="175"/>
      <c r="B100" s="125" t="s">
        <v>134</v>
      </c>
      <c r="C100" s="14" t="s">
        <v>254</v>
      </c>
      <c r="D100" s="354">
        <f>_xlfn.XLOOKUP(E100,レジコード!$D$2:$D$283,レジコード!$F$2:$F$283,"無")</f>
        <v>45004575</v>
      </c>
      <c r="E100" s="50" t="s">
        <v>255</v>
      </c>
      <c r="F100" s="36" t="s">
        <v>256</v>
      </c>
      <c r="G100" s="86" t="s">
        <v>55</v>
      </c>
      <c r="H100" s="67">
        <v>240</v>
      </c>
      <c r="I100" s="68">
        <v>220</v>
      </c>
      <c r="J100" s="170">
        <v>0.5</v>
      </c>
      <c r="K100" s="108">
        <f t="shared" si="4"/>
        <v>0</v>
      </c>
      <c r="L100" s="1">
        <f t="shared" si="5"/>
        <v>0</v>
      </c>
      <c r="M100" s="1">
        <f t="shared" si="6"/>
        <v>0</v>
      </c>
    </row>
    <row r="101" spans="1:13" s="1" customFormat="1" ht="22.5" customHeight="1">
      <c r="A101" s="179"/>
      <c r="B101" s="128" t="s">
        <v>134</v>
      </c>
      <c r="C101" s="17" t="s">
        <v>257</v>
      </c>
      <c r="D101" s="354">
        <f>_xlfn.XLOOKUP(E101,レジコード!$D$2:$D$283,レジコード!$F$2:$F$283,"無")</f>
        <v>45004490</v>
      </c>
      <c r="E101" s="56" t="s">
        <v>258</v>
      </c>
      <c r="F101" s="40" t="s">
        <v>259</v>
      </c>
      <c r="G101" s="88" t="s">
        <v>168</v>
      </c>
      <c r="H101" s="77">
        <v>1240</v>
      </c>
      <c r="I101" s="78">
        <v>55</v>
      </c>
      <c r="J101" s="170">
        <v>0.5</v>
      </c>
      <c r="K101" s="108">
        <f t="shared" si="4"/>
        <v>0</v>
      </c>
      <c r="L101" s="1">
        <f t="shared" si="5"/>
        <v>0</v>
      </c>
      <c r="M101" s="1">
        <f t="shared" si="6"/>
        <v>0</v>
      </c>
    </row>
    <row r="102" spans="1:13" s="1" customFormat="1" ht="22.5" customHeight="1">
      <c r="A102" s="174"/>
      <c r="B102" s="126" t="s">
        <v>134</v>
      </c>
      <c r="C102" s="15" t="s">
        <v>260</v>
      </c>
      <c r="D102" s="354">
        <f>_xlfn.XLOOKUP(E102,レジコード!$D$2:$D$283,レジコード!$F$2:$F$283,"無")</f>
        <v>45004506</v>
      </c>
      <c r="E102" s="51" t="s">
        <v>261</v>
      </c>
      <c r="F102" s="36" t="s">
        <v>262</v>
      </c>
      <c r="G102" s="86" t="s">
        <v>58</v>
      </c>
      <c r="H102" s="67">
        <v>1500</v>
      </c>
      <c r="I102" s="68">
        <v>85</v>
      </c>
      <c r="J102" s="170">
        <v>0.5</v>
      </c>
      <c r="K102" s="108">
        <f t="shared" si="4"/>
        <v>0</v>
      </c>
      <c r="L102" s="1">
        <f t="shared" si="5"/>
        <v>0</v>
      </c>
      <c r="M102" s="1">
        <f t="shared" si="6"/>
        <v>0</v>
      </c>
    </row>
    <row r="103" spans="1:13" s="1" customFormat="1" ht="22.5" customHeight="1">
      <c r="A103" s="174"/>
      <c r="B103" s="126" t="s">
        <v>134</v>
      </c>
      <c r="C103" s="15" t="s">
        <v>263</v>
      </c>
      <c r="D103" s="354">
        <f>_xlfn.XLOOKUP(E103,レジコード!$D$2:$D$283,レジコード!$F$2:$F$283,"無")</f>
        <v>45004513</v>
      </c>
      <c r="E103" s="51" t="s">
        <v>264</v>
      </c>
      <c r="F103" s="36" t="s">
        <v>265</v>
      </c>
      <c r="G103" s="86" t="s">
        <v>266</v>
      </c>
      <c r="H103" s="67">
        <v>1420</v>
      </c>
      <c r="I103" s="68">
        <v>90</v>
      </c>
      <c r="J103" s="170">
        <v>0.5</v>
      </c>
      <c r="K103" s="108">
        <f t="shared" si="4"/>
        <v>0</v>
      </c>
      <c r="L103" s="1">
        <f t="shared" si="5"/>
        <v>0</v>
      </c>
      <c r="M103" s="1">
        <f t="shared" si="6"/>
        <v>0</v>
      </c>
    </row>
    <row r="104" spans="1:13" s="1" customFormat="1" ht="22.5" customHeight="1">
      <c r="A104" s="174"/>
      <c r="B104" s="126" t="s">
        <v>134</v>
      </c>
      <c r="C104" s="15" t="s">
        <v>263</v>
      </c>
      <c r="D104" s="354">
        <f>_xlfn.XLOOKUP(E104,レジコード!$D$2:$D$283,レジコード!$F$2:$F$283,"無")</f>
        <v>45004520</v>
      </c>
      <c r="E104" s="51" t="s">
        <v>267</v>
      </c>
      <c r="F104" s="36" t="s">
        <v>268</v>
      </c>
      <c r="G104" s="86" t="s">
        <v>266</v>
      </c>
      <c r="H104" s="67">
        <v>1420</v>
      </c>
      <c r="I104" s="68">
        <v>90</v>
      </c>
      <c r="J104" s="170">
        <v>0.5</v>
      </c>
      <c r="K104" s="108">
        <f t="shared" si="4"/>
        <v>0</v>
      </c>
      <c r="L104" s="1">
        <f t="shared" si="5"/>
        <v>0</v>
      </c>
      <c r="M104" s="1">
        <f t="shared" si="6"/>
        <v>0</v>
      </c>
    </row>
    <row r="105" spans="1:13" s="1" customFormat="1" ht="22.5" customHeight="1">
      <c r="A105" s="174"/>
      <c r="B105" s="126" t="s">
        <v>134</v>
      </c>
      <c r="C105" s="15" t="s">
        <v>269</v>
      </c>
      <c r="D105" s="354">
        <f>_xlfn.XLOOKUP(E105,レジコード!$D$2:$D$283,レジコード!$F$2:$F$283,"無")</f>
        <v>45004537</v>
      </c>
      <c r="E105" s="51" t="s">
        <v>270</v>
      </c>
      <c r="F105" s="36" t="s">
        <v>271</v>
      </c>
      <c r="G105" s="86" t="s">
        <v>266</v>
      </c>
      <c r="H105" s="67">
        <v>1390</v>
      </c>
      <c r="I105" s="68">
        <v>95</v>
      </c>
      <c r="J105" s="170">
        <v>0.5</v>
      </c>
      <c r="K105" s="108">
        <f t="shared" si="4"/>
        <v>0</v>
      </c>
      <c r="L105" s="1">
        <f t="shared" si="5"/>
        <v>0</v>
      </c>
      <c r="M105" s="1">
        <f t="shared" si="6"/>
        <v>0</v>
      </c>
    </row>
    <row r="106" spans="1:13" s="1" customFormat="1" ht="22.5" customHeight="1" thickBot="1">
      <c r="A106" s="177"/>
      <c r="B106" s="129" t="s">
        <v>134</v>
      </c>
      <c r="C106" s="18" t="s">
        <v>272</v>
      </c>
      <c r="D106" s="355">
        <f>_xlfn.XLOOKUP(E106,レジコード!$D$2:$D$283,レジコード!$F$2:$F$283,"無")</f>
        <v>45004544</v>
      </c>
      <c r="E106" s="53" t="s">
        <v>273</v>
      </c>
      <c r="F106" s="39" t="s">
        <v>274</v>
      </c>
      <c r="G106" s="90" t="s">
        <v>58</v>
      </c>
      <c r="H106" s="73">
        <v>1140</v>
      </c>
      <c r="I106" s="74">
        <v>70</v>
      </c>
      <c r="J106" s="170">
        <v>0.5</v>
      </c>
      <c r="K106" s="108">
        <f t="shared" si="4"/>
        <v>0</v>
      </c>
      <c r="L106" s="1">
        <f t="shared" si="5"/>
        <v>0</v>
      </c>
      <c r="M106" s="1">
        <f t="shared" si="6"/>
        <v>0</v>
      </c>
    </row>
    <row r="107" spans="1:13" s="1" customFormat="1" ht="22.5" customHeight="1">
      <c r="A107" s="175"/>
      <c r="B107" s="184" t="s">
        <v>275</v>
      </c>
      <c r="C107" s="364" t="s">
        <v>276</v>
      </c>
      <c r="D107" s="356">
        <f>_xlfn.XLOOKUP(E107,レジコード!$D$2:$D$283,レジコード!$F$2:$F$283,"無")</f>
        <v>45006043</v>
      </c>
      <c r="E107" s="366" t="s">
        <v>535</v>
      </c>
      <c r="F107" s="37" t="s">
        <v>536</v>
      </c>
      <c r="G107" s="87" t="s">
        <v>534</v>
      </c>
      <c r="H107" s="69">
        <v>420</v>
      </c>
      <c r="I107" s="70">
        <v>172</v>
      </c>
      <c r="J107" s="171">
        <v>0.4</v>
      </c>
      <c r="K107" s="108">
        <f t="shared" si="4"/>
        <v>0</v>
      </c>
      <c r="L107" s="1">
        <f t="shared" si="5"/>
        <v>0</v>
      </c>
      <c r="M107" s="1">
        <f t="shared" si="6"/>
        <v>0</v>
      </c>
    </row>
    <row r="108" spans="1:13" s="1" customFormat="1" ht="22.5" customHeight="1" thickBot="1">
      <c r="A108" s="181"/>
      <c r="B108" s="130" t="s">
        <v>275</v>
      </c>
      <c r="C108" s="365" t="s">
        <v>277</v>
      </c>
      <c r="D108" s="357">
        <f>_xlfn.XLOOKUP(E108,レジコード!$D$2:$D$283,レジコード!$F$2:$F$283,"無")</f>
        <v>45006036</v>
      </c>
      <c r="E108" s="367" t="s">
        <v>278</v>
      </c>
      <c r="F108" s="40" t="s">
        <v>279</v>
      </c>
      <c r="G108" s="88" t="s">
        <v>29</v>
      </c>
      <c r="H108" s="77">
        <v>930</v>
      </c>
      <c r="I108" s="78">
        <v>390</v>
      </c>
      <c r="J108" s="170">
        <v>0.5</v>
      </c>
      <c r="K108" s="108">
        <f t="shared" si="4"/>
        <v>0</v>
      </c>
      <c r="L108" s="1">
        <f t="shared" si="5"/>
        <v>0</v>
      </c>
      <c r="M108" s="1">
        <f t="shared" si="6"/>
        <v>0</v>
      </c>
    </row>
    <row r="109" spans="1:13" s="1" customFormat="1" ht="22.5" customHeight="1">
      <c r="A109" s="180"/>
      <c r="B109" s="131" t="s">
        <v>280</v>
      </c>
      <c r="C109" s="20" t="s">
        <v>281</v>
      </c>
      <c r="D109" s="354">
        <f>_xlfn.XLOOKUP(E109,レジコード!$D$2:$D$283,レジコード!$F$2:$F$283,"無")</f>
        <v>45007019</v>
      </c>
      <c r="E109" s="57" t="s">
        <v>282</v>
      </c>
      <c r="F109" s="41" t="s">
        <v>283</v>
      </c>
      <c r="G109" s="96" t="s">
        <v>284</v>
      </c>
      <c r="H109" s="79">
        <v>850</v>
      </c>
      <c r="I109" s="80">
        <v>320</v>
      </c>
      <c r="J109" s="170">
        <v>0.5</v>
      </c>
      <c r="K109" s="108">
        <f t="shared" si="4"/>
        <v>0</v>
      </c>
      <c r="L109" s="1">
        <f t="shared" si="5"/>
        <v>0</v>
      </c>
      <c r="M109" s="1">
        <f t="shared" si="6"/>
        <v>0</v>
      </c>
    </row>
    <row r="110" spans="1:13" s="1" customFormat="1" ht="22.5" customHeight="1">
      <c r="A110" s="175"/>
      <c r="B110" s="132" t="s">
        <v>280</v>
      </c>
      <c r="C110" s="21" t="s">
        <v>281</v>
      </c>
      <c r="D110" s="354">
        <f>_xlfn.XLOOKUP(E110,レジコード!$D$2:$D$283,レジコード!$F$2:$F$283,"無")</f>
        <v>45007026</v>
      </c>
      <c r="E110" s="50" t="s">
        <v>285</v>
      </c>
      <c r="F110" s="36" t="s">
        <v>286</v>
      </c>
      <c r="G110" s="86" t="s">
        <v>287</v>
      </c>
      <c r="H110" s="67">
        <v>490</v>
      </c>
      <c r="I110" s="68">
        <v>100</v>
      </c>
      <c r="J110" s="170">
        <v>0.5</v>
      </c>
      <c r="K110" s="108">
        <f t="shared" si="4"/>
        <v>0</v>
      </c>
      <c r="L110" s="1">
        <f t="shared" si="5"/>
        <v>0</v>
      </c>
      <c r="M110" s="1">
        <f t="shared" si="6"/>
        <v>0</v>
      </c>
    </row>
    <row r="111" spans="1:13" s="1" customFormat="1" ht="22.5" customHeight="1" thickBot="1">
      <c r="A111" s="181"/>
      <c r="B111" s="204" t="s">
        <v>280</v>
      </c>
      <c r="C111" s="205" t="s">
        <v>281</v>
      </c>
      <c r="D111" s="355">
        <f>_xlfn.XLOOKUP(E111,レジコード!$D$2:$D$283,レジコード!$F$2:$F$283,"無")</f>
        <v>45007033</v>
      </c>
      <c r="E111" s="58" t="s">
        <v>288</v>
      </c>
      <c r="F111" s="40" t="s">
        <v>289</v>
      </c>
      <c r="G111" s="88" t="s">
        <v>290</v>
      </c>
      <c r="H111" s="77">
        <v>1630</v>
      </c>
      <c r="I111" s="74">
        <v>625</v>
      </c>
      <c r="J111" s="169">
        <v>2.2000000000000002</v>
      </c>
      <c r="K111" s="108">
        <f t="shared" si="4"/>
        <v>0</v>
      </c>
      <c r="L111" s="1">
        <f t="shared" si="5"/>
        <v>0</v>
      </c>
      <c r="M111" s="1">
        <f>ROUNDUP(A111/2,0)*J111</f>
        <v>0</v>
      </c>
    </row>
    <row r="112" spans="1:13" s="1" customFormat="1" ht="22.5" customHeight="1">
      <c r="A112" s="180"/>
      <c r="B112" s="133" t="s">
        <v>291</v>
      </c>
      <c r="C112" s="22" t="s">
        <v>292</v>
      </c>
      <c r="D112" s="356">
        <f>_xlfn.XLOOKUP(E112,レジコード!$D$2:$D$283,レジコード!$F$2:$F$283,"無")</f>
        <v>45008016</v>
      </c>
      <c r="E112" s="57" t="s">
        <v>293</v>
      </c>
      <c r="F112" s="41" t="s">
        <v>294</v>
      </c>
      <c r="G112" s="96" t="s">
        <v>114</v>
      </c>
      <c r="H112" s="79">
        <v>360</v>
      </c>
      <c r="I112" s="68">
        <v>65</v>
      </c>
      <c r="J112" s="170">
        <v>0.5</v>
      </c>
      <c r="K112" s="108">
        <f t="shared" si="4"/>
        <v>0</v>
      </c>
      <c r="L112" s="1">
        <f t="shared" si="5"/>
        <v>0</v>
      </c>
      <c r="M112" s="1">
        <f t="shared" ref="M112:M141" si="7">J112*A112</f>
        <v>0</v>
      </c>
    </row>
    <row r="113" spans="1:13" s="1" customFormat="1" ht="22.5" customHeight="1">
      <c r="A113" s="175"/>
      <c r="B113" s="134" t="s">
        <v>291</v>
      </c>
      <c r="C113" s="23" t="s">
        <v>295</v>
      </c>
      <c r="D113" s="354">
        <f>_xlfn.XLOOKUP(E113,レジコード!$D$2:$D$283,レジコード!$F$2:$F$283,"無")</f>
        <v>45008023</v>
      </c>
      <c r="E113" s="50" t="s">
        <v>296</v>
      </c>
      <c r="F113" s="36" t="s">
        <v>297</v>
      </c>
      <c r="G113" s="86" t="s">
        <v>298</v>
      </c>
      <c r="H113" s="67">
        <v>850</v>
      </c>
      <c r="I113" s="68">
        <v>465</v>
      </c>
      <c r="J113" s="170">
        <v>0.5</v>
      </c>
      <c r="K113" s="108">
        <f t="shared" si="4"/>
        <v>0</v>
      </c>
      <c r="L113" s="1">
        <f t="shared" si="5"/>
        <v>0</v>
      </c>
      <c r="M113" s="1">
        <f t="shared" si="7"/>
        <v>0</v>
      </c>
    </row>
    <row r="114" spans="1:13" s="1" customFormat="1" ht="22.5" customHeight="1">
      <c r="A114" s="175"/>
      <c r="B114" s="134" t="s">
        <v>291</v>
      </c>
      <c r="C114" s="23" t="s">
        <v>299</v>
      </c>
      <c r="D114" s="354">
        <f>_xlfn.XLOOKUP(E114,レジコード!$D$2:$D$283,レジコード!$F$2:$F$283,"無")</f>
        <v>45008399</v>
      </c>
      <c r="E114" s="50" t="s">
        <v>554</v>
      </c>
      <c r="F114" s="36" t="s">
        <v>300</v>
      </c>
      <c r="G114" s="86" t="s">
        <v>534</v>
      </c>
      <c r="H114" s="67">
        <v>590</v>
      </c>
      <c r="I114" s="68">
        <v>500</v>
      </c>
      <c r="J114" s="170">
        <v>1</v>
      </c>
      <c r="K114" s="108">
        <f t="shared" si="4"/>
        <v>0</v>
      </c>
      <c r="L114" s="1">
        <f t="shared" si="5"/>
        <v>0</v>
      </c>
      <c r="M114" s="1">
        <f t="shared" si="7"/>
        <v>0</v>
      </c>
    </row>
    <row r="115" spans="1:13" s="1" customFormat="1" ht="22.5" customHeight="1">
      <c r="A115" s="175"/>
      <c r="B115" s="134" t="s">
        <v>291</v>
      </c>
      <c r="C115" s="23" t="s">
        <v>299</v>
      </c>
      <c r="D115" s="354">
        <f>_xlfn.XLOOKUP(E115,レジコード!$D$2:$D$283,レジコード!$F$2:$F$283,"無")</f>
        <v>45008405</v>
      </c>
      <c r="E115" s="50" t="s">
        <v>552</v>
      </c>
      <c r="F115" s="36" t="s">
        <v>553</v>
      </c>
      <c r="G115" s="86" t="s">
        <v>534</v>
      </c>
      <c r="H115" s="67">
        <v>1740</v>
      </c>
      <c r="I115" s="68">
        <v>53</v>
      </c>
      <c r="J115" s="170">
        <v>0.2</v>
      </c>
      <c r="K115" s="108">
        <f t="shared" si="4"/>
        <v>0</v>
      </c>
      <c r="L115" s="1">
        <f t="shared" si="5"/>
        <v>0</v>
      </c>
      <c r="M115" s="1">
        <f t="shared" si="7"/>
        <v>0</v>
      </c>
    </row>
    <row r="116" spans="1:13" s="1" customFormat="1" ht="22.5" customHeight="1">
      <c r="A116" s="175"/>
      <c r="B116" s="134" t="s">
        <v>291</v>
      </c>
      <c r="C116" s="23" t="s">
        <v>301</v>
      </c>
      <c r="D116" s="354">
        <f>_xlfn.XLOOKUP(E116,レジコード!$D$2:$D$283,レジコード!$F$2:$F$283,"無")</f>
        <v>45008054</v>
      </c>
      <c r="E116" s="50" t="s">
        <v>302</v>
      </c>
      <c r="F116" s="36" t="s">
        <v>303</v>
      </c>
      <c r="G116" s="86" t="s">
        <v>304</v>
      </c>
      <c r="H116" s="67">
        <v>90</v>
      </c>
      <c r="I116" s="68">
        <v>150</v>
      </c>
      <c r="J116" s="170">
        <v>0.5</v>
      </c>
      <c r="K116" s="108">
        <f t="shared" si="4"/>
        <v>0</v>
      </c>
      <c r="L116" s="1">
        <f t="shared" si="5"/>
        <v>0</v>
      </c>
      <c r="M116" s="1">
        <f t="shared" si="7"/>
        <v>0</v>
      </c>
    </row>
    <row r="117" spans="1:13" s="1" customFormat="1" ht="22.5" customHeight="1">
      <c r="A117" s="175"/>
      <c r="B117" s="134" t="s">
        <v>291</v>
      </c>
      <c r="C117" s="23" t="s">
        <v>305</v>
      </c>
      <c r="D117" s="354">
        <f>_xlfn.XLOOKUP(E117,レジコード!$D$2:$D$283,レジコード!$F$2:$F$283,"無")</f>
        <v>45008061</v>
      </c>
      <c r="E117" s="50" t="s">
        <v>306</v>
      </c>
      <c r="F117" s="36" t="s">
        <v>307</v>
      </c>
      <c r="G117" s="86" t="s">
        <v>168</v>
      </c>
      <c r="H117" s="67">
        <v>3590</v>
      </c>
      <c r="I117" s="68">
        <v>125</v>
      </c>
      <c r="J117" s="170">
        <v>0.5</v>
      </c>
      <c r="K117" s="108">
        <f t="shared" si="4"/>
        <v>0</v>
      </c>
      <c r="L117" s="1">
        <f t="shared" si="5"/>
        <v>0</v>
      </c>
      <c r="M117" s="1">
        <f t="shared" si="7"/>
        <v>0</v>
      </c>
    </row>
    <row r="118" spans="1:13" s="1" customFormat="1" ht="22.5" customHeight="1">
      <c r="A118" s="175"/>
      <c r="B118" s="134" t="s">
        <v>291</v>
      </c>
      <c r="C118" s="23" t="s">
        <v>305</v>
      </c>
      <c r="D118" s="354">
        <f>_xlfn.XLOOKUP(E118,レジコード!$D$2:$D$283,レジコード!$F$2:$F$283,"無")</f>
        <v>45008078</v>
      </c>
      <c r="E118" s="50" t="s">
        <v>308</v>
      </c>
      <c r="F118" s="36" t="s">
        <v>309</v>
      </c>
      <c r="G118" s="86" t="s">
        <v>310</v>
      </c>
      <c r="H118" s="67">
        <v>2790</v>
      </c>
      <c r="I118" s="68">
        <v>90</v>
      </c>
      <c r="J118" s="170">
        <v>0.5</v>
      </c>
      <c r="K118" s="108">
        <f t="shared" si="4"/>
        <v>0</v>
      </c>
      <c r="L118" s="1">
        <f t="shared" si="5"/>
        <v>0</v>
      </c>
      <c r="M118" s="1">
        <f t="shared" si="7"/>
        <v>0</v>
      </c>
    </row>
    <row r="119" spans="1:13" s="1" customFormat="1" ht="22.5" customHeight="1">
      <c r="A119" s="175"/>
      <c r="B119" s="134" t="s">
        <v>291</v>
      </c>
      <c r="C119" s="23" t="s">
        <v>305</v>
      </c>
      <c r="D119" s="354">
        <f>_xlfn.XLOOKUP(E119,レジコード!$D$2:$D$283,レジコード!$F$2:$F$283,"無")</f>
        <v>45008092</v>
      </c>
      <c r="E119" s="50" t="s">
        <v>313</v>
      </c>
      <c r="F119" s="36" t="s">
        <v>314</v>
      </c>
      <c r="G119" s="86" t="s">
        <v>315</v>
      </c>
      <c r="H119" s="67">
        <v>2740</v>
      </c>
      <c r="I119" s="68">
        <v>105</v>
      </c>
      <c r="J119" s="170">
        <v>0.5</v>
      </c>
      <c r="K119" s="108">
        <f t="shared" si="4"/>
        <v>0</v>
      </c>
      <c r="L119" s="1">
        <f t="shared" si="5"/>
        <v>0</v>
      </c>
      <c r="M119" s="1">
        <f t="shared" si="7"/>
        <v>0</v>
      </c>
    </row>
    <row r="120" spans="1:13" s="1" customFormat="1" ht="22.5" customHeight="1">
      <c r="A120" s="175"/>
      <c r="B120" s="134" t="s">
        <v>291</v>
      </c>
      <c r="C120" s="23" t="s">
        <v>305</v>
      </c>
      <c r="D120" s="354">
        <f>_xlfn.XLOOKUP(E120,レジコード!$D$2:$D$283,レジコード!$F$2:$F$283,"無")</f>
        <v>45008108</v>
      </c>
      <c r="E120" s="50" t="s">
        <v>316</v>
      </c>
      <c r="F120" s="36" t="s">
        <v>317</v>
      </c>
      <c r="G120" s="86" t="s">
        <v>318</v>
      </c>
      <c r="H120" s="67">
        <v>2420</v>
      </c>
      <c r="I120" s="68">
        <v>110</v>
      </c>
      <c r="J120" s="170">
        <v>0.5</v>
      </c>
      <c r="K120" s="108">
        <f t="shared" si="4"/>
        <v>0</v>
      </c>
      <c r="L120" s="1">
        <f t="shared" si="5"/>
        <v>0</v>
      </c>
      <c r="M120" s="1">
        <f t="shared" si="7"/>
        <v>0</v>
      </c>
    </row>
    <row r="121" spans="1:13" s="1" customFormat="1" ht="22.5" customHeight="1">
      <c r="A121" s="175"/>
      <c r="B121" s="134" t="s">
        <v>291</v>
      </c>
      <c r="C121" s="23" t="s">
        <v>305</v>
      </c>
      <c r="D121" s="354">
        <f>_xlfn.XLOOKUP(E121,レジコード!$D$2:$D$283,レジコード!$F$2:$F$283,"無")</f>
        <v>45008115</v>
      </c>
      <c r="E121" s="50" t="s">
        <v>319</v>
      </c>
      <c r="F121" s="36" t="s">
        <v>320</v>
      </c>
      <c r="G121" s="86" t="s">
        <v>321</v>
      </c>
      <c r="H121" s="67">
        <v>1800</v>
      </c>
      <c r="I121" s="68">
        <v>105</v>
      </c>
      <c r="J121" s="170">
        <v>0.5</v>
      </c>
      <c r="K121" s="108">
        <f t="shared" si="4"/>
        <v>0</v>
      </c>
      <c r="L121" s="1">
        <f t="shared" si="5"/>
        <v>0</v>
      </c>
      <c r="M121" s="1">
        <f t="shared" si="7"/>
        <v>0</v>
      </c>
    </row>
    <row r="122" spans="1:13" s="1" customFormat="1" ht="22.5" customHeight="1">
      <c r="A122" s="175"/>
      <c r="B122" s="134" t="s">
        <v>291</v>
      </c>
      <c r="C122" s="23" t="s">
        <v>305</v>
      </c>
      <c r="D122" s="354">
        <f>_xlfn.XLOOKUP(E122,レジコード!$D$2:$D$283,レジコード!$F$2:$F$283,"無")</f>
        <v>45008146</v>
      </c>
      <c r="E122" s="50" t="s">
        <v>325</v>
      </c>
      <c r="F122" s="36" t="s">
        <v>326</v>
      </c>
      <c r="G122" s="86" t="s">
        <v>324</v>
      </c>
      <c r="H122" s="67">
        <v>2640</v>
      </c>
      <c r="I122" s="68">
        <v>105</v>
      </c>
      <c r="J122" s="170">
        <v>0.5</v>
      </c>
      <c r="K122" s="108">
        <f t="shared" si="4"/>
        <v>0</v>
      </c>
      <c r="L122" s="1">
        <f t="shared" si="5"/>
        <v>0</v>
      </c>
      <c r="M122" s="1">
        <f t="shared" si="7"/>
        <v>0</v>
      </c>
    </row>
    <row r="123" spans="1:13" s="1" customFormat="1" ht="22.5" customHeight="1">
      <c r="A123" s="175"/>
      <c r="B123" s="134" t="s">
        <v>291</v>
      </c>
      <c r="C123" s="23" t="s">
        <v>305</v>
      </c>
      <c r="D123" s="354">
        <f>_xlfn.XLOOKUP(E123,レジコード!$D$2:$D$283,レジコード!$F$2:$F$283,"無")</f>
        <v>45008153</v>
      </c>
      <c r="E123" s="50" t="s">
        <v>327</v>
      </c>
      <c r="F123" s="36" t="s">
        <v>328</v>
      </c>
      <c r="G123" s="86" t="s">
        <v>54</v>
      </c>
      <c r="H123" s="67">
        <v>480</v>
      </c>
      <c r="I123" s="68">
        <v>745</v>
      </c>
      <c r="J123" s="170">
        <v>1.5</v>
      </c>
      <c r="K123" s="108">
        <f t="shared" si="4"/>
        <v>0</v>
      </c>
      <c r="L123" s="1">
        <f t="shared" si="5"/>
        <v>0</v>
      </c>
      <c r="M123" s="1">
        <f t="shared" si="7"/>
        <v>0</v>
      </c>
    </row>
    <row r="124" spans="1:13" s="1" customFormat="1" ht="22.5" customHeight="1">
      <c r="A124" s="175"/>
      <c r="B124" s="134" t="s">
        <v>291</v>
      </c>
      <c r="C124" s="23" t="s">
        <v>305</v>
      </c>
      <c r="D124" s="354">
        <f>_xlfn.XLOOKUP(E124,レジコード!$D$2:$D$283,レジコード!$F$2:$F$283,"無")</f>
        <v>45008160</v>
      </c>
      <c r="E124" s="50" t="s">
        <v>329</v>
      </c>
      <c r="F124" s="36" t="s">
        <v>330</v>
      </c>
      <c r="G124" s="86" t="s">
        <v>290</v>
      </c>
      <c r="H124" s="67">
        <v>740</v>
      </c>
      <c r="I124" s="68">
        <v>305</v>
      </c>
      <c r="J124" s="170">
        <v>0.5</v>
      </c>
      <c r="K124" s="108">
        <f t="shared" si="4"/>
        <v>0</v>
      </c>
      <c r="L124" s="1">
        <f t="shared" si="5"/>
        <v>0</v>
      </c>
      <c r="M124" s="1">
        <f t="shared" si="7"/>
        <v>0</v>
      </c>
    </row>
    <row r="125" spans="1:13" s="1" customFormat="1" ht="22.5" customHeight="1">
      <c r="A125" s="175"/>
      <c r="B125" s="134" t="s">
        <v>291</v>
      </c>
      <c r="C125" s="23" t="s">
        <v>305</v>
      </c>
      <c r="D125" s="354">
        <f>_xlfn.XLOOKUP(E125,レジコード!$D$2:$D$283,レジコード!$F$2:$F$283,"無")</f>
        <v>45008207</v>
      </c>
      <c r="E125" s="50" t="s">
        <v>581</v>
      </c>
      <c r="F125" s="36" t="s">
        <v>582</v>
      </c>
      <c r="G125" s="86" t="s">
        <v>562</v>
      </c>
      <c r="H125" s="67">
        <v>570</v>
      </c>
      <c r="I125" s="68">
        <v>230</v>
      </c>
      <c r="J125" s="170">
        <v>0.5</v>
      </c>
      <c r="K125" s="108">
        <f t="shared" si="4"/>
        <v>0</v>
      </c>
      <c r="L125" s="1">
        <f t="shared" si="5"/>
        <v>0</v>
      </c>
      <c r="M125" s="1">
        <f t="shared" si="7"/>
        <v>0</v>
      </c>
    </row>
    <row r="126" spans="1:13" s="1" customFormat="1" ht="22.5" customHeight="1">
      <c r="A126" s="175"/>
      <c r="B126" s="134" t="s">
        <v>291</v>
      </c>
      <c r="C126" s="23" t="s">
        <v>305</v>
      </c>
      <c r="D126" s="354">
        <f>_xlfn.XLOOKUP(E126,レジコード!$D$2:$D$283,レジコード!$F$2:$F$283,"無")</f>
        <v>45008184</v>
      </c>
      <c r="E126" s="50" t="s">
        <v>331</v>
      </c>
      <c r="F126" s="36" t="s">
        <v>332</v>
      </c>
      <c r="G126" s="86" t="s">
        <v>54</v>
      </c>
      <c r="H126" s="67">
        <v>1940</v>
      </c>
      <c r="I126" s="68">
        <v>50</v>
      </c>
      <c r="J126" s="170">
        <v>0.5</v>
      </c>
      <c r="K126" s="108">
        <f t="shared" si="4"/>
        <v>0</v>
      </c>
      <c r="L126" s="1">
        <f t="shared" si="5"/>
        <v>0</v>
      </c>
      <c r="M126" s="1">
        <f t="shared" si="7"/>
        <v>0</v>
      </c>
    </row>
    <row r="127" spans="1:13" s="2" customFormat="1" ht="22.5" customHeight="1">
      <c r="A127" s="175"/>
      <c r="B127" s="134" t="s">
        <v>291</v>
      </c>
      <c r="C127" s="23" t="s">
        <v>333</v>
      </c>
      <c r="D127" s="354">
        <f>_xlfn.XLOOKUP(E127,レジコード!$D$2:$D$283,レジコード!$F$2:$F$283,"無")</f>
        <v>45008191</v>
      </c>
      <c r="E127" s="50" t="s">
        <v>334</v>
      </c>
      <c r="F127" s="36" t="s">
        <v>335</v>
      </c>
      <c r="G127" s="86" t="s">
        <v>336</v>
      </c>
      <c r="H127" s="67">
        <v>1470</v>
      </c>
      <c r="I127" s="68">
        <v>55</v>
      </c>
      <c r="J127" s="170">
        <v>0.5</v>
      </c>
      <c r="K127" s="108">
        <f t="shared" si="4"/>
        <v>0</v>
      </c>
      <c r="L127" s="1">
        <f t="shared" si="5"/>
        <v>0</v>
      </c>
      <c r="M127" s="1">
        <f t="shared" si="7"/>
        <v>0</v>
      </c>
    </row>
    <row r="128" spans="1:13" s="2" customFormat="1" ht="22.5" customHeight="1">
      <c r="A128" s="175"/>
      <c r="B128" s="134" t="s">
        <v>291</v>
      </c>
      <c r="C128" s="24" t="s">
        <v>337</v>
      </c>
      <c r="D128" s="354">
        <f>_xlfn.XLOOKUP(E128,レジコード!$D$2:$D$283,レジコード!$F$2:$F$283,"無")</f>
        <v>45008337</v>
      </c>
      <c r="E128" s="50" t="s">
        <v>537</v>
      </c>
      <c r="F128" s="36" t="s">
        <v>538</v>
      </c>
      <c r="G128" s="86" t="s">
        <v>539</v>
      </c>
      <c r="H128" s="67">
        <v>630</v>
      </c>
      <c r="I128" s="68">
        <v>80</v>
      </c>
      <c r="J128" s="170">
        <v>0.5</v>
      </c>
      <c r="K128" s="108">
        <f t="shared" si="4"/>
        <v>0</v>
      </c>
      <c r="L128" s="1">
        <f t="shared" si="5"/>
        <v>0</v>
      </c>
      <c r="M128" s="1">
        <f t="shared" si="7"/>
        <v>0</v>
      </c>
    </row>
    <row r="129" spans="1:13" s="2" customFormat="1" ht="22.5" customHeight="1">
      <c r="A129" s="175"/>
      <c r="B129" s="134" t="s">
        <v>291</v>
      </c>
      <c r="C129" s="24" t="s">
        <v>338</v>
      </c>
      <c r="D129" s="354">
        <f>_xlfn.XLOOKUP(E129,レジコード!$D$2:$D$283,レジコード!$F$2:$F$283,"無")</f>
        <v>45008221</v>
      </c>
      <c r="E129" s="50" t="s">
        <v>589</v>
      </c>
      <c r="F129" s="36" t="s">
        <v>587</v>
      </c>
      <c r="G129" s="86" t="s">
        <v>588</v>
      </c>
      <c r="H129" s="67">
        <v>1530</v>
      </c>
      <c r="I129" s="68">
        <v>60</v>
      </c>
      <c r="J129" s="170">
        <v>0.3</v>
      </c>
      <c r="K129" s="108">
        <f t="shared" si="4"/>
        <v>0</v>
      </c>
      <c r="L129" s="1">
        <f t="shared" si="5"/>
        <v>0</v>
      </c>
      <c r="M129" s="1">
        <f t="shared" si="7"/>
        <v>0</v>
      </c>
    </row>
    <row r="130" spans="1:13" s="2" customFormat="1" ht="22.5" customHeight="1">
      <c r="A130" s="175"/>
      <c r="B130" s="134" t="s">
        <v>291</v>
      </c>
      <c r="C130" s="24" t="s">
        <v>339</v>
      </c>
      <c r="D130" s="354">
        <f>_xlfn.XLOOKUP(E130,レジコード!$D$2:$D$283,レジコード!$F$2:$F$283,"無")</f>
        <v>45008368</v>
      </c>
      <c r="E130" s="50" t="s">
        <v>540</v>
      </c>
      <c r="F130" s="36" t="s">
        <v>541</v>
      </c>
      <c r="G130" s="86" t="s">
        <v>539</v>
      </c>
      <c r="H130" s="67">
        <v>1940</v>
      </c>
      <c r="I130" s="68">
        <v>87</v>
      </c>
      <c r="J130" s="170">
        <v>0.5</v>
      </c>
      <c r="K130" s="108">
        <f t="shared" si="4"/>
        <v>0</v>
      </c>
      <c r="L130" s="1">
        <f t="shared" si="5"/>
        <v>0</v>
      </c>
      <c r="M130" s="1">
        <f t="shared" si="7"/>
        <v>0</v>
      </c>
    </row>
    <row r="131" spans="1:13" s="2" customFormat="1" ht="22.5" customHeight="1">
      <c r="A131" s="175"/>
      <c r="B131" s="134" t="s">
        <v>291</v>
      </c>
      <c r="C131" s="24" t="s">
        <v>339</v>
      </c>
      <c r="D131" s="354">
        <f>_xlfn.XLOOKUP(E131,レジコード!$D$2:$D$283,レジコード!$F$2:$F$283,"無")</f>
        <v>45008238</v>
      </c>
      <c r="E131" s="50" t="s">
        <v>340</v>
      </c>
      <c r="F131" s="36" t="s">
        <v>341</v>
      </c>
      <c r="G131" s="86" t="s">
        <v>342</v>
      </c>
      <c r="H131" s="67">
        <v>420</v>
      </c>
      <c r="I131" s="68">
        <v>25</v>
      </c>
      <c r="J131" s="170">
        <v>0.5</v>
      </c>
      <c r="K131" s="108">
        <f t="shared" si="4"/>
        <v>0</v>
      </c>
      <c r="L131" s="1">
        <f t="shared" si="5"/>
        <v>0</v>
      </c>
      <c r="M131" s="1">
        <f t="shared" si="7"/>
        <v>0</v>
      </c>
    </row>
    <row r="132" spans="1:13" s="2" customFormat="1" ht="22.5" customHeight="1">
      <c r="A132" s="175"/>
      <c r="B132" s="134" t="s">
        <v>291</v>
      </c>
      <c r="C132" s="24" t="s">
        <v>343</v>
      </c>
      <c r="D132" s="354">
        <f>_xlfn.XLOOKUP(E132,レジコード!$D$2:$D$283,レジコード!$F$2:$F$283,"無")</f>
        <v>45008252</v>
      </c>
      <c r="E132" s="50" t="s">
        <v>597</v>
      </c>
      <c r="F132" s="36" t="s">
        <v>598</v>
      </c>
      <c r="G132" s="86" t="s">
        <v>588</v>
      </c>
      <c r="H132" s="67">
        <v>1650</v>
      </c>
      <c r="I132" s="68">
        <v>60</v>
      </c>
      <c r="J132" s="170">
        <v>0.4</v>
      </c>
      <c r="K132" s="108">
        <f t="shared" si="4"/>
        <v>0</v>
      </c>
      <c r="L132" s="1">
        <f t="shared" si="5"/>
        <v>0</v>
      </c>
      <c r="M132" s="1">
        <f t="shared" si="7"/>
        <v>0</v>
      </c>
    </row>
    <row r="133" spans="1:13" s="2" customFormat="1" ht="22.5" customHeight="1">
      <c r="A133" s="175"/>
      <c r="B133" s="134" t="s">
        <v>291</v>
      </c>
      <c r="C133" s="24" t="s">
        <v>344</v>
      </c>
      <c r="D133" s="354">
        <f>_xlfn.XLOOKUP(E133,レジコード!$D$2:$D$283,レジコード!$F$2:$F$283,"無")</f>
        <v>45008375</v>
      </c>
      <c r="E133" s="50" t="s">
        <v>542</v>
      </c>
      <c r="F133" s="36" t="s">
        <v>543</v>
      </c>
      <c r="G133" s="86" t="s">
        <v>544</v>
      </c>
      <c r="H133" s="67">
        <v>1610</v>
      </c>
      <c r="I133" s="68">
        <v>70</v>
      </c>
      <c r="J133" s="170">
        <v>0.5</v>
      </c>
      <c r="K133" s="108">
        <f t="shared" si="4"/>
        <v>0</v>
      </c>
      <c r="L133" s="1">
        <f t="shared" si="5"/>
        <v>0</v>
      </c>
      <c r="M133" s="1">
        <f t="shared" si="7"/>
        <v>0</v>
      </c>
    </row>
    <row r="134" spans="1:13" s="2" customFormat="1" ht="22.5" customHeight="1">
      <c r="A134" s="175"/>
      <c r="B134" s="134" t="s">
        <v>291</v>
      </c>
      <c r="C134" s="23" t="s">
        <v>345</v>
      </c>
      <c r="D134" s="354">
        <f>_xlfn.XLOOKUP(E134,レジコード!$D$2:$D$283,レジコード!$F$2:$F$283,"無")</f>
        <v>45008290</v>
      </c>
      <c r="E134" s="50" t="s">
        <v>599</v>
      </c>
      <c r="F134" s="37" t="s">
        <v>600</v>
      </c>
      <c r="G134" s="87" t="s">
        <v>601</v>
      </c>
      <c r="H134" s="69">
        <v>1700</v>
      </c>
      <c r="I134" s="68">
        <v>60</v>
      </c>
      <c r="J134" s="170">
        <v>0.4</v>
      </c>
      <c r="K134" s="108">
        <f t="shared" si="4"/>
        <v>0</v>
      </c>
      <c r="L134" s="1">
        <f t="shared" si="5"/>
        <v>0</v>
      </c>
      <c r="M134" s="1">
        <f t="shared" si="7"/>
        <v>0</v>
      </c>
    </row>
    <row r="135" spans="1:13" s="2" customFormat="1" ht="22.5" customHeight="1">
      <c r="A135" s="175"/>
      <c r="B135" s="134" t="s">
        <v>291</v>
      </c>
      <c r="C135" s="24" t="s">
        <v>346</v>
      </c>
      <c r="D135" s="354">
        <f>_xlfn.XLOOKUP(E135,レジコード!$D$2:$D$283,レジコード!$F$2:$F$283,"無")</f>
        <v>45008344</v>
      </c>
      <c r="E135" s="50" t="s">
        <v>548</v>
      </c>
      <c r="F135" s="36" t="s">
        <v>549</v>
      </c>
      <c r="G135" s="86" t="s">
        <v>539</v>
      </c>
      <c r="H135" s="67">
        <v>1380</v>
      </c>
      <c r="I135" s="68">
        <v>85</v>
      </c>
      <c r="J135" s="170">
        <v>0.5</v>
      </c>
      <c r="K135" s="108">
        <f t="shared" ref="K135:K198" si="8">H135*A135</f>
        <v>0</v>
      </c>
      <c r="L135" s="1">
        <f t="shared" ref="L135:L198" si="9">I135*A135</f>
        <v>0</v>
      </c>
      <c r="M135" s="1">
        <f t="shared" si="7"/>
        <v>0</v>
      </c>
    </row>
    <row r="136" spans="1:13" s="2" customFormat="1" ht="22.5" customHeight="1">
      <c r="A136" s="175"/>
      <c r="B136" s="134" t="s">
        <v>291</v>
      </c>
      <c r="C136" s="24" t="s">
        <v>346</v>
      </c>
      <c r="D136" s="354">
        <f>_xlfn.XLOOKUP(E136,レジコード!$D$2:$D$283,レジコード!$F$2:$F$283,"無")</f>
        <v>45008283</v>
      </c>
      <c r="E136" s="50" t="s">
        <v>347</v>
      </c>
      <c r="F136" s="36" t="s">
        <v>348</v>
      </c>
      <c r="G136" s="86" t="s">
        <v>315</v>
      </c>
      <c r="H136" s="67">
        <v>760</v>
      </c>
      <c r="I136" s="68">
        <v>15</v>
      </c>
      <c r="J136" s="170">
        <v>0.5</v>
      </c>
      <c r="K136" s="108">
        <f t="shared" si="8"/>
        <v>0</v>
      </c>
      <c r="L136" s="1">
        <f t="shared" si="9"/>
        <v>0</v>
      </c>
      <c r="M136" s="1">
        <f t="shared" si="7"/>
        <v>0</v>
      </c>
    </row>
    <row r="137" spans="1:13" s="2" customFormat="1" ht="22.5" customHeight="1">
      <c r="A137" s="175"/>
      <c r="B137" s="134" t="s">
        <v>291</v>
      </c>
      <c r="C137" s="24" t="s">
        <v>349</v>
      </c>
      <c r="D137" s="354">
        <f>_xlfn.XLOOKUP(E137,レジコード!$D$2:$D$283,レジコード!$F$2:$F$283,"無")</f>
        <v>45008351</v>
      </c>
      <c r="E137" s="50" t="s">
        <v>545</v>
      </c>
      <c r="F137" s="36" t="s">
        <v>546</v>
      </c>
      <c r="G137" s="86" t="s">
        <v>547</v>
      </c>
      <c r="H137" s="67">
        <v>880</v>
      </c>
      <c r="I137" s="68">
        <v>45</v>
      </c>
      <c r="J137" s="170">
        <v>0.5</v>
      </c>
      <c r="K137" s="108">
        <f t="shared" si="8"/>
        <v>0</v>
      </c>
      <c r="L137" s="1">
        <f t="shared" si="9"/>
        <v>0</v>
      </c>
      <c r="M137" s="1">
        <f t="shared" si="7"/>
        <v>0</v>
      </c>
    </row>
    <row r="138" spans="1:13" s="2" customFormat="1" ht="22.5" customHeight="1">
      <c r="A138" s="175"/>
      <c r="B138" s="134" t="s">
        <v>291</v>
      </c>
      <c r="C138" s="24" t="s">
        <v>350</v>
      </c>
      <c r="D138" s="354">
        <f>_xlfn.XLOOKUP(E138,レジコード!$D$2:$D$283,レジコード!$F$2:$F$283,"無")</f>
        <v>45008412</v>
      </c>
      <c r="E138" s="50" t="s">
        <v>550</v>
      </c>
      <c r="F138" s="36" t="s">
        <v>551</v>
      </c>
      <c r="G138" s="86" t="s">
        <v>534</v>
      </c>
      <c r="H138" s="67">
        <v>1380</v>
      </c>
      <c r="I138" s="68">
        <v>60</v>
      </c>
      <c r="J138" s="170">
        <v>0.5</v>
      </c>
      <c r="K138" s="108">
        <f t="shared" si="8"/>
        <v>0</v>
      </c>
      <c r="L138" s="1">
        <f t="shared" si="9"/>
        <v>0</v>
      </c>
      <c r="M138" s="1">
        <f t="shared" si="7"/>
        <v>0</v>
      </c>
    </row>
    <row r="139" spans="1:13" s="2" customFormat="1" ht="22.5" customHeight="1" thickBot="1">
      <c r="A139" s="176"/>
      <c r="B139" s="135" t="s">
        <v>291</v>
      </c>
      <c r="C139" s="25" t="s">
        <v>350</v>
      </c>
      <c r="D139" s="357">
        <f>_xlfn.XLOOKUP(E139,レジコード!$D$2:$D$283,レジコード!$F$2:$F$283,"無")</f>
        <v>45008313</v>
      </c>
      <c r="E139" s="52" t="s">
        <v>351</v>
      </c>
      <c r="F139" s="38" t="s">
        <v>352</v>
      </c>
      <c r="G139" s="93" t="s">
        <v>353</v>
      </c>
      <c r="H139" s="71">
        <v>650</v>
      </c>
      <c r="I139" s="72">
        <v>35</v>
      </c>
      <c r="J139" s="170">
        <v>0.5</v>
      </c>
      <c r="K139" s="108">
        <f t="shared" si="8"/>
        <v>0</v>
      </c>
      <c r="L139" s="1">
        <f t="shared" si="9"/>
        <v>0</v>
      </c>
      <c r="M139" s="1">
        <f t="shared" si="7"/>
        <v>0</v>
      </c>
    </row>
    <row r="140" spans="1:13" s="1" customFormat="1" ht="22.5" customHeight="1">
      <c r="A140" s="175"/>
      <c r="B140" s="206" t="s">
        <v>354</v>
      </c>
      <c r="C140" s="26" t="s">
        <v>355</v>
      </c>
      <c r="D140" s="354">
        <f>_xlfn.XLOOKUP(E140,レジコード!$D$2:$D$283,レジコード!$F$2:$F$283,"無")</f>
        <v>45003318</v>
      </c>
      <c r="E140" s="50" t="s">
        <v>579</v>
      </c>
      <c r="F140" s="37" t="s">
        <v>580</v>
      </c>
      <c r="G140" s="87" t="s">
        <v>578</v>
      </c>
      <c r="H140" s="69">
        <v>690</v>
      </c>
      <c r="I140" s="70">
        <v>280</v>
      </c>
      <c r="J140" s="170">
        <v>0.7</v>
      </c>
      <c r="K140" s="108">
        <f t="shared" si="8"/>
        <v>0</v>
      </c>
      <c r="L140" s="1">
        <f t="shared" si="9"/>
        <v>0</v>
      </c>
      <c r="M140" s="1">
        <f t="shared" si="7"/>
        <v>0</v>
      </c>
    </row>
    <row r="141" spans="1:13" s="1" customFormat="1" ht="22.5" customHeight="1">
      <c r="A141" s="175"/>
      <c r="B141" s="206" t="s">
        <v>354</v>
      </c>
      <c r="C141" s="26" t="s">
        <v>356</v>
      </c>
      <c r="D141" s="354">
        <f>_xlfn.XLOOKUP(E141,レジコード!$D$2:$D$283,レジコード!$F$2:$F$283,"無")</f>
        <v>45003042</v>
      </c>
      <c r="E141" s="50" t="s">
        <v>357</v>
      </c>
      <c r="F141" s="36" t="s">
        <v>358</v>
      </c>
      <c r="G141" s="86" t="s">
        <v>359</v>
      </c>
      <c r="H141" s="67">
        <v>1050</v>
      </c>
      <c r="I141" s="68">
        <v>500</v>
      </c>
      <c r="J141" s="170">
        <v>0.5</v>
      </c>
      <c r="K141" s="108">
        <f t="shared" si="8"/>
        <v>0</v>
      </c>
      <c r="L141" s="1">
        <f t="shared" si="9"/>
        <v>0</v>
      </c>
      <c r="M141" s="1">
        <f t="shared" si="7"/>
        <v>0</v>
      </c>
    </row>
    <row r="142" spans="1:13" s="1" customFormat="1" ht="22.5" customHeight="1" thickBot="1">
      <c r="A142" s="176"/>
      <c r="B142" s="207" t="s">
        <v>354</v>
      </c>
      <c r="C142" s="27" t="s">
        <v>356</v>
      </c>
      <c r="D142" s="355">
        <f>_xlfn.XLOOKUP(E142,レジコード!$D$2:$D$283,レジコード!$F$2:$F$283,"無")</f>
        <v>45003059</v>
      </c>
      <c r="E142" s="52" t="s">
        <v>360</v>
      </c>
      <c r="F142" s="38" t="s">
        <v>361</v>
      </c>
      <c r="G142" s="86" t="s">
        <v>284</v>
      </c>
      <c r="H142" s="71">
        <v>1970</v>
      </c>
      <c r="I142" s="68">
        <v>710</v>
      </c>
      <c r="J142" s="170">
        <v>0.5</v>
      </c>
      <c r="K142" s="108">
        <f t="shared" si="8"/>
        <v>0</v>
      </c>
      <c r="L142" s="1">
        <f t="shared" si="9"/>
        <v>0</v>
      </c>
      <c r="M142" s="1">
        <f t="shared" ref="M142:M173" si="10">J142*A142</f>
        <v>0</v>
      </c>
    </row>
    <row r="143" spans="1:13" s="1" customFormat="1" ht="22.5" customHeight="1">
      <c r="A143" s="181"/>
      <c r="B143" s="136" t="s">
        <v>362</v>
      </c>
      <c r="C143" s="28" t="s">
        <v>363</v>
      </c>
      <c r="D143" s="356">
        <f>_xlfn.XLOOKUP(E143,レジコード!$D$2:$D$283,レジコード!$F$2:$F$283,"無")</f>
        <v>45009006</v>
      </c>
      <c r="E143" s="58" t="s">
        <v>364</v>
      </c>
      <c r="F143" s="42" t="s">
        <v>365</v>
      </c>
      <c r="G143" s="89" t="s">
        <v>33</v>
      </c>
      <c r="H143" s="81">
        <v>80</v>
      </c>
      <c r="I143" s="80">
        <v>145</v>
      </c>
      <c r="J143" s="170">
        <v>0.5</v>
      </c>
      <c r="K143" s="108">
        <f t="shared" si="8"/>
        <v>0</v>
      </c>
      <c r="L143" s="1">
        <f t="shared" si="9"/>
        <v>0</v>
      </c>
      <c r="M143" s="1">
        <f t="shared" si="10"/>
        <v>0</v>
      </c>
    </row>
    <row r="144" spans="1:13" s="2" customFormat="1" ht="22.5" customHeight="1">
      <c r="A144" s="174"/>
      <c r="B144" s="137" t="s">
        <v>362</v>
      </c>
      <c r="C144" s="29" t="s">
        <v>363</v>
      </c>
      <c r="D144" s="354">
        <f>_xlfn.XLOOKUP(E144,レジコード!$D$2:$D$283,レジコード!$F$2:$F$283,"無")</f>
        <v>45009563</v>
      </c>
      <c r="E144" s="51" t="s">
        <v>555</v>
      </c>
      <c r="F144" s="36" t="s">
        <v>556</v>
      </c>
      <c r="G144" s="86" t="s">
        <v>534</v>
      </c>
      <c r="H144" s="67">
        <v>270</v>
      </c>
      <c r="I144" s="68">
        <v>110</v>
      </c>
      <c r="J144" s="170">
        <v>0.3</v>
      </c>
      <c r="K144" s="108">
        <f t="shared" si="8"/>
        <v>0</v>
      </c>
      <c r="L144" s="1">
        <f t="shared" si="9"/>
        <v>0</v>
      </c>
      <c r="M144" s="1">
        <f t="shared" si="10"/>
        <v>0</v>
      </c>
    </row>
    <row r="145" spans="1:13" s="1" customFormat="1" ht="22.5" customHeight="1">
      <c r="A145" s="175"/>
      <c r="B145" s="137" t="s">
        <v>362</v>
      </c>
      <c r="C145" s="29" t="s">
        <v>366</v>
      </c>
      <c r="D145" s="354">
        <f>_xlfn.XLOOKUP(E145,レジコード!$D$2:$D$283,レジコード!$F$2:$F$283,"無")</f>
        <v>45009020</v>
      </c>
      <c r="E145" s="50" t="s">
        <v>367</v>
      </c>
      <c r="F145" s="36" t="s">
        <v>368</v>
      </c>
      <c r="G145" s="86" t="s">
        <v>287</v>
      </c>
      <c r="H145" s="67">
        <v>300</v>
      </c>
      <c r="I145" s="68">
        <v>430</v>
      </c>
      <c r="J145" s="170">
        <v>0.5</v>
      </c>
      <c r="K145" s="108">
        <f t="shared" si="8"/>
        <v>0</v>
      </c>
      <c r="L145" s="1">
        <f t="shared" si="9"/>
        <v>0</v>
      </c>
      <c r="M145" s="1">
        <f t="shared" si="10"/>
        <v>0</v>
      </c>
    </row>
    <row r="146" spans="1:13" s="1" customFormat="1" ht="22.5" customHeight="1">
      <c r="A146" s="175"/>
      <c r="B146" s="137" t="s">
        <v>362</v>
      </c>
      <c r="C146" s="29" t="s">
        <v>366</v>
      </c>
      <c r="D146" s="354">
        <f>_xlfn.XLOOKUP(E146,レジコード!$D$2:$D$283,レジコード!$F$2:$F$283,"無")</f>
        <v>45009037</v>
      </c>
      <c r="E146" s="50" t="s">
        <v>369</v>
      </c>
      <c r="F146" s="36" t="s">
        <v>370</v>
      </c>
      <c r="G146" s="86" t="s">
        <v>310</v>
      </c>
      <c r="H146" s="67">
        <v>260</v>
      </c>
      <c r="I146" s="68">
        <v>125</v>
      </c>
      <c r="J146" s="170">
        <v>0.5</v>
      </c>
      <c r="K146" s="108">
        <f t="shared" si="8"/>
        <v>0</v>
      </c>
      <c r="L146" s="1">
        <f t="shared" si="9"/>
        <v>0</v>
      </c>
      <c r="M146" s="1">
        <f t="shared" si="10"/>
        <v>0</v>
      </c>
    </row>
    <row r="147" spans="1:13" s="1" customFormat="1" ht="22.5" customHeight="1">
      <c r="A147" s="175"/>
      <c r="B147" s="137" t="s">
        <v>362</v>
      </c>
      <c r="C147" s="29" t="s">
        <v>366</v>
      </c>
      <c r="D147" s="354">
        <f>_xlfn.XLOOKUP(E147,レジコード!$D$2:$D$283,レジコード!$F$2:$F$283,"無")</f>
        <v>45009044</v>
      </c>
      <c r="E147" s="50" t="s">
        <v>371</v>
      </c>
      <c r="F147" s="36" t="s">
        <v>372</v>
      </c>
      <c r="G147" s="86" t="s">
        <v>373</v>
      </c>
      <c r="H147" s="67">
        <v>120</v>
      </c>
      <c r="I147" s="68">
        <v>85</v>
      </c>
      <c r="J147" s="170">
        <v>0.5</v>
      </c>
      <c r="K147" s="108">
        <f t="shared" si="8"/>
        <v>0</v>
      </c>
      <c r="L147" s="1">
        <f t="shared" si="9"/>
        <v>0</v>
      </c>
      <c r="M147" s="1">
        <f t="shared" si="10"/>
        <v>0</v>
      </c>
    </row>
    <row r="148" spans="1:13" s="1" customFormat="1" ht="22.5" customHeight="1">
      <c r="A148" s="175"/>
      <c r="B148" s="137" t="s">
        <v>362</v>
      </c>
      <c r="C148" s="29" t="s">
        <v>366</v>
      </c>
      <c r="D148" s="354">
        <f>_xlfn.XLOOKUP(E148,レジコード!$D$2:$D$283,レジコード!$F$2:$F$283,"無")</f>
        <v>45009051</v>
      </c>
      <c r="E148" s="50" t="s">
        <v>374</v>
      </c>
      <c r="F148" s="36" t="s">
        <v>375</v>
      </c>
      <c r="G148" s="86" t="s">
        <v>287</v>
      </c>
      <c r="H148" s="67">
        <v>130</v>
      </c>
      <c r="I148" s="68">
        <v>85</v>
      </c>
      <c r="J148" s="170">
        <v>0.5</v>
      </c>
      <c r="K148" s="108">
        <f t="shared" si="8"/>
        <v>0</v>
      </c>
      <c r="L148" s="1">
        <f t="shared" si="9"/>
        <v>0</v>
      </c>
      <c r="M148" s="1">
        <f t="shared" si="10"/>
        <v>0</v>
      </c>
    </row>
    <row r="149" spans="1:13" s="1" customFormat="1" ht="22.5" customHeight="1">
      <c r="A149" s="175"/>
      <c r="B149" s="137" t="s">
        <v>362</v>
      </c>
      <c r="C149" s="29" t="s">
        <v>376</v>
      </c>
      <c r="D149" s="354">
        <f>_xlfn.XLOOKUP(E149,レジコード!$D$2:$D$283,レジコード!$F$2:$F$283,"無")</f>
        <v>45009068</v>
      </c>
      <c r="E149" s="50" t="s">
        <v>377</v>
      </c>
      <c r="F149" s="36" t="s">
        <v>378</v>
      </c>
      <c r="G149" s="86" t="s">
        <v>78</v>
      </c>
      <c r="H149" s="67">
        <v>1030</v>
      </c>
      <c r="I149" s="68">
        <v>321</v>
      </c>
      <c r="J149" s="170">
        <v>0.5</v>
      </c>
      <c r="K149" s="108">
        <f t="shared" si="8"/>
        <v>0</v>
      </c>
      <c r="L149" s="1">
        <f t="shared" si="9"/>
        <v>0</v>
      </c>
      <c r="M149" s="1">
        <f t="shared" si="10"/>
        <v>0</v>
      </c>
    </row>
    <row r="150" spans="1:13" s="1" customFormat="1" ht="22.5" customHeight="1">
      <c r="A150" s="175"/>
      <c r="B150" s="137" t="s">
        <v>362</v>
      </c>
      <c r="C150" s="29" t="s">
        <v>376</v>
      </c>
      <c r="D150" s="354">
        <f>_xlfn.XLOOKUP(E150,レジコード!$D$2:$D$283,レジコード!$F$2:$F$283,"無")</f>
        <v>45009075</v>
      </c>
      <c r="E150" s="50" t="s">
        <v>379</v>
      </c>
      <c r="F150" s="36" t="s">
        <v>380</v>
      </c>
      <c r="G150" s="86" t="s">
        <v>381</v>
      </c>
      <c r="H150" s="67">
        <v>790</v>
      </c>
      <c r="I150" s="68">
        <v>245</v>
      </c>
      <c r="J150" s="170">
        <v>0.5</v>
      </c>
      <c r="K150" s="108">
        <f t="shared" si="8"/>
        <v>0</v>
      </c>
      <c r="L150" s="1">
        <f t="shared" si="9"/>
        <v>0</v>
      </c>
      <c r="M150" s="1">
        <f t="shared" si="10"/>
        <v>0</v>
      </c>
    </row>
    <row r="151" spans="1:13" s="1" customFormat="1" ht="22.5" customHeight="1">
      <c r="A151" s="175"/>
      <c r="B151" s="137" t="s">
        <v>362</v>
      </c>
      <c r="C151" s="29" t="s">
        <v>376</v>
      </c>
      <c r="D151" s="354">
        <f>_xlfn.XLOOKUP(E151,レジコード!$D$2:$D$283,レジコード!$F$2:$F$283,"無")</f>
        <v>45009082</v>
      </c>
      <c r="E151" s="50" t="s">
        <v>382</v>
      </c>
      <c r="F151" s="36" t="s">
        <v>383</v>
      </c>
      <c r="G151" s="86" t="s">
        <v>384</v>
      </c>
      <c r="H151" s="67">
        <v>490</v>
      </c>
      <c r="I151" s="68">
        <v>341</v>
      </c>
      <c r="J151" s="170">
        <v>0.5</v>
      </c>
      <c r="K151" s="108">
        <f t="shared" si="8"/>
        <v>0</v>
      </c>
      <c r="L151" s="1">
        <f t="shared" si="9"/>
        <v>0</v>
      </c>
      <c r="M151" s="1">
        <f t="shared" si="10"/>
        <v>0</v>
      </c>
    </row>
    <row r="152" spans="1:13" s="1" customFormat="1" ht="22.5" customHeight="1">
      <c r="A152" s="175"/>
      <c r="B152" s="137" t="s">
        <v>362</v>
      </c>
      <c r="C152" s="29" t="s">
        <v>376</v>
      </c>
      <c r="D152" s="354">
        <f>_xlfn.XLOOKUP(E152,レジコード!$D$2:$D$283,レジコード!$F$2:$F$283,"無")</f>
        <v>45009099</v>
      </c>
      <c r="E152" s="50" t="s">
        <v>385</v>
      </c>
      <c r="F152" s="36" t="s">
        <v>386</v>
      </c>
      <c r="G152" s="86" t="s">
        <v>387</v>
      </c>
      <c r="H152" s="67">
        <v>470</v>
      </c>
      <c r="I152" s="68">
        <v>277</v>
      </c>
      <c r="J152" s="170">
        <v>0.5</v>
      </c>
      <c r="K152" s="108">
        <f t="shared" si="8"/>
        <v>0</v>
      </c>
      <c r="L152" s="1">
        <f t="shared" si="9"/>
        <v>0</v>
      </c>
      <c r="M152" s="1">
        <f t="shared" si="10"/>
        <v>0</v>
      </c>
    </row>
    <row r="153" spans="1:13" s="1" customFormat="1" ht="22.5" customHeight="1">
      <c r="A153" s="175"/>
      <c r="B153" s="137" t="s">
        <v>362</v>
      </c>
      <c r="C153" s="29" t="s">
        <v>376</v>
      </c>
      <c r="D153" s="354">
        <f>_xlfn.XLOOKUP(E153,レジコード!$D$2:$D$283,レジコード!$F$2:$F$283,"無")</f>
        <v>45009105</v>
      </c>
      <c r="E153" s="50" t="s">
        <v>388</v>
      </c>
      <c r="F153" s="36" t="s">
        <v>389</v>
      </c>
      <c r="G153" s="86" t="s">
        <v>390</v>
      </c>
      <c r="H153" s="67">
        <v>410</v>
      </c>
      <c r="I153" s="68">
        <v>385</v>
      </c>
      <c r="J153" s="170">
        <v>0.5</v>
      </c>
      <c r="K153" s="108">
        <f t="shared" si="8"/>
        <v>0</v>
      </c>
      <c r="L153" s="1">
        <f t="shared" si="9"/>
        <v>0</v>
      </c>
      <c r="M153" s="1">
        <f t="shared" si="10"/>
        <v>0</v>
      </c>
    </row>
    <row r="154" spans="1:13" s="1" customFormat="1" ht="22.5" customHeight="1">
      <c r="A154" s="175"/>
      <c r="B154" s="137" t="s">
        <v>362</v>
      </c>
      <c r="C154" s="29" t="s">
        <v>376</v>
      </c>
      <c r="D154" s="354">
        <f>_xlfn.XLOOKUP(E154,レジコード!$D$2:$D$283,レジコード!$F$2:$F$283,"無")</f>
        <v>45009112</v>
      </c>
      <c r="E154" s="50" t="s">
        <v>391</v>
      </c>
      <c r="F154" s="36" t="s">
        <v>392</v>
      </c>
      <c r="G154" s="86" t="s">
        <v>111</v>
      </c>
      <c r="H154" s="67">
        <v>200</v>
      </c>
      <c r="I154" s="68">
        <v>290</v>
      </c>
      <c r="J154" s="170">
        <v>0.5</v>
      </c>
      <c r="K154" s="108">
        <f t="shared" si="8"/>
        <v>0</v>
      </c>
      <c r="L154" s="1">
        <f t="shared" si="9"/>
        <v>0</v>
      </c>
      <c r="M154" s="1">
        <f t="shared" si="10"/>
        <v>0</v>
      </c>
    </row>
    <row r="155" spans="1:13" s="1" customFormat="1" ht="22.5" customHeight="1">
      <c r="A155" s="175"/>
      <c r="B155" s="137" t="s">
        <v>362</v>
      </c>
      <c r="C155" s="29" t="s">
        <v>376</v>
      </c>
      <c r="D155" s="354">
        <f>_xlfn.XLOOKUP(E155,レジコード!$D$2:$D$283,レジコード!$F$2:$F$283,"無")</f>
        <v>45009129</v>
      </c>
      <c r="E155" s="50" t="s">
        <v>393</v>
      </c>
      <c r="F155" s="36" t="s">
        <v>394</v>
      </c>
      <c r="G155" s="86" t="s">
        <v>201</v>
      </c>
      <c r="H155" s="67">
        <v>210</v>
      </c>
      <c r="I155" s="68">
        <v>235</v>
      </c>
      <c r="J155" s="170">
        <v>0.5</v>
      </c>
      <c r="K155" s="108">
        <f t="shared" si="8"/>
        <v>0</v>
      </c>
      <c r="L155" s="1">
        <f t="shared" si="9"/>
        <v>0</v>
      </c>
      <c r="M155" s="1">
        <f t="shared" si="10"/>
        <v>0</v>
      </c>
    </row>
    <row r="156" spans="1:13" s="1" customFormat="1" ht="22.5" customHeight="1">
      <c r="A156" s="175"/>
      <c r="B156" s="137" t="s">
        <v>362</v>
      </c>
      <c r="C156" s="29" t="s">
        <v>376</v>
      </c>
      <c r="D156" s="354">
        <f>_xlfn.XLOOKUP(E156,レジコード!$D$2:$D$283,レジコード!$F$2:$F$283,"無")</f>
        <v>45009136</v>
      </c>
      <c r="E156" s="50" t="s">
        <v>395</v>
      </c>
      <c r="F156" s="36" t="s">
        <v>396</v>
      </c>
      <c r="G156" s="86" t="s">
        <v>397</v>
      </c>
      <c r="H156" s="67">
        <v>280</v>
      </c>
      <c r="I156" s="68">
        <v>470</v>
      </c>
      <c r="J156" s="170">
        <v>0.5</v>
      </c>
      <c r="K156" s="108">
        <f t="shared" si="8"/>
        <v>0</v>
      </c>
      <c r="L156" s="1">
        <f t="shared" si="9"/>
        <v>0</v>
      </c>
      <c r="M156" s="1">
        <f t="shared" si="10"/>
        <v>0</v>
      </c>
    </row>
    <row r="157" spans="1:13" s="1" customFormat="1" ht="22.5" customHeight="1">
      <c r="A157" s="175"/>
      <c r="B157" s="137" t="s">
        <v>362</v>
      </c>
      <c r="C157" s="29" t="s">
        <v>376</v>
      </c>
      <c r="D157" s="354">
        <f>_xlfn.XLOOKUP(E157,レジコード!$D$2:$D$283,レジコード!$F$2:$F$283,"無")</f>
        <v>45009143</v>
      </c>
      <c r="E157" s="50" t="s">
        <v>398</v>
      </c>
      <c r="F157" s="36" t="s">
        <v>399</v>
      </c>
      <c r="G157" s="86" t="s">
        <v>400</v>
      </c>
      <c r="H157" s="67">
        <v>180</v>
      </c>
      <c r="I157" s="68">
        <v>310</v>
      </c>
      <c r="J157" s="170">
        <v>0.5</v>
      </c>
      <c r="K157" s="108">
        <f t="shared" si="8"/>
        <v>0</v>
      </c>
      <c r="L157" s="1">
        <f t="shared" si="9"/>
        <v>0</v>
      </c>
      <c r="M157" s="1">
        <f t="shared" si="10"/>
        <v>0</v>
      </c>
    </row>
    <row r="158" spans="1:13" s="1" customFormat="1" ht="22.5" customHeight="1">
      <c r="A158" s="175"/>
      <c r="B158" s="137" t="s">
        <v>362</v>
      </c>
      <c r="C158" s="29" t="s">
        <v>376</v>
      </c>
      <c r="D158" s="354">
        <f>_xlfn.XLOOKUP(E158,レジコード!$D$2:$D$283,レジコード!$F$2:$F$283,"無")</f>
        <v>45009150</v>
      </c>
      <c r="E158" s="50" t="s">
        <v>401</v>
      </c>
      <c r="F158" s="36" t="s">
        <v>402</v>
      </c>
      <c r="G158" s="86" t="s">
        <v>403</v>
      </c>
      <c r="H158" s="67">
        <v>200</v>
      </c>
      <c r="I158" s="68">
        <v>265</v>
      </c>
      <c r="J158" s="170">
        <v>0.5</v>
      </c>
      <c r="K158" s="108">
        <f t="shared" si="8"/>
        <v>0</v>
      </c>
      <c r="L158" s="1">
        <f t="shared" si="9"/>
        <v>0</v>
      </c>
      <c r="M158" s="1">
        <f t="shared" si="10"/>
        <v>0</v>
      </c>
    </row>
    <row r="159" spans="1:13" s="1" customFormat="1" ht="22.5" customHeight="1">
      <c r="A159" s="175"/>
      <c r="B159" s="137" t="s">
        <v>362</v>
      </c>
      <c r="C159" s="29" t="s">
        <v>376</v>
      </c>
      <c r="D159" s="354">
        <f>_xlfn.XLOOKUP(E159,レジコード!$D$2:$D$283,レジコード!$F$2:$F$283,"無")</f>
        <v>45009167</v>
      </c>
      <c r="E159" s="50" t="s">
        <v>404</v>
      </c>
      <c r="F159" s="36" t="s">
        <v>405</v>
      </c>
      <c r="G159" s="86" t="s">
        <v>406</v>
      </c>
      <c r="H159" s="67">
        <v>210</v>
      </c>
      <c r="I159" s="68">
        <v>230</v>
      </c>
      <c r="J159" s="170">
        <v>0.5</v>
      </c>
      <c r="K159" s="108">
        <f t="shared" si="8"/>
        <v>0</v>
      </c>
      <c r="L159" s="1">
        <f t="shared" si="9"/>
        <v>0</v>
      </c>
      <c r="M159" s="1">
        <f t="shared" si="10"/>
        <v>0</v>
      </c>
    </row>
    <row r="160" spans="1:13" s="1" customFormat="1" ht="22.5" customHeight="1">
      <c r="A160" s="175"/>
      <c r="B160" s="137" t="s">
        <v>362</v>
      </c>
      <c r="C160" s="29" t="s">
        <v>376</v>
      </c>
      <c r="D160" s="354">
        <f>_xlfn.XLOOKUP(E160,レジコード!$D$2:$D$283,レジコード!$F$2:$F$283,"無")</f>
        <v>45009174</v>
      </c>
      <c r="E160" s="50" t="s">
        <v>407</v>
      </c>
      <c r="F160" s="36" t="s">
        <v>408</v>
      </c>
      <c r="G160" s="86" t="s">
        <v>409</v>
      </c>
      <c r="H160" s="67">
        <v>350</v>
      </c>
      <c r="I160" s="68">
        <v>390</v>
      </c>
      <c r="J160" s="170">
        <v>0.5</v>
      </c>
      <c r="K160" s="108">
        <f t="shared" si="8"/>
        <v>0</v>
      </c>
      <c r="L160" s="1">
        <f t="shared" si="9"/>
        <v>0</v>
      </c>
      <c r="M160" s="1">
        <f t="shared" si="10"/>
        <v>0</v>
      </c>
    </row>
    <row r="161" spans="1:13" s="1" customFormat="1" ht="22.5" customHeight="1">
      <c r="A161" s="175"/>
      <c r="B161" s="137" t="s">
        <v>362</v>
      </c>
      <c r="C161" s="29" t="s">
        <v>376</v>
      </c>
      <c r="D161" s="354">
        <f>_xlfn.XLOOKUP(E161,レジコード!$D$2:$D$283,レジコード!$F$2:$F$283,"無")</f>
        <v>45009181</v>
      </c>
      <c r="E161" s="50" t="s">
        <v>410</v>
      </c>
      <c r="F161" s="36" t="s">
        <v>411</v>
      </c>
      <c r="G161" s="86" t="s">
        <v>412</v>
      </c>
      <c r="H161" s="67">
        <v>300</v>
      </c>
      <c r="I161" s="68">
        <v>345</v>
      </c>
      <c r="J161" s="170">
        <v>0.5</v>
      </c>
      <c r="K161" s="108">
        <f t="shared" si="8"/>
        <v>0</v>
      </c>
      <c r="L161" s="1">
        <f t="shared" si="9"/>
        <v>0</v>
      </c>
      <c r="M161" s="1">
        <f t="shared" si="10"/>
        <v>0</v>
      </c>
    </row>
    <row r="162" spans="1:13" s="1" customFormat="1" ht="22.5" customHeight="1">
      <c r="A162" s="175"/>
      <c r="B162" s="137" t="s">
        <v>362</v>
      </c>
      <c r="C162" s="29" t="s">
        <v>376</v>
      </c>
      <c r="D162" s="354">
        <f>_xlfn.XLOOKUP(E162,レジコード!$D$2:$D$283,レジコード!$F$2:$F$283,"無")</f>
        <v>45009198</v>
      </c>
      <c r="E162" s="50" t="s">
        <v>413</v>
      </c>
      <c r="F162" s="36" t="s">
        <v>414</v>
      </c>
      <c r="G162" s="86" t="s">
        <v>415</v>
      </c>
      <c r="H162" s="67">
        <v>330</v>
      </c>
      <c r="I162" s="68">
        <v>375</v>
      </c>
      <c r="J162" s="170">
        <v>0.5</v>
      </c>
      <c r="K162" s="108">
        <f t="shared" si="8"/>
        <v>0</v>
      </c>
      <c r="L162" s="1">
        <f t="shared" si="9"/>
        <v>0</v>
      </c>
      <c r="M162" s="1">
        <f t="shared" si="10"/>
        <v>0</v>
      </c>
    </row>
    <row r="163" spans="1:13" s="1" customFormat="1" ht="22.5" customHeight="1">
      <c r="A163" s="175"/>
      <c r="B163" s="137" t="s">
        <v>362</v>
      </c>
      <c r="C163" s="29" t="s">
        <v>376</v>
      </c>
      <c r="D163" s="354">
        <f>_xlfn.XLOOKUP(E163,レジコード!$D$2:$D$283,レジコード!$F$2:$F$283,"無")</f>
        <v>45009204</v>
      </c>
      <c r="E163" s="50" t="s">
        <v>416</v>
      </c>
      <c r="F163" s="36" t="s">
        <v>417</v>
      </c>
      <c r="G163" s="86" t="s">
        <v>221</v>
      </c>
      <c r="H163" s="67">
        <v>470</v>
      </c>
      <c r="I163" s="68">
        <v>470</v>
      </c>
      <c r="J163" s="170">
        <v>0.5</v>
      </c>
      <c r="K163" s="108">
        <f t="shared" si="8"/>
        <v>0</v>
      </c>
      <c r="L163" s="1">
        <f t="shared" si="9"/>
        <v>0</v>
      </c>
      <c r="M163" s="1">
        <f t="shared" si="10"/>
        <v>0</v>
      </c>
    </row>
    <row r="164" spans="1:13" s="1" customFormat="1" ht="22.5" customHeight="1">
      <c r="A164" s="175"/>
      <c r="B164" s="137" t="s">
        <v>362</v>
      </c>
      <c r="C164" s="29" t="s">
        <v>376</v>
      </c>
      <c r="D164" s="354">
        <f>_xlfn.XLOOKUP(E164,レジコード!$D$2:$D$283,レジコード!$F$2:$F$283,"無")</f>
        <v>45009211</v>
      </c>
      <c r="E164" s="50" t="s">
        <v>418</v>
      </c>
      <c r="F164" s="36" t="s">
        <v>419</v>
      </c>
      <c r="G164" s="86" t="s">
        <v>336</v>
      </c>
      <c r="H164" s="67">
        <v>420</v>
      </c>
      <c r="I164" s="68">
        <v>420</v>
      </c>
      <c r="J164" s="170">
        <v>0.5</v>
      </c>
      <c r="K164" s="108">
        <f t="shared" si="8"/>
        <v>0</v>
      </c>
      <c r="L164" s="1">
        <f t="shared" si="9"/>
        <v>0</v>
      </c>
      <c r="M164" s="1">
        <f t="shared" si="10"/>
        <v>0</v>
      </c>
    </row>
    <row r="165" spans="1:13" s="1" customFormat="1" ht="22.5" customHeight="1">
      <c r="A165" s="175"/>
      <c r="B165" s="137" t="s">
        <v>362</v>
      </c>
      <c r="C165" s="29" t="s">
        <v>376</v>
      </c>
      <c r="D165" s="354">
        <f>_xlfn.XLOOKUP(E165,レジコード!$D$2:$D$283,レジコード!$F$2:$F$283,"無")</f>
        <v>45009228</v>
      </c>
      <c r="E165" s="50" t="s">
        <v>420</v>
      </c>
      <c r="F165" s="36" t="s">
        <v>421</v>
      </c>
      <c r="G165" s="86" t="s">
        <v>36</v>
      </c>
      <c r="H165" s="67">
        <v>330</v>
      </c>
      <c r="I165" s="68">
        <v>335</v>
      </c>
      <c r="J165" s="170">
        <v>0.5</v>
      </c>
      <c r="K165" s="108">
        <f t="shared" si="8"/>
        <v>0</v>
      </c>
      <c r="L165" s="1">
        <f t="shared" si="9"/>
        <v>0</v>
      </c>
      <c r="M165" s="1">
        <f t="shared" si="10"/>
        <v>0</v>
      </c>
    </row>
    <row r="166" spans="1:13" s="1" customFormat="1" ht="22.5" customHeight="1">
      <c r="A166" s="175"/>
      <c r="B166" s="137" t="s">
        <v>362</v>
      </c>
      <c r="C166" s="29" t="s">
        <v>376</v>
      </c>
      <c r="D166" s="354">
        <f>_xlfn.XLOOKUP(E166,レジコード!$D$2:$D$283,レジコード!$F$2:$F$283,"無")</f>
        <v>45009235</v>
      </c>
      <c r="E166" s="50" t="s">
        <v>422</v>
      </c>
      <c r="F166" s="36" t="s">
        <v>423</v>
      </c>
      <c r="G166" s="86" t="s">
        <v>359</v>
      </c>
      <c r="H166" s="67">
        <v>400</v>
      </c>
      <c r="I166" s="68">
        <v>415</v>
      </c>
      <c r="J166" s="170">
        <v>0.5</v>
      </c>
      <c r="K166" s="108">
        <f t="shared" si="8"/>
        <v>0</v>
      </c>
      <c r="L166" s="1">
        <f t="shared" si="9"/>
        <v>0</v>
      </c>
      <c r="M166" s="1">
        <f t="shared" si="10"/>
        <v>0</v>
      </c>
    </row>
    <row r="167" spans="1:13" s="1" customFormat="1" ht="22.5" customHeight="1">
      <c r="A167" s="175"/>
      <c r="B167" s="137" t="s">
        <v>362</v>
      </c>
      <c r="C167" s="29" t="s">
        <v>376</v>
      </c>
      <c r="D167" s="354">
        <f>_xlfn.XLOOKUP(E167,レジコード!$D$2:$D$283,レジコード!$F$2:$F$283,"無")</f>
        <v>45009242</v>
      </c>
      <c r="E167" s="50" t="s">
        <v>424</v>
      </c>
      <c r="F167" s="36" t="s">
        <v>425</v>
      </c>
      <c r="G167" s="86" t="s">
        <v>315</v>
      </c>
      <c r="H167" s="67">
        <v>410</v>
      </c>
      <c r="I167" s="68">
        <v>385</v>
      </c>
      <c r="J167" s="170">
        <v>0.5</v>
      </c>
      <c r="K167" s="108">
        <f t="shared" si="8"/>
        <v>0</v>
      </c>
      <c r="L167" s="1">
        <f t="shared" si="9"/>
        <v>0</v>
      </c>
      <c r="M167" s="1">
        <f t="shared" si="10"/>
        <v>0</v>
      </c>
    </row>
    <row r="168" spans="1:13" s="1" customFormat="1" ht="22.5" customHeight="1">
      <c r="A168" s="175"/>
      <c r="B168" s="137" t="s">
        <v>362</v>
      </c>
      <c r="C168" s="29" t="s">
        <v>376</v>
      </c>
      <c r="D168" s="354">
        <f>_xlfn.XLOOKUP(E168,レジコード!$D$2:$D$283,レジコード!$F$2:$F$283,"無")</f>
        <v>45009259</v>
      </c>
      <c r="E168" s="50" t="s">
        <v>426</v>
      </c>
      <c r="F168" s="36" t="s">
        <v>427</v>
      </c>
      <c r="G168" s="86" t="s">
        <v>428</v>
      </c>
      <c r="H168" s="67">
        <v>360</v>
      </c>
      <c r="I168" s="68">
        <v>260</v>
      </c>
      <c r="J168" s="170">
        <v>0.5</v>
      </c>
      <c r="K168" s="108">
        <f t="shared" si="8"/>
        <v>0</v>
      </c>
      <c r="L168" s="1">
        <f t="shared" si="9"/>
        <v>0</v>
      </c>
      <c r="M168" s="1">
        <f t="shared" si="10"/>
        <v>0</v>
      </c>
    </row>
    <row r="169" spans="1:13" s="1" customFormat="1" ht="22.5" customHeight="1">
      <c r="A169" s="175"/>
      <c r="B169" s="137" t="s">
        <v>362</v>
      </c>
      <c r="C169" s="29" t="s">
        <v>376</v>
      </c>
      <c r="D169" s="354">
        <f>_xlfn.XLOOKUP(E169,レジコード!$D$2:$D$283,レジコード!$F$2:$F$283,"無")</f>
        <v>45009266</v>
      </c>
      <c r="E169" s="50" t="s">
        <v>429</v>
      </c>
      <c r="F169" s="36" t="s">
        <v>430</v>
      </c>
      <c r="G169" s="86" t="s">
        <v>310</v>
      </c>
      <c r="H169" s="67">
        <v>400</v>
      </c>
      <c r="I169" s="68">
        <v>300</v>
      </c>
      <c r="J169" s="170">
        <v>0.5</v>
      </c>
      <c r="K169" s="108">
        <f t="shared" si="8"/>
        <v>0</v>
      </c>
      <c r="L169" s="1">
        <f t="shared" si="9"/>
        <v>0</v>
      </c>
      <c r="M169" s="1">
        <f t="shared" si="10"/>
        <v>0</v>
      </c>
    </row>
    <row r="170" spans="1:13" s="1" customFormat="1" ht="22.5" customHeight="1">
      <c r="A170" s="175"/>
      <c r="B170" s="137" t="s">
        <v>362</v>
      </c>
      <c r="C170" s="29" t="s">
        <v>376</v>
      </c>
      <c r="D170" s="354">
        <f>_xlfn.XLOOKUP(E170,レジコード!$D$2:$D$283,レジコード!$F$2:$F$283,"無")</f>
        <v>45009273</v>
      </c>
      <c r="E170" s="50" t="s">
        <v>431</v>
      </c>
      <c r="F170" s="36" t="s">
        <v>432</v>
      </c>
      <c r="G170" s="86" t="s">
        <v>26</v>
      </c>
      <c r="H170" s="67">
        <v>340</v>
      </c>
      <c r="I170" s="68">
        <v>210</v>
      </c>
      <c r="J170" s="170">
        <v>0.5</v>
      </c>
      <c r="K170" s="108">
        <f t="shared" si="8"/>
        <v>0</v>
      </c>
      <c r="L170" s="1">
        <f t="shared" si="9"/>
        <v>0</v>
      </c>
      <c r="M170" s="1">
        <f t="shared" si="10"/>
        <v>0</v>
      </c>
    </row>
    <row r="171" spans="1:13" s="1" customFormat="1" ht="22.5" customHeight="1">
      <c r="A171" s="175"/>
      <c r="B171" s="137" t="s">
        <v>362</v>
      </c>
      <c r="C171" s="29" t="s">
        <v>376</v>
      </c>
      <c r="D171" s="354">
        <f>_xlfn.XLOOKUP(E171,レジコード!$D$2:$D$283,レジコード!$F$2:$F$283,"無")</f>
        <v>45009280</v>
      </c>
      <c r="E171" s="50" t="s">
        <v>433</v>
      </c>
      <c r="F171" s="36" t="s">
        <v>434</v>
      </c>
      <c r="G171" s="86" t="s">
        <v>54</v>
      </c>
      <c r="H171" s="67">
        <v>530</v>
      </c>
      <c r="I171" s="68">
        <v>270</v>
      </c>
      <c r="J171" s="170">
        <v>0.5</v>
      </c>
      <c r="K171" s="108">
        <f t="shared" si="8"/>
        <v>0</v>
      </c>
      <c r="L171" s="1">
        <f t="shared" si="9"/>
        <v>0</v>
      </c>
      <c r="M171" s="1">
        <f t="shared" si="10"/>
        <v>0</v>
      </c>
    </row>
    <row r="172" spans="1:13" s="1" customFormat="1" ht="22.5" customHeight="1">
      <c r="A172" s="175"/>
      <c r="B172" s="137" t="s">
        <v>362</v>
      </c>
      <c r="C172" s="29" t="s">
        <v>376</v>
      </c>
      <c r="D172" s="354">
        <f>_xlfn.XLOOKUP(E172,レジコード!$D$2:$D$283,レジコード!$F$2:$F$283,"無")</f>
        <v>45009518</v>
      </c>
      <c r="E172" s="50" t="s">
        <v>435</v>
      </c>
      <c r="F172" s="36" t="s">
        <v>436</v>
      </c>
      <c r="G172" s="86" t="s">
        <v>55</v>
      </c>
      <c r="H172" s="67">
        <v>610</v>
      </c>
      <c r="I172" s="68">
        <v>295</v>
      </c>
      <c r="J172" s="170">
        <v>0.5</v>
      </c>
      <c r="K172" s="108">
        <f t="shared" si="8"/>
        <v>0</v>
      </c>
      <c r="L172" s="1">
        <f t="shared" si="9"/>
        <v>0</v>
      </c>
      <c r="M172" s="1">
        <f t="shared" si="10"/>
        <v>0</v>
      </c>
    </row>
    <row r="173" spans="1:13" s="1" customFormat="1" ht="22.5" customHeight="1">
      <c r="A173" s="175"/>
      <c r="B173" s="137" t="s">
        <v>362</v>
      </c>
      <c r="C173" s="29" t="s">
        <v>376</v>
      </c>
      <c r="D173" s="354">
        <f>_xlfn.XLOOKUP(E173,レジコード!$D$2:$D$283,レジコード!$F$2:$F$283,"無")</f>
        <v>45009556</v>
      </c>
      <c r="E173" s="50" t="s">
        <v>437</v>
      </c>
      <c r="F173" s="36" t="s">
        <v>438</v>
      </c>
      <c r="G173" s="86" t="s">
        <v>439</v>
      </c>
      <c r="H173" s="67">
        <v>560</v>
      </c>
      <c r="I173" s="68">
        <v>255</v>
      </c>
      <c r="J173" s="170">
        <v>0.5</v>
      </c>
      <c r="K173" s="108">
        <f t="shared" si="8"/>
        <v>0</v>
      </c>
      <c r="L173" s="1">
        <f t="shared" si="9"/>
        <v>0</v>
      </c>
      <c r="M173" s="1">
        <f t="shared" si="10"/>
        <v>0</v>
      </c>
    </row>
    <row r="174" spans="1:13" s="1" customFormat="1" ht="22.5" customHeight="1">
      <c r="A174" s="175"/>
      <c r="B174" s="137" t="s">
        <v>362</v>
      </c>
      <c r="C174" s="29" t="s">
        <v>376</v>
      </c>
      <c r="D174" s="354">
        <f>_xlfn.XLOOKUP(E174,レジコード!$D$2:$D$283,レジコード!$F$2:$F$283,"無")</f>
        <v>45009297</v>
      </c>
      <c r="E174" s="50" t="s">
        <v>440</v>
      </c>
      <c r="F174" s="36" t="s">
        <v>441</v>
      </c>
      <c r="G174" s="86" t="s">
        <v>384</v>
      </c>
      <c r="H174" s="67">
        <v>4730</v>
      </c>
      <c r="I174" s="68">
        <v>867</v>
      </c>
      <c r="J174" s="170">
        <v>2.2000000000000002</v>
      </c>
      <c r="K174" s="108">
        <f t="shared" si="8"/>
        <v>0</v>
      </c>
      <c r="L174" s="1">
        <f t="shared" si="9"/>
        <v>0</v>
      </c>
      <c r="M174" s="1">
        <f t="shared" ref="M174:M208" si="11">J174*A174</f>
        <v>0</v>
      </c>
    </row>
    <row r="175" spans="1:13" s="1" customFormat="1" ht="22.5" customHeight="1">
      <c r="A175" s="175"/>
      <c r="B175" s="137" t="s">
        <v>362</v>
      </c>
      <c r="C175" s="29" t="s">
        <v>376</v>
      </c>
      <c r="D175" s="354">
        <f>_xlfn.XLOOKUP(E175,レジコード!$D$2:$D$283,レジコード!$F$2:$F$283,"無")</f>
        <v>45009303</v>
      </c>
      <c r="E175" s="50" t="s">
        <v>442</v>
      </c>
      <c r="F175" s="36" t="s">
        <v>443</v>
      </c>
      <c r="G175" s="86" t="s">
        <v>444</v>
      </c>
      <c r="H175" s="67">
        <v>2690</v>
      </c>
      <c r="I175" s="68">
        <v>885</v>
      </c>
      <c r="J175" s="170">
        <v>2.2999999999999998</v>
      </c>
      <c r="K175" s="108">
        <f t="shared" si="8"/>
        <v>0</v>
      </c>
      <c r="L175" s="1">
        <f t="shared" si="9"/>
        <v>0</v>
      </c>
      <c r="M175" s="1">
        <f t="shared" si="11"/>
        <v>0</v>
      </c>
    </row>
    <row r="176" spans="1:13" s="1" customFormat="1" ht="22.5" customHeight="1">
      <c r="A176" s="175"/>
      <c r="B176" s="137" t="s">
        <v>362</v>
      </c>
      <c r="C176" s="29" t="s">
        <v>376</v>
      </c>
      <c r="D176" s="354">
        <f>_xlfn.XLOOKUP(E176,レジコード!$D$2:$D$283,レジコード!$F$2:$F$283,"無")</f>
        <v>45009310</v>
      </c>
      <c r="E176" s="50" t="s">
        <v>445</v>
      </c>
      <c r="F176" s="36" t="s">
        <v>446</v>
      </c>
      <c r="G176" s="86" t="s">
        <v>447</v>
      </c>
      <c r="H176" s="67">
        <v>1910</v>
      </c>
      <c r="I176" s="68">
        <v>1015</v>
      </c>
      <c r="J176" s="170">
        <v>2.5</v>
      </c>
      <c r="K176" s="108">
        <f t="shared" si="8"/>
        <v>0</v>
      </c>
      <c r="L176" s="1">
        <f t="shared" si="9"/>
        <v>0</v>
      </c>
      <c r="M176" s="1">
        <f t="shared" si="11"/>
        <v>0</v>
      </c>
    </row>
    <row r="177" spans="1:13" s="1" customFormat="1" ht="22.5" customHeight="1">
      <c r="A177" s="175"/>
      <c r="B177" s="137" t="s">
        <v>362</v>
      </c>
      <c r="C177" s="29" t="s">
        <v>376</v>
      </c>
      <c r="D177" s="354">
        <f>_xlfn.XLOOKUP(E177,レジコード!$D$2:$D$283,レジコード!$F$2:$F$283,"無")</f>
        <v>45009327</v>
      </c>
      <c r="E177" s="50" t="s">
        <v>448</v>
      </c>
      <c r="F177" s="36" t="s">
        <v>449</v>
      </c>
      <c r="G177" s="86" t="s">
        <v>450</v>
      </c>
      <c r="H177" s="67">
        <v>1550</v>
      </c>
      <c r="I177" s="68">
        <v>915</v>
      </c>
      <c r="J177" s="170">
        <v>2.2000000000000002</v>
      </c>
      <c r="K177" s="108">
        <f t="shared" si="8"/>
        <v>0</v>
      </c>
      <c r="L177" s="1">
        <f t="shared" si="9"/>
        <v>0</v>
      </c>
      <c r="M177" s="1">
        <f t="shared" si="11"/>
        <v>0</v>
      </c>
    </row>
    <row r="178" spans="1:13" s="1" customFormat="1" ht="22.5" customHeight="1">
      <c r="A178" s="175"/>
      <c r="B178" s="137" t="s">
        <v>362</v>
      </c>
      <c r="C178" s="29" t="s">
        <v>376</v>
      </c>
      <c r="D178" s="354">
        <f>_xlfn.XLOOKUP(E178,レジコード!$D$2:$D$283,レジコード!$F$2:$F$283,"無")</f>
        <v>45009334</v>
      </c>
      <c r="E178" s="50" t="s">
        <v>451</v>
      </c>
      <c r="F178" s="36" t="s">
        <v>452</v>
      </c>
      <c r="G178" s="86" t="s">
        <v>201</v>
      </c>
      <c r="H178" s="67">
        <v>1550</v>
      </c>
      <c r="I178" s="68">
        <v>745</v>
      </c>
      <c r="J178" s="170">
        <v>2.1</v>
      </c>
      <c r="K178" s="108">
        <f t="shared" si="8"/>
        <v>0</v>
      </c>
      <c r="L178" s="1">
        <f t="shared" si="9"/>
        <v>0</v>
      </c>
      <c r="M178" s="1">
        <f t="shared" si="11"/>
        <v>0</v>
      </c>
    </row>
    <row r="179" spans="1:13" s="1" customFormat="1" ht="22.5" customHeight="1">
      <c r="A179" s="175"/>
      <c r="B179" s="137" t="s">
        <v>362</v>
      </c>
      <c r="C179" s="29" t="s">
        <v>376</v>
      </c>
      <c r="D179" s="354">
        <f>_xlfn.XLOOKUP(E179,レジコード!$D$2:$D$283,レジコード!$F$2:$F$283,"無")</f>
        <v>45009341</v>
      </c>
      <c r="E179" s="50" t="s">
        <v>453</v>
      </c>
      <c r="F179" s="36" t="s">
        <v>454</v>
      </c>
      <c r="G179" s="86" t="s">
        <v>397</v>
      </c>
      <c r="H179" s="67">
        <v>1050</v>
      </c>
      <c r="I179" s="68">
        <v>630</v>
      </c>
      <c r="J179" s="170">
        <v>0.5</v>
      </c>
      <c r="K179" s="108">
        <f t="shared" si="8"/>
        <v>0</v>
      </c>
      <c r="L179" s="1">
        <f t="shared" si="9"/>
        <v>0</v>
      </c>
      <c r="M179" s="1">
        <f t="shared" si="11"/>
        <v>0</v>
      </c>
    </row>
    <row r="180" spans="1:13" s="1" customFormat="1" ht="22.5" customHeight="1">
      <c r="A180" s="175"/>
      <c r="B180" s="137" t="s">
        <v>362</v>
      </c>
      <c r="C180" s="29" t="s">
        <v>376</v>
      </c>
      <c r="D180" s="354">
        <f>_xlfn.XLOOKUP(E180,レジコード!$D$2:$D$283,レジコード!$F$2:$F$283,"無")</f>
        <v>45009358</v>
      </c>
      <c r="E180" s="50" t="s">
        <v>455</v>
      </c>
      <c r="F180" s="36" t="s">
        <v>456</v>
      </c>
      <c r="G180" s="86" t="s">
        <v>400</v>
      </c>
      <c r="H180" s="67">
        <v>1590</v>
      </c>
      <c r="I180" s="68">
        <v>1265</v>
      </c>
      <c r="J180" s="170">
        <v>2.2999999999999998</v>
      </c>
      <c r="K180" s="108">
        <f t="shared" si="8"/>
        <v>0</v>
      </c>
      <c r="L180" s="1">
        <f t="shared" si="9"/>
        <v>0</v>
      </c>
      <c r="M180" s="1">
        <f t="shared" si="11"/>
        <v>0</v>
      </c>
    </row>
    <row r="181" spans="1:13" s="1" customFormat="1" ht="22.5" customHeight="1">
      <c r="A181" s="175"/>
      <c r="B181" s="137" t="s">
        <v>362</v>
      </c>
      <c r="C181" s="29" t="s">
        <v>376</v>
      </c>
      <c r="D181" s="354">
        <f>_xlfn.XLOOKUP(E181,レジコード!$D$2:$D$283,レジコード!$F$2:$F$283,"無")</f>
        <v>45009365</v>
      </c>
      <c r="E181" s="50" t="s">
        <v>457</v>
      </c>
      <c r="F181" s="36" t="s">
        <v>458</v>
      </c>
      <c r="G181" s="86" t="s">
        <v>406</v>
      </c>
      <c r="H181" s="67">
        <v>630</v>
      </c>
      <c r="I181" s="68">
        <v>585</v>
      </c>
      <c r="J181" s="170">
        <v>0.5</v>
      </c>
      <c r="K181" s="108">
        <f t="shared" si="8"/>
        <v>0</v>
      </c>
      <c r="L181" s="1">
        <f t="shared" si="9"/>
        <v>0</v>
      </c>
      <c r="M181" s="1">
        <f t="shared" si="11"/>
        <v>0</v>
      </c>
    </row>
    <row r="182" spans="1:13" s="1" customFormat="1" ht="22.5" customHeight="1">
      <c r="A182" s="175"/>
      <c r="B182" s="137" t="s">
        <v>362</v>
      </c>
      <c r="C182" s="29" t="s">
        <v>376</v>
      </c>
      <c r="D182" s="354">
        <f>_xlfn.XLOOKUP(E182,レジコード!$D$2:$D$283,レジコード!$F$2:$F$283,"無")</f>
        <v>45009372</v>
      </c>
      <c r="E182" s="50" t="s">
        <v>459</v>
      </c>
      <c r="F182" s="36" t="s">
        <v>460</v>
      </c>
      <c r="G182" s="86" t="s">
        <v>461</v>
      </c>
      <c r="H182" s="67">
        <v>230</v>
      </c>
      <c r="I182" s="68">
        <v>95</v>
      </c>
      <c r="J182" s="170">
        <v>0.5</v>
      </c>
      <c r="K182" s="108">
        <f t="shared" si="8"/>
        <v>0</v>
      </c>
      <c r="L182" s="1">
        <f t="shared" si="9"/>
        <v>0</v>
      </c>
      <c r="M182" s="1">
        <f t="shared" si="11"/>
        <v>0</v>
      </c>
    </row>
    <row r="183" spans="1:13" s="1" customFormat="1" ht="22.5" customHeight="1">
      <c r="A183" s="175"/>
      <c r="B183" s="137" t="s">
        <v>362</v>
      </c>
      <c r="C183" s="29" t="s">
        <v>376</v>
      </c>
      <c r="D183" s="354">
        <f>_xlfn.XLOOKUP(E183,レジコード!$D$2:$D$283,レジコード!$F$2:$F$283,"無")</f>
        <v>45009389</v>
      </c>
      <c r="E183" s="50" t="s">
        <v>462</v>
      </c>
      <c r="F183" s="36" t="s">
        <v>463</v>
      </c>
      <c r="G183" s="86" t="s">
        <v>461</v>
      </c>
      <c r="H183" s="67">
        <v>350</v>
      </c>
      <c r="I183" s="68">
        <v>95</v>
      </c>
      <c r="J183" s="170">
        <v>0.5</v>
      </c>
      <c r="K183" s="108">
        <f t="shared" si="8"/>
        <v>0</v>
      </c>
      <c r="L183" s="1">
        <f t="shared" si="9"/>
        <v>0</v>
      </c>
      <c r="M183" s="1">
        <f t="shared" si="11"/>
        <v>0</v>
      </c>
    </row>
    <row r="184" spans="1:13" s="1" customFormat="1" ht="22.5" customHeight="1">
      <c r="A184" s="175"/>
      <c r="B184" s="137" t="s">
        <v>362</v>
      </c>
      <c r="C184" s="29" t="s">
        <v>376</v>
      </c>
      <c r="D184" s="354">
        <f>_xlfn.XLOOKUP(E184,レジコード!$D$2:$D$283,レジコード!$F$2:$F$283,"無")</f>
        <v>45009396</v>
      </c>
      <c r="E184" s="50" t="s">
        <v>464</v>
      </c>
      <c r="F184" s="36" t="s">
        <v>465</v>
      </c>
      <c r="G184" s="86" t="s">
        <v>466</v>
      </c>
      <c r="H184" s="67">
        <v>400</v>
      </c>
      <c r="I184" s="68">
        <v>95</v>
      </c>
      <c r="J184" s="170">
        <v>0.5</v>
      </c>
      <c r="K184" s="108">
        <f t="shared" si="8"/>
        <v>0</v>
      </c>
      <c r="L184" s="1">
        <f t="shared" si="9"/>
        <v>0</v>
      </c>
      <c r="M184" s="1">
        <f t="shared" si="11"/>
        <v>0</v>
      </c>
    </row>
    <row r="185" spans="1:13" s="1" customFormat="1" ht="22.5" customHeight="1">
      <c r="A185" s="175"/>
      <c r="B185" s="137" t="s">
        <v>362</v>
      </c>
      <c r="C185" s="29" t="s">
        <v>376</v>
      </c>
      <c r="D185" s="354">
        <f>_xlfn.XLOOKUP(E185,レジコード!$D$2:$D$283,レジコード!$F$2:$F$283,"無")</f>
        <v>45009402</v>
      </c>
      <c r="E185" s="50" t="s">
        <v>467</v>
      </c>
      <c r="F185" s="36" t="s">
        <v>468</v>
      </c>
      <c r="G185" s="86" t="s">
        <v>221</v>
      </c>
      <c r="H185" s="67">
        <v>400</v>
      </c>
      <c r="I185" s="68">
        <v>95</v>
      </c>
      <c r="J185" s="170">
        <v>0.5</v>
      </c>
      <c r="K185" s="108">
        <f t="shared" si="8"/>
        <v>0</v>
      </c>
      <c r="L185" s="1">
        <f t="shared" si="9"/>
        <v>0</v>
      </c>
      <c r="M185" s="1">
        <f t="shared" si="11"/>
        <v>0</v>
      </c>
    </row>
    <row r="186" spans="1:13" s="1" customFormat="1" ht="22.5" customHeight="1">
      <c r="A186" s="175"/>
      <c r="B186" s="137" t="s">
        <v>362</v>
      </c>
      <c r="C186" s="29" t="s">
        <v>376</v>
      </c>
      <c r="D186" s="354">
        <f>_xlfn.XLOOKUP(E186,レジコード!$D$2:$D$283,レジコード!$F$2:$F$283,"無")</f>
        <v>45009419</v>
      </c>
      <c r="E186" s="50" t="s">
        <v>469</v>
      </c>
      <c r="F186" s="36" t="s">
        <v>470</v>
      </c>
      <c r="G186" s="86" t="s">
        <v>336</v>
      </c>
      <c r="H186" s="67">
        <v>400</v>
      </c>
      <c r="I186" s="68">
        <v>95</v>
      </c>
      <c r="J186" s="170">
        <v>0.5</v>
      </c>
      <c r="K186" s="108">
        <f t="shared" si="8"/>
        <v>0</v>
      </c>
      <c r="L186" s="1">
        <f t="shared" si="9"/>
        <v>0</v>
      </c>
      <c r="M186" s="1">
        <f t="shared" si="11"/>
        <v>0</v>
      </c>
    </row>
    <row r="187" spans="1:13" s="1" customFormat="1" ht="22.5" customHeight="1">
      <c r="A187" s="175"/>
      <c r="B187" s="137" t="s">
        <v>362</v>
      </c>
      <c r="C187" s="29" t="s">
        <v>376</v>
      </c>
      <c r="D187" s="354">
        <f>_xlfn.XLOOKUP(E187,レジコード!$D$2:$D$283,レジコード!$F$2:$F$283,"無")</f>
        <v>45009426</v>
      </c>
      <c r="E187" s="50" t="s">
        <v>471</v>
      </c>
      <c r="F187" s="36" t="s">
        <v>472</v>
      </c>
      <c r="G187" s="86" t="s">
        <v>36</v>
      </c>
      <c r="H187" s="67">
        <v>450</v>
      </c>
      <c r="I187" s="68">
        <v>95</v>
      </c>
      <c r="J187" s="170">
        <v>0.5</v>
      </c>
      <c r="K187" s="108">
        <f t="shared" si="8"/>
        <v>0</v>
      </c>
      <c r="L187" s="1">
        <f t="shared" si="9"/>
        <v>0</v>
      </c>
      <c r="M187" s="1">
        <f t="shared" si="11"/>
        <v>0</v>
      </c>
    </row>
    <row r="188" spans="1:13" s="1" customFormat="1" ht="22.5" customHeight="1">
      <c r="A188" s="175"/>
      <c r="B188" s="137" t="s">
        <v>362</v>
      </c>
      <c r="C188" s="29" t="s">
        <v>376</v>
      </c>
      <c r="D188" s="354">
        <f>_xlfn.XLOOKUP(E188,レジコード!$D$2:$D$283,レジコード!$F$2:$F$283,"無")</f>
        <v>45009433</v>
      </c>
      <c r="E188" s="50" t="s">
        <v>473</v>
      </c>
      <c r="F188" s="36" t="s">
        <v>474</v>
      </c>
      <c r="G188" s="86" t="s">
        <v>359</v>
      </c>
      <c r="H188" s="67">
        <v>450</v>
      </c>
      <c r="I188" s="68">
        <v>95</v>
      </c>
      <c r="J188" s="170">
        <v>0.5</v>
      </c>
      <c r="K188" s="108">
        <f t="shared" si="8"/>
        <v>0</v>
      </c>
      <c r="L188" s="1">
        <f t="shared" si="9"/>
        <v>0</v>
      </c>
      <c r="M188" s="1">
        <f t="shared" si="11"/>
        <v>0</v>
      </c>
    </row>
    <row r="189" spans="1:13" s="1" customFormat="1" ht="22.5" customHeight="1">
      <c r="A189" s="175"/>
      <c r="B189" s="137" t="s">
        <v>362</v>
      </c>
      <c r="C189" s="29" t="s">
        <v>376</v>
      </c>
      <c r="D189" s="354">
        <f>_xlfn.XLOOKUP(E189,レジコード!$D$2:$D$283,レジコード!$F$2:$F$283,"無")</f>
        <v>45009440</v>
      </c>
      <c r="E189" s="50" t="s">
        <v>475</v>
      </c>
      <c r="F189" s="36" t="s">
        <v>476</v>
      </c>
      <c r="G189" s="86" t="s">
        <v>315</v>
      </c>
      <c r="H189" s="67">
        <v>450</v>
      </c>
      <c r="I189" s="68">
        <v>95</v>
      </c>
      <c r="J189" s="170">
        <v>0.5</v>
      </c>
      <c r="K189" s="108">
        <f t="shared" si="8"/>
        <v>0</v>
      </c>
      <c r="L189" s="1">
        <f t="shared" si="9"/>
        <v>0</v>
      </c>
      <c r="M189" s="1">
        <f t="shared" si="11"/>
        <v>0</v>
      </c>
    </row>
    <row r="190" spans="1:13" s="1" customFormat="1" ht="22.5" customHeight="1">
      <c r="A190" s="175"/>
      <c r="B190" s="137" t="s">
        <v>362</v>
      </c>
      <c r="C190" s="29" t="s">
        <v>376</v>
      </c>
      <c r="D190" s="354">
        <f>_xlfn.XLOOKUP(E190,レジコード!$D$2:$D$283,レジコード!$F$2:$F$283,"無")</f>
        <v>45009457</v>
      </c>
      <c r="E190" s="50" t="s">
        <v>477</v>
      </c>
      <c r="F190" s="36" t="s">
        <v>478</v>
      </c>
      <c r="G190" s="86" t="s">
        <v>428</v>
      </c>
      <c r="H190" s="67">
        <v>370</v>
      </c>
      <c r="I190" s="68">
        <v>75</v>
      </c>
      <c r="J190" s="170">
        <v>0.5</v>
      </c>
      <c r="K190" s="108">
        <f t="shared" si="8"/>
        <v>0</v>
      </c>
      <c r="L190" s="1">
        <f t="shared" si="9"/>
        <v>0</v>
      </c>
      <c r="M190" s="1">
        <f t="shared" si="11"/>
        <v>0</v>
      </c>
    </row>
    <row r="191" spans="1:13" s="1" customFormat="1" ht="22.5" customHeight="1">
      <c r="A191" s="175"/>
      <c r="B191" s="137" t="s">
        <v>362</v>
      </c>
      <c r="C191" s="29" t="s">
        <v>376</v>
      </c>
      <c r="D191" s="354">
        <f>_xlfn.XLOOKUP(E191,レジコード!$D$2:$D$283,レジコード!$F$2:$F$283,"無")</f>
        <v>45009464</v>
      </c>
      <c r="E191" s="50" t="s">
        <v>479</v>
      </c>
      <c r="F191" s="36" t="s">
        <v>480</v>
      </c>
      <c r="G191" s="86" t="s">
        <v>310</v>
      </c>
      <c r="H191" s="67">
        <v>420</v>
      </c>
      <c r="I191" s="68">
        <v>80</v>
      </c>
      <c r="J191" s="170">
        <v>0.5</v>
      </c>
      <c r="K191" s="108">
        <f t="shared" si="8"/>
        <v>0</v>
      </c>
      <c r="L191" s="1">
        <f t="shared" si="9"/>
        <v>0</v>
      </c>
      <c r="M191" s="1">
        <f t="shared" si="11"/>
        <v>0</v>
      </c>
    </row>
    <row r="192" spans="1:13" s="1" customFormat="1" ht="22.5" customHeight="1">
      <c r="A192" s="175"/>
      <c r="B192" s="137" t="s">
        <v>362</v>
      </c>
      <c r="C192" s="29" t="s">
        <v>376</v>
      </c>
      <c r="D192" s="354">
        <f>_xlfn.XLOOKUP(E192,レジコード!$D$2:$D$283,レジコード!$F$2:$F$283,"無")</f>
        <v>45009471</v>
      </c>
      <c r="E192" s="50" t="s">
        <v>481</v>
      </c>
      <c r="F192" s="36" t="s">
        <v>482</v>
      </c>
      <c r="G192" s="86" t="s">
        <v>26</v>
      </c>
      <c r="H192" s="67">
        <v>420</v>
      </c>
      <c r="I192" s="68">
        <v>75</v>
      </c>
      <c r="J192" s="170">
        <v>0.5</v>
      </c>
      <c r="K192" s="108">
        <f t="shared" si="8"/>
        <v>0</v>
      </c>
      <c r="L192" s="1">
        <f t="shared" si="9"/>
        <v>0</v>
      </c>
      <c r="M192" s="1">
        <f t="shared" si="11"/>
        <v>0</v>
      </c>
    </row>
    <row r="193" spans="1:13" s="1" customFormat="1" ht="22.5" customHeight="1">
      <c r="A193" s="175"/>
      <c r="B193" s="137" t="s">
        <v>362</v>
      </c>
      <c r="C193" s="29" t="s">
        <v>376</v>
      </c>
      <c r="D193" s="354">
        <f>_xlfn.XLOOKUP(E193,レジコード!$D$2:$D$283,レジコード!$F$2:$F$283,"無")</f>
        <v>45009488</v>
      </c>
      <c r="E193" s="50" t="s">
        <v>483</v>
      </c>
      <c r="F193" s="36" t="s">
        <v>484</v>
      </c>
      <c r="G193" s="86" t="s">
        <v>397</v>
      </c>
      <c r="H193" s="67">
        <v>200</v>
      </c>
      <c r="I193" s="68">
        <v>490</v>
      </c>
      <c r="J193" s="170">
        <v>0.5</v>
      </c>
      <c r="K193" s="108">
        <f t="shared" si="8"/>
        <v>0</v>
      </c>
      <c r="L193" s="1">
        <f t="shared" si="9"/>
        <v>0</v>
      </c>
      <c r="M193" s="1">
        <f t="shared" si="11"/>
        <v>0</v>
      </c>
    </row>
    <row r="194" spans="1:13" s="1" customFormat="1" ht="22.5" customHeight="1">
      <c r="A194" s="175"/>
      <c r="B194" s="137" t="s">
        <v>362</v>
      </c>
      <c r="C194" s="29" t="s">
        <v>376</v>
      </c>
      <c r="D194" s="354">
        <f>_xlfn.XLOOKUP(E194,レジコード!$D$2:$D$283,レジコード!$F$2:$F$283,"無")</f>
        <v>45009495</v>
      </c>
      <c r="E194" s="50" t="s">
        <v>485</v>
      </c>
      <c r="F194" s="36" t="s">
        <v>486</v>
      </c>
      <c r="G194" s="86" t="s">
        <v>359</v>
      </c>
      <c r="H194" s="67">
        <v>450</v>
      </c>
      <c r="I194" s="68">
        <v>565</v>
      </c>
      <c r="J194" s="170">
        <v>0.5</v>
      </c>
      <c r="K194" s="108">
        <f t="shared" si="8"/>
        <v>0</v>
      </c>
      <c r="L194" s="1">
        <f t="shared" si="9"/>
        <v>0</v>
      </c>
      <c r="M194" s="1">
        <f t="shared" si="11"/>
        <v>0</v>
      </c>
    </row>
    <row r="195" spans="1:13" s="1" customFormat="1" ht="22.5" customHeight="1">
      <c r="A195" s="175"/>
      <c r="B195" s="138" t="s">
        <v>362</v>
      </c>
      <c r="C195" s="30" t="s">
        <v>376</v>
      </c>
      <c r="D195" s="354">
        <f>_xlfn.XLOOKUP(E195,レジコード!$D$2:$D$283,レジコード!$F$2:$F$283,"無")</f>
        <v>45009525</v>
      </c>
      <c r="E195" s="50" t="s">
        <v>487</v>
      </c>
      <c r="F195" s="37" t="s">
        <v>488</v>
      </c>
      <c r="G195" s="87" t="s">
        <v>409</v>
      </c>
      <c r="H195" s="69">
        <v>130</v>
      </c>
      <c r="I195" s="68">
        <v>210</v>
      </c>
      <c r="J195" s="170">
        <v>0.5</v>
      </c>
      <c r="K195" s="108">
        <f t="shared" si="8"/>
        <v>0</v>
      </c>
      <c r="L195" s="1">
        <f t="shared" si="9"/>
        <v>0</v>
      </c>
      <c r="M195" s="1">
        <f t="shared" si="11"/>
        <v>0</v>
      </c>
    </row>
    <row r="196" spans="1:13" s="1" customFormat="1" ht="22.5" customHeight="1">
      <c r="A196" s="174"/>
      <c r="B196" s="137" t="s">
        <v>362</v>
      </c>
      <c r="C196" s="29" t="s">
        <v>376</v>
      </c>
      <c r="D196" s="354">
        <f>_xlfn.XLOOKUP(E196,レジコード!$D$2:$D$283,レジコード!$F$2:$F$283,"無")</f>
        <v>45009532</v>
      </c>
      <c r="E196" s="51" t="s">
        <v>489</v>
      </c>
      <c r="F196" s="36" t="s">
        <v>490</v>
      </c>
      <c r="G196" s="86" t="s">
        <v>415</v>
      </c>
      <c r="H196" s="67">
        <v>140</v>
      </c>
      <c r="I196" s="68">
        <v>250</v>
      </c>
      <c r="J196" s="170">
        <v>0.5</v>
      </c>
      <c r="K196" s="108">
        <f t="shared" si="8"/>
        <v>0</v>
      </c>
      <c r="L196" s="1">
        <f t="shared" si="9"/>
        <v>0</v>
      </c>
      <c r="M196" s="1">
        <f t="shared" si="11"/>
        <v>0</v>
      </c>
    </row>
    <row r="197" spans="1:13" s="1" customFormat="1" ht="22.5" customHeight="1" thickBot="1">
      <c r="A197" s="179"/>
      <c r="B197" s="368" t="s">
        <v>362</v>
      </c>
      <c r="C197" s="369" t="s">
        <v>376</v>
      </c>
      <c r="D197" s="355">
        <f>_xlfn.XLOOKUP(E197,レジコード!$D$2:$D$283,レジコード!$F$2:$F$283,"無")</f>
        <v>45009549</v>
      </c>
      <c r="E197" s="56" t="s">
        <v>573</v>
      </c>
      <c r="F197" s="40" t="s">
        <v>574</v>
      </c>
      <c r="G197" s="88" t="s">
        <v>575</v>
      </c>
      <c r="H197" s="77">
        <v>140</v>
      </c>
      <c r="I197" s="68">
        <v>220</v>
      </c>
      <c r="J197" s="170">
        <v>0.3</v>
      </c>
      <c r="K197" s="108">
        <f t="shared" si="8"/>
        <v>0</v>
      </c>
      <c r="L197" s="1">
        <f t="shared" si="9"/>
        <v>0</v>
      </c>
      <c r="M197" s="1">
        <f t="shared" si="11"/>
        <v>0</v>
      </c>
    </row>
    <row r="198" spans="1:13" ht="22.5" customHeight="1">
      <c r="A198" s="374"/>
      <c r="B198" s="370" t="s">
        <v>491</v>
      </c>
      <c r="C198" s="371" t="s">
        <v>491</v>
      </c>
      <c r="D198" s="356">
        <f>_xlfn.XLOOKUP(E198,レジコード!$D$2:$D$283,レジコード!$F$2:$F$283,"無")</f>
        <v>45010002</v>
      </c>
      <c r="E198" s="372" t="s">
        <v>492</v>
      </c>
      <c r="F198" s="373" t="s">
        <v>493</v>
      </c>
      <c r="G198" s="89" t="s">
        <v>353</v>
      </c>
      <c r="H198" s="79">
        <v>1510</v>
      </c>
      <c r="I198" s="68">
        <v>485</v>
      </c>
      <c r="J198" s="170">
        <v>0.3</v>
      </c>
      <c r="K198" s="108">
        <f t="shared" si="8"/>
        <v>0</v>
      </c>
      <c r="L198" s="1">
        <f t="shared" si="9"/>
        <v>0</v>
      </c>
      <c r="M198" s="1">
        <f t="shared" si="11"/>
        <v>0</v>
      </c>
    </row>
    <row r="199" spans="1:13" ht="22.5" customHeight="1">
      <c r="A199" s="181"/>
      <c r="B199" s="140" t="s">
        <v>491</v>
      </c>
      <c r="C199" s="32" t="s">
        <v>491</v>
      </c>
      <c r="D199" s="354">
        <f>_xlfn.XLOOKUP(E199,レジコード!$D$2:$D$283,レジコード!$F$2:$F$283,"無")</f>
        <v>45010019</v>
      </c>
      <c r="E199" s="60" t="s">
        <v>494</v>
      </c>
      <c r="F199" s="44" t="s">
        <v>495</v>
      </c>
      <c r="G199" s="97" t="s">
        <v>496</v>
      </c>
      <c r="H199" s="81">
        <v>1300</v>
      </c>
      <c r="I199" s="82">
        <v>505</v>
      </c>
      <c r="J199" s="170">
        <v>0.5</v>
      </c>
      <c r="K199" s="108">
        <f t="shared" ref="K199:K208" si="12">H199*A199</f>
        <v>0</v>
      </c>
      <c r="L199" s="1">
        <f t="shared" ref="L199:L208" si="13">I199*A199</f>
        <v>0</v>
      </c>
      <c r="M199" s="1">
        <f t="shared" si="11"/>
        <v>0</v>
      </c>
    </row>
    <row r="200" spans="1:13" ht="22.5" customHeight="1">
      <c r="A200" s="174"/>
      <c r="B200" s="139" t="s">
        <v>491</v>
      </c>
      <c r="C200" s="31" t="s">
        <v>491</v>
      </c>
      <c r="D200" s="354">
        <f>_xlfn.XLOOKUP(E200,レジコード!$D$2:$D$283,レジコード!$F$2:$F$283,"無")</f>
        <v>45010026</v>
      </c>
      <c r="E200" s="59" t="s">
        <v>497</v>
      </c>
      <c r="F200" s="43" t="s">
        <v>498</v>
      </c>
      <c r="G200" s="95" t="s">
        <v>359</v>
      </c>
      <c r="H200" s="67">
        <v>1400</v>
      </c>
      <c r="I200" s="68">
        <v>620</v>
      </c>
      <c r="J200" s="170">
        <v>0.5</v>
      </c>
      <c r="K200" s="108">
        <f t="shared" si="12"/>
        <v>0</v>
      </c>
      <c r="L200" s="1">
        <f t="shared" si="13"/>
        <v>0</v>
      </c>
      <c r="M200" s="1">
        <f t="shared" si="11"/>
        <v>0</v>
      </c>
    </row>
    <row r="201" spans="1:13" ht="42">
      <c r="A201" s="174"/>
      <c r="B201" s="139" t="s">
        <v>491</v>
      </c>
      <c r="C201" s="31" t="s">
        <v>491</v>
      </c>
      <c r="D201" s="354">
        <f>_xlfn.XLOOKUP(E201,レジコード!$D$2:$D$283,レジコード!$F$2:$F$283,"無")</f>
        <v>45010033</v>
      </c>
      <c r="E201" s="59" t="s">
        <v>499</v>
      </c>
      <c r="F201" s="45" t="s">
        <v>500</v>
      </c>
      <c r="G201" s="95" t="s">
        <v>359</v>
      </c>
      <c r="H201" s="67">
        <v>1240</v>
      </c>
      <c r="I201" s="68">
        <v>500</v>
      </c>
      <c r="J201" s="170">
        <v>0.5</v>
      </c>
      <c r="K201" s="108">
        <f t="shared" si="12"/>
        <v>0</v>
      </c>
      <c r="L201" s="1">
        <f t="shared" si="13"/>
        <v>0</v>
      </c>
      <c r="M201" s="1">
        <f t="shared" si="11"/>
        <v>0</v>
      </c>
    </row>
    <row r="202" spans="1:13" ht="22.5" customHeight="1">
      <c r="A202" s="175"/>
      <c r="B202" s="139" t="s">
        <v>491</v>
      </c>
      <c r="C202" s="31" t="s">
        <v>491</v>
      </c>
      <c r="D202" s="354">
        <f>_xlfn.XLOOKUP(E202,レジコード!$D$2:$D$283,レジコード!$F$2:$F$283,"無")</f>
        <v>45010040</v>
      </c>
      <c r="E202" s="59" t="s">
        <v>501</v>
      </c>
      <c r="F202" s="43" t="s">
        <v>502</v>
      </c>
      <c r="G202" s="95" t="s">
        <v>503</v>
      </c>
      <c r="H202" s="67">
        <v>1230</v>
      </c>
      <c r="I202" s="68">
        <v>615</v>
      </c>
      <c r="J202" s="170">
        <v>0.5</v>
      </c>
      <c r="K202" s="108">
        <f t="shared" si="12"/>
        <v>0</v>
      </c>
      <c r="L202" s="1">
        <f t="shared" si="13"/>
        <v>0</v>
      </c>
      <c r="M202" s="1">
        <f t="shared" si="11"/>
        <v>0</v>
      </c>
    </row>
    <row r="203" spans="1:13" ht="42">
      <c r="A203" s="174"/>
      <c r="B203" s="141" t="s">
        <v>491</v>
      </c>
      <c r="C203" s="33" t="s">
        <v>491</v>
      </c>
      <c r="D203" s="354">
        <f>_xlfn.XLOOKUP(E203,レジコード!$D$2:$D$283,レジコード!$F$2:$F$283,"無")</f>
        <v>45010057</v>
      </c>
      <c r="E203" s="61" t="s">
        <v>504</v>
      </c>
      <c r="F203" s="46" t="s">
        <v>505</v>
      </c>
      <c r="G203" s="94" t="s">
        <v>506</v>
      </c>
      <c r="H203" s="69">
        <v>1300</v>
      </c>
      <c r="I203" s="70">
        <v>580</v>
      </c>
      <c r="J203" s="170">
        <v>0.5</v>
      </c>
      <c r="K203" s="108">
        <f t="shared" si="12"/>
        <v>0</v>
      </c>
      <c r="L203" s="1">
        <f t="shared" si="13"/>
        <v>0</v>
      </c>
      <c r="M203" s="1">
        <f t="shared" si="11"/>
        <v>0</v>
      </c>
    </row>
    <row r="204" spans="1:13" ht="22.5" customHeight="1">
      <c r="A204" s="174"/>
      <c r="B204" s="139" t="s">
        <v>491</v>
      </c>
      <c r="C204" s="31" t="s">
        <v>491</v>
      </c>
      <c r="D204" s="354">
        <f>_xlfn.XLOOKUP(E204,レジコード!$D$2:$D$283,レジコード!$F$2:$F$283,"無")</f>
        <v>45010064</v>
      </c>
      <c r="E204" s="59" t="s">
        <v>507</v>
      </c>
      <c r="F204" s="43" t="s">
        <v>508</v>
      </c>
      <c r="G204" s="95" t="s">
        <v>506</v>
      </c>
      <c r="H204" s="67">
        <v>1320</v>
      </c>
      <c r="I204" s="68">
        <v>600</v>
      </c>
      <c r="J204" s="170">
        <v>0.5</v>
      </c>
      <c r="K204" s="108">
        <f t="shared" si="12"/>
        <v>0</v>
      </c>
      <c r="L204" s="1">
        <f t="shared" si="13"/>
        <v>0</v>
      </c>
      <c r="M204" s="1">
        <f t="shared" si="11"/>
        <v>0</v>
      </c>
    </row>
    <row r="205" spans="1:13" ht="22.5" customHeight="1">
      <c r="A205" s="174"/>
      <c r="B205" s="139" t="s">
        <v>491</v>
      </c>
      <c r="C205" s="31" t="s">
        <v>491</v>
      </c>
      <c r="D205" s="354">
        <f>_xlfn.XLOOKUP(E205,レジコード!$D$2:$D$283,レジコード!$F$2:$F$283,"無")</f>
        <v>45010071</v>
      </c>
      <c r="E205" s="59" t="s">
        <v>509</v>
      </c>
      <c r="F205" s="43" t="s">
        <v>510</v>
      </c>
      <c r="G205" s="95" t="s">
        <v>26</v>
      </c>
      <c r="H205" s="67">
        <v>1120</v>
      </c>
      <c r="I205" s="68">
        <v>390</v>
      </c>
      <c r="J205" s="170">
        <v>0.5</v>
      </c>
      <c r="K205" s="108">
        <f t="shared" si="12"/>
        <v>0</v>
      </c>
      <c r="L205" s="1">
        <f t="shared" si="13"/>
        <v>0</v>
      </c>
      <c r="M205" s="1">
        <f t="shared" si="11"/>
        <v>0</v>
      </c>
    </row>
    <row r="206" spans="1:13" ht="26.5" thickBot="1">
      <c r="A206" s="181"/>
      <c r="B206" s="375" t="s">
        <v>491</v>
      </c>
      <c r="C206" s="32" t="s">
        <v>491</v>
      </c>
      <c r="D206" s="355">
        <f>_xlfn.XLOOKUP(E206,レジコード!$D$2:$D$283,レジコード!$F$2:$F$283,"無")</f>
        <v>45010088</v>
      </c>
      <c r="E206" s="60" t="s">
        <v>511</v>
      </c>
      <c r="F206" s="376" t="s">
        <v>512</v>
      </c>
      <c r="G206" s="97" t="s">
        <v>97</v>
      </c>
      <c r="H206" s="81">
        <v>1790</v>
      </c>
      <c r="I206" s="74">
        <v>642</v>
      </c>
      <c r="J206" s="170">
        <v>0.5</v>
      </c>
      <c r="K206" s="108">
        <f t="shared" si="12"/>
        <v>0</v>
      </c>
      <c r="L206" s="1">
        <f t="shared" si="13"/>
        <v>0</v>
      </c>
      <c r="M206" s="1">
        <f t="shared" si="11"/>
        <v>0</v>
      </c>
    </row>
    <row r="207" spans="1:13" ht="22.5" customHeight="1">
      <c r="A207" s="174"/>
      <c r="B207" s="139" t="s">
        <v>491</v>
      </c>
      <c r="C207" s="31" t="s">
        <v>491</v>
      </c>
      <c r="D207" s="377">
        <f>_xlfn.XLOOKUP(E207,レジコード!$D$2:$D$283,レジコード!$F$2:$F$283,"無")</f>
        <v>45010095</v>
      </c>
      <c r="E207" s="59" t="s">
        <v>513</v>
      </c>
      <c r="F207" s="43" t="s">
        <v>514</v>
      </c>
      <c r="G207" s="95" t="s">
        <v>515</v>
      </c>
      <c r="H207" s="67">
        <v>2290</v>
      </c>
      <c r="I207" s="68">
        <v>705</v>
      </c>
      <c r="J207" s="170">
        <v>0.5</v>
      </c>
      <c r="K207" s="108">
        <f t="shared" si="12"/>
        <v>0</v>
      </c>
      <c r="L207" s="1">
        <f t="shared" si="13"/>
        <v>0</v>
      </c>
      <c r="M207" s="1">
        <f t="shared" si="11"/>
        <v>0</v>
      </c>
    </row>
    <row r="208" spans="1:13" ht="30" customHeight="1" thickBot="1">
      <c r="A208" s="177"/>
      <c r="B208" s="142" t="s">
        <v>491</v>
      </c>
      <c r="C208" s="34" t="s">
        <v>491</v>
      </c>
      <c r="D208" s="354">
        <f>_xlfn.XLOOKUP(E208,レジコード!$D$2:$D$283,レジコード!$F$2:$F$283,"無")</f>
        <v>45010101</v>
      </c>
      <c r="E208" s="62" t="s">
        <v>516</v>
      </c>
      <c r="F208" s="47" t="s">
        <v>517</v>
      </c>
      <c r="G208" s="98" t="s">
        <v>518</v>
      </c>
      <c r="H208" s="73">
        <v>1980</v>
      </c>
      <c r="I208" s="74">
        <v>560</v>
      </c>
      <c r="J208" s="170">
        <v>0.5</v>
      </c>
      <c r="K208" s="108">
        <f t="shared" si="12"/>
        <v>0</v>
      </c>
      <c r="L208" s="1">
        <f t="shared" si="13"/>
        <v>0</v>
      </c>
      <c r="M208" s="1">
        <f t="shared" si="11"/>
        <v>0</v>
      </c>
    </row>
    <row r="209" spans="1:13" ht="22.5" customHeight="1">
      <c r="A209" s="112"/>
      <c r="B209" s="35"/>
      <c r="C209" s="35"/>
      <c r="D209" s="35"/>
      <c r="E209" s="63"/>
      <c r="F209" s="48"/>
      <c r="G209" s="99"/>
      <c r="H209" s="83"/>
      <c r="I209" s="84"/>
      <c r="J209" s="84"/>
      <c r="K209" s="109">
        <f>SUM(K10:K208)</f>
        <v>0</v>
      </c>
      <c r="L209" s="113">
        <f>SUM(L10:L208)</f>
        <v>0</v>
      </c>
      <c r="M209" s="1">
        <f>SUM(M10:M208)</f>
        <v>0</v>
      </c>
    </row>
    <row r="210" spans="1:13" ht="22.5" customHeight="1">
      <c r="A210" s="3"/>
      <c r="B210" s="35"/>
      <c r="C210" s="35"/>
      <c r="D210" s="35"/>
      <c r="E210" s="63"/>
      <c r="F210" s="48"/>
      <c r="G210" s="99"/>
      <c r="H210" s="83"/>
      <c r="I210" s="84"/>
      <c r="J210" s="84"/>
    </row>
  </sheetData>
  <mergeCells count="4">
    <mergeCell ref="C3:F3"/>
    <mergeCell ref="C4:F4"/>
    <mergeCell ref="B2:B3"/>
    <mergeCell ref="C2:F2"/>
  </mergeCells>
  <phoneticPr fontId="2"/>
  <dataValidations count="1">
    <dataValidation type="list" allowBlank="1" showInputMessage="1" sqref="A10:A208" xr:uid="{00000000-0002-0000-0200-000000000000}">
      <formula1>"1,2,3,4,5,6,7,8,9,10,11,12,13,14,15,16,17,18,19,20,21,22,23,24,25,26,27,28,29,30"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59" max="7" man="1"/>
    <brk id="102" max="7" man="1"/>
    <brk id="158" max="7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E76E24-E07B-4B46-9C1B-36C720DF01C8}">
          <x14:formula1>
            <xm:f>郵送料!$E$1:$J$1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3D3D-60E4-46DF-A7C5-A07FB42BC3C5}">
  <sheetPr>
    <tabColor rgb="FF00FF00"/>
  </sheetPr>
  <dimension ref="A1:L285"/>
  <sheetViews>
    <sheetView view="pageBreakPreview" zoomScale="93" zoomScaleNormal="85" zoomScaleSheetLayoutView="93" workbookViewId="0">
      <pane ySplit="1" topLeftCell="A52" activePane="bottomLeft" state="frozen"/>
      <selection pane="bottomLeft" activeCell="E73" sqref="E73"/>
    </sheetView>
  </sheetViews>
  <sheetFormatPr defaultRowHeight="18.75" customHeight="1"/>
  <cols>
    <col min="1" max="1" width="12.26953125" style="335" customWidth="1"/>
    <col min="2" max="2" width="12.6328125" style="336" customWidth="1"/>
    <col min="3" max="3" width="6.90625" style="336" customWidth="1"/>
    <col min="4" max="4" width="6.90625" style="337" customWidth="1"/>
    <col min="5" max="5" width="49.6328125" style="338" customWidth="1"/>
    <col min="6" max="6" width="8.7265625" style="338" customWidth="1"/>
    <col min="7" max="7" width="36" style="338" customWidth="1"/>
    <col min="8" max="8" width="9.26953125" customWidth="1"/>
    <col min="9" max="9" width="8.36328125" style="338" customWidth="1"/>
  </cols>
  <sheetData>
    <row r="1" spans="1:12" ht="36.5" thickBot="1">
      <c r="A1" s="347" t="s">
        <v>11</v>
      </c>
      <c r="B1" s="101" t="s">
        <v>12</v>
      </c>
      <c r="C1" s="348" t="s">
        <v>604</v>
      </c>
      <c r="D1" s="349" t="s">
        <v>605</v>
      </c>
      <c r="E1" s="352" t="s">
        <v>14</v>
      </c>
      <c r="F1" s="350" t="s">
        <v>606</v>
      </c>
      <c r="G1" s="353" t="s">
        <v>607</v>
      </c>
      <c r="H1" s="104" t="s">
        <v>608</v>
      </c>
      <c r="I1" s="351" t="s">
        <v>15</v>
      </c>
      <c r="K1" s="211" t="s">
        <v>609</v>
      </c>
      <c r="L1" s="212" t="s">
        <v>610</v>
      </c>
    </row>
    <row r="2" spans="1:12" s="1" customFormat="1" ht="18.75" customHeight="1">
      <c r="A2" s="214"/>
      <c r="B2" s="215"/>
      <c r="C2" s="216">
        <v>9999</v>
      </c>
      <c r="D2" s="339" t="s">
        <v>611</v>
      </c>
      <c r="E2" s="217"/>
      <c r="F2" s="218">
        <v>45000010</v>
      </c>
      <c r="G2" s="219" t="s">
        <v>612</v>
      </c>
      <c r="H2" s="220">
        <v>0</v>
      </c>
      <c r="I2" s="221"/>
    </row>
    <row r="3" spans="1:12" s="1" customFormat="1" ht="18.75" customHeight="1">
      <c r="A3" s="222"/>
      <c r="B3" s="223"/>
      <c r="C3" s="224">
        <v>1</v>
      </c>
      <c r="D3" s="339" t="s">
        <v>613</v>
      </c>
      <c r="E3" s="225"/>
      <c r="F3" s="218">
        <v>45000027</v>
      </c>
      <c r="G3" s="226" t="s">
        <v>614</v>
      </c>
      <c r="H3" s="227">
        <v>10</v>
      </c>
      <c r="I3" s="228"/>
    </row>
    <row r="4" spans="1:12" s="1" customFormat="1" ht="18.75" customHeight="1">
      <c r="A4" s="229"/>
      <c r="B4" s="230"/>
      <c r="C4" s="216"/>
      <c r="D4" s="339" t="s">
        <v>615</v>
      </c>
      <c r="E4" s="231"/>
      <c r="F4" s="218">
        <v>45000034</v>
      </c>
      <c r="G4" s="219" t="s">
        <v>616</v>
      </c>
      <c r="H4" s="220">
        <v>80</v>
      </c>
      <c r="I4" s="232"/>
    </row>
    <row r="5" spans="1:12" s="1" customFormat="1" ht="18.75" customHeight="1">
      <c r="A5" s="222"/>
      <c r="B5" s="223"/>
      <c r="C5" s="224"/>
      <c r="D5" s="339" t="s">
        <v>617</v>
      </c>
      <c r="E5" s="231"/>
      <c r="F5" s="218">
        <v>45000041</v>
      </c>
      <c r="G5" s="219" t="s">
        <v>618</v>
      </c>
      <c r="H5" s="220">
        <v>50</v>
      </c>
      <c r="I5" s="232"/>
    </row>
    <row r="6" spans="1:12" s="1" customFormat="1" ht="18.75" customHeight="1">
      <c r="A6" s="222"/>
      <c r="B6" s="223"/>
      <c r="C6" s="224">
        <v>11</v>
      </c>
      <c r="D6" s="339" t="s">
        <v>619</v>
      </c>
      <c r="E6" s="231"/>
      <c r="F6" s="218">
        <v>45000058</v>
      </c>
      <c r="G6" s="219" t="s">
        <v>620</v>
      </c>
      <c r="H6" s="220">
        <v>0</v>
      </c>
      <c r="I6" s="232"/>
    </row>
    <row r="7" spans="1:12" s="1" customFormat="1" ht="18.75" customHeight="1">
      <c r="A7" s="222"/>
      <c r="B7" s="223"/>
      <c r="C7" s="224">
        <v>21</v>
      </c>
      <c r="D7" s="339" t="s">
        <v>621</v>
      </c>
      <c r="E7" s="231"/>
      <c r="F7" s="218">
        <v>45000065</v>
      </c>
      <c r="G7" s="226" t="s">
        <v>622</v>
      </c>
      <c r="H7" s="220">
        <v>10</v>
      </c>
      <c r="I7" s="232"/>
    </row>
    <row r="8" spans="1:12" s="1" customFormat="1" ht="18.75" customHeight="1">
      <c r="A8" s="222"/>
      <c r="B8" s="223"/>
      <c r="C8" s="224"/>
      <c r="D8" s="339" t="s">
        <v>623</v>
      </c>
      <c r="E8" s="231"/>
      <c r="F8" s="218">
        <v>45000072</v>
      </c>
      <c r="G8" s="219" t="s">
        <v>624</v>
      </c>
      <c r="H8" s="220">
        <v>80</v>
      </c>
      <c r="I8" s="232"/>
    </row>
    <row r="9" spans="1:12" s="1" customFormat="1" ht="18.75" customHeight="1">
      <c r="A9" s="222"/>
      <c r="B9" s="223"/>
      <c r="C9" s="224">
        <v>25</v>
      </c>
      <c r="D9" s="339" t="s">
        <v>625</v>
      </c>
      <c r="E9" s="231"/>
      <c r="F9" s="218">
        <v>45000089</v>
      </c>
      <c r="G9" s="219" t="s">
        <v>626</v>
      </c>
      <c r="H9" s="220">
        <v>50</v>
      </c>
      <c r="I9" s="232"/>
    </row>
    <row r="10" spans="1:12" s="1" customFormat="1" ht="18.75" customHeight="1">
      <c r="A10" s="222"/>
      <c r="B10" s="223"/>
      <c r="C10" s="224">
        <v>31</v>
      </c>
      <c r="D10" s="339" t="s">
        <v>627</v>
      </c>
      <c r="E10" s="231"/>
      <c r="F10" s="218">
        <v>45000096</v>
      </c>
      <c r="G10" s="219" t="s">
        <v>628</v>
      </c>
      <c r="H10" s="220">
        <v>0</v>
      </c>
      <c r="I10" s="232"/>
    </row>
    <row r="11" spans="1:12" s="1" customFormat="1" ht="18.75" customHeight="1">
      <c r="A11" s="222"/>
      <c r="B11" s="223"/>
      <c r="C11" s="224">
        <v>41</v>
      </c>
      <c r="D11" s="339" t="s">
        <v>629</v>
      </c>
      <c r="E11" s="231"/>
      <c r="F11" s="218">
        <v>45000102</v>
      </c>
      <c r="G11" s="219" t="s">
        <v>630</v>
      </c>
      <c r="H11" s="220">
        <v>10</v>
      </c>
      <c r="I11" s="232"/>
      <c r="J11" s="1" t="s">
        <v>631</v>
      </c>
    </row>
    <row r="12" spans="1:12" s="1" customFormat="1" ht="18.75" customHeight="1">
      <c r="A12" s="222"/>
      <c r="B12" s="223"/>
      <c r="C12" s="224"/>
      <c r="D12" s="339" t="s">
        <v>632</v>
      </c>
      <c r="E12" s="231"/>
      <c r="F12" s="218">
        <v>45000119</v>
      </c>
      <c r="G12" s="219" t="s">
        <v>633</v>
      </c>
      <c r="H12" s="220">
        <v>80</v>
      </c>
      <c r="I12" s="232"/>
      <c r="J12" s="1" t="s">
        <v>631</v>
      </c>
    </row>
    <row r="13" spans="1:12" s="1" customFormat="1" ht="18.75" customHeight="1">
      <c r="A13" s="222"/>
      <c r="B13" s="223"/>
      <c r="C13" s="224"/>
      <c r="D13" s="339" t="s">
        <v>634</v>
      </c>
      <c r="E13" s="231"/>
      <c r="F13" s="218">
        <v>45000126</v>
      </c>
      <c r="G13" s="219" t="s">
        <v>635</v>
      </c>
      <c r="H13" s="220">
        <v>50</v>
      </c>
      <c r="I13" s="232"/>
      <c r="J13" s="1" t="s">
        <v>631</v>
      </c>
    </row>
    <row r="14" spans="1:12" s="1" customFormat="1" ht="18.649999999999999" customHeight="1">
      <c r="A14" s="222"/>
      <c r="B14" s="223"/>
      <c r="C14" s="224">
        <v>51</v>
      </c>
      <c r="D14" s="339" t="s">
        <v>636</v>
      </c>
      <c r="E14" s="231"/>
      <c r="F14" s="218">
        <v>45000133</v>
      </c>
      <c r="G14" s="219" t="s">
        <v>637</v>
      </c>
      <c r="H14" s="220">
        <v>0</v>
      </c>
      <c r="I14" s="232"/>
      <c r="J14" s="1" t="s">
        <v>631</v>
      </c>
    </row>
    <row r="15" spans="1:12" s="1" customFormat="1" ht="18.75" customHeight="1">
      <c r="A15" s="222"/>
      <c r="B15" s="223"/>
      <c r="C15" s="224"/>
      <c r="D15" s="339" t="s">
        <v>638</v>
      </c>
      <c r="E15" s="231"/>
      <c r="F15" s="218">
        <v>45000140</v>
      </c>
      <c r="G15" s="219" t="s">
        <v>639</v>
      </c>
      <c r="H15" s="220">
        <v>10</v>
      </c>
      <c r="I15" s="232"/>
    </row>
    <row r="16" spans="1:12" s="1" customFormat="1" ht="18.75" customHeight="1">
      <c r="A16" s="222"/>
      <c r="B16" s="223"/>
      <c r="C16" s="224"/>
      <c r="D16" s="339" t="s">
        <v>640</v>
      </c>
      <c r="E16" s="231"/>
      <c r="F16" s="218">
        <v>45000157</v>
      </c>
      <c r="G16" s="219" t="s">
        <v>641</v>
      </c>
      <c r="H16" s="220">
        <v>80</v>
      </c>
      <c r="I16" s="232"/>
    </row>
    <row r="17" spans="1:10" s="1" customFormat="1" ht="18.75" customHeight="1">
      <c r="A17" s="222"/>
      <c r="B17" s="223"/>
      <c r="C17" s="224"/>
      <c r="D17" s="339" t="s">
        <v>642</v>
      </c>
      <c r="E17" s="231"/>
      <c r="F17" s="218">
        <v>45000164</v>
      </c>
      <c r="G17" s="219" t="s">
        <v>643</v>
      </c>
      <c r="H17" s="220">
        <v>0</v>
      </c>
      <c r="I17" s="232"/>
    </row>
    <row r="18" spans="1:10" s="1" customFormat="1" ht="18.75" customHeight="1">
      <c r="A18" s="222"/>
      <c r="B18" s="223"/>
      <c r="C18" s="224"/>
      <c r="D18" s="339" t="s">
        <v>644</v>
      </c>
      <c r="E18" s="231"/>
      <c r="F18" s="218">
        <v>45000171</v>
      </c>
      <c r="G18" s="219" t="s">
        <v>630</v>
      </c>
      <c r="H18" s="220">
        <v>10</v>
      </c>
      <c r="I18" s="232"/>
      <c r="J18" s="1" t="s">
        <v>645</v>
      </c>
    </row>
    <row r="19" spans="1:10" s="1" customFormat="1" ht="18.75" customHeight="1">
      <c r="A19" s="222"/>
      <c r="B19" s="223"/>
      <c r="C19" s="224"/>
      <c r="D19" s="339" t="s">
        <v>646</v>
      </c>
      <c r="E19" s="231"/>
      <c r="F19" s="218">
        <v>45000188</v>
      </c>
      <c r="G19" s="219" t="s">
        <v>633</v>
      </c>
      <c r="H19" s="220">
        <v>80</v>
      </c>
      <c r="I19" s="232"/>
      <c r="J19" s="1" t="s">
        <v>645</v>
      </c>
    </row>
    <row r="20" spans="1:10" s="1" customFormat="1" ht="18.75" customHeight="1">
      <c r="A20" s="222"/>
      <c r="B20" s="223"/>
      <c r="C20" s="224"/>
      <c r="D20" s="339" t="s">
        <v>647</v>
      </c>
      <c r="E20" s="231"/>
      <c r="F20" s="218">
        <v>45000195</v>
      </c>
      <c r="G20" s="219" t="s">
        <v>635</v>
      </c>
      <c r="H20" s="220">
        <v>50</v>
      </c>
      <c r="I20" s="232"/>
      <c r="J20" s="1" t="s">
        <v>645</v>
      </c>
    </row>
    <row r="21" spans="1:10" s="1" customFormat="1" ht="18.649999999999999" customHeight="1">
      <c r="A21" s="222"/>
      <c r="B21" s="223"/>
      <c r="C21" s="224"/>
      <c r="D21" s="339" t="s">
        <v>648</v>
      </c>
      <c r="E21" s="231"/>
      <c r="F21" s="218">
        <v>45000201</v>
      </c>
      <c r="G21" s="219" t="s">
        <v>637</v>
      </c>
      <c r="H21" s="220">
        <v>0</v>
      </c>
      <c r="I21" s="232"/>
      <c r="J21" s="1" t="s">
        <v>645</v>
      </c>
    </row>
    <row r="22" spans="1:10" s="1" customFormat="1" ht="18.649999999999999" customHeight="1">
      <c r="A22" s="233"/>
      <c r="B22" s="234"/>
      <c r="C22" s="235"/>
      <c r="D22" s="340" t="s">
        <v>649</v>
      </c>
      <c r="E22" s="236" t="s">
        <v>650</v>
      </c>
      <c r="F22" s="237"/>
      <c r="G22" s="238"/>
      <c r="H22" s="239"/>
      <c r="I22" s="240"/>
    </row>
    <row r="23" spans="1:10" s="1" customFormat="1" ht="18.649999999999999" customHeight="1">
      <c r="A23" s="233"/>
      <c r="B23" s="234"/>
      <c r="C23" s="235"/>
      <c r="D23" s="340" t="s">
        <v>651</v>
      </c>
      <c r="E23" s="236" t="s">
        <v>650</v>
      </c>
      <c r="F23" s="237"/>
      <c r="G23" s="238"/>
      <c r="H23" s="239"/>
      <c r="I23" s="240"/>
    </row>
    <row r="24" spans="1:10" s="1" customFormat="1" ht="18.649999999999999" customHeight="1">
      <c r="A24" s="233"/>
      <c r="B24" s="234"/>
      <c r="C24" s="235"/>
      <c r="D24" s="340" t="s">
        <v>652</v>
      </c>
      <c r="E24" s="236" t="s">
        <v>650</v>
      </c>
      <c r="F24" s="237"/>
      <c r="G24" s="238"/>
      <c r="H24" s="239"/>
      <c r="I24" s="240"/>
    </row>
    <row r="25" spans="1:10" s="1" customFormat="1" ht="18.649999999999999" customHeight="1">
      <c r="A25" s="233"/>
      <c r="B25" s="234"/>
      <c r="C25" s="235"/>
      <c r="D25" s="340" t="s">
        <v>653</v>
      </c>
      <c r="E25" s="236" t="s">
        <v>650</v>
      </c>
      <c r="F25" s="237"/>
      <c r="G25" s="238"/>
      <c r="H25" s="239"/>
      <c r="I25" s="240"/>
    </row>
    <row r="26" spans="1:10" s="1" customFormat="1" ht="18.649999999999999" customHeight="1">
      <c r="A26" s="233"/>
      <c r="B26" s="234"/>
      <c r="C26" s="235"/>
      <c r="D26" s="340" t="s">
        <v>654</v>
      </c>
      <c r="E26" s="241"/>
      <c r="F26" s="237">
        <v>45000256</v>
      </c>
      <c r="G26" s="238" t="s">
        <v>655</v>
      </c>
      <c r="H26" s="239">
        <v>10</v>
      </c>
      <c r="I26" s="240"/>
      <c r="J26" s="1" t="s">
        <v>656</v>
      </c>
    </row>
    <row r="27" spans="1:10" s="1" customFormat="1" ht="18.649999999999999" customHeight="1">
      <c r="A27" s="233"/>
      <c r="B27" s="234"/>
      <c r="C27" s="235"/>
      <c r="D27" s="340" t="s">
        <v>657</v>
      </c>
      <c r="E27" s="241"/>
      <c r="F27" s="237">
        <v>45000263</v>
      </c>
      <c r="G27" s="238" t="s">
        <v>658</v>
      </c>
      <c r="H27" s="239">
        <v>80</v>
      </c>
      <c r="I27" s="240"/>
      <c r="J27" s="1" t="s">
        <v>656</v>
      </c>
    </row>
    <row r="28" spans="1:10" s="1" customFormat="1" ht="18.649999999999999" customHeight="1">
      <c r="A28" s="233"/>
      <c r="B28" s="234"/>
      <c r="C28" s="235"/>
      <c r="D28" s="340" t="s">
        <v>659</v>
      </c>
      <c r="E28" s="241"/>
      <c r="F28" s="237">
        <v>45000270</v>
      </c>
      <c r="G28" s="238" t="s">
        <v>660</v>
      </c>
      <c r="H28" s="239">
        <v>50</v>
      </c>
      <c r="I28" s="240"/>
      <c r="J28" s="1" t="s">
        <v>656</v>
      </c>
    </row>
    <row r="29" spans="1:10" s="1" customFormat="1" ht="18.649999999999999" customHeight="1">
      <c r="A29" s="233"/>
      <c r="B29" s="234"/>
      <c r="C29" s="235"/>
      <c r="D29" s="340" t="s">
        <v>661</v>
      </c>
      <c r="E29" s="241"/>
      <c r="F29" s="237">
        <v>45000287</v>
      </c>
      <c r="G29" s="238" t="s">
        <v>662</v>
      </c>
      <c r="H29" s="239">
        <v>0</v>
      </c>
      <c r="I29" s="240"/>
      <c r="J29" s="1" t="s">
        <v>656</v>
      </c>
    </row>
    <row r="30" spans="1:10" s="1" customFormat="1" ht="18.75" customHeight="1">
      <c r="A30" s="242" t="s">
        <v>22</v>
      </c>
      <c r="B30" s="243"/>
      <c r="C30" s="216"/>
      <c r="D30" s="341" t="s">
        <v>663</v>
      </c>
      <c r="E30" s="236" t="s">
        <v>650</v>
      </c>
      <c r="F30" s="218"/>
      <c r="G30" s="219"/>
      <c r="H30" s="220"/>
      <c r="I30" s="244"/>
    </row>
    <row r="31" spans="1:10" s="1" customFormat="1" ht="18.75" customHeight="1">
      <c r="A31" s="245" t="s">
        <v>22</v>
      </c>
      <c r="B31" s="246" t="s">
        <v>23</v>
      </c>
      <c r="C31" s="224">
        <v>1107</v>
      </c>
      <c r="D31" s="339" t="s">
        <v>24</v>
      </c>
      <c r="E31" s="247" t="s">
        <v>25</v>
      </c>
      <c r="F31" s="218">
        <v>45001017</v>
      </c>
      <c r="G31" s="226" t="s">
        <v>664</v>
      </c>
      <c r="H31" s="227">
        <v>170</v>
      </c>
      <c r="I31" s="248" t="s">
        <v>26</v>
      </c>
    </row>
    <row r="32" spans="1:10" s="1" customFormat="1" ht="18.75" customHeight="1">
      <c r="A32" s="242" t="s">
        <v>22</v>
      </c>
      <c r="B32" s="243"/>
      <c r="C32" s="216"/>
      <c r="D32" s="341" t="s">
        <v>665</v>
      </c>
      <c r="E32" s="236" t="s">
        <v>650</v>
      </c>
      <c r="F32" s="218"/>
      <c r="G32" s="219"/>
      <c r="H32" s="220"/>
      <c r="I32" s="244"/>
    </row>
    <row r="33" spans="1:9" s="1" customFormat="1" ht="18.75" customHeight="1">
      <c r="A33" s="245" t="s">
        <v>22</v>
      </c>
      <c r="B33" s="246"/>
      <c r="C33" s="224"/>
      <c r="D33" s="339" t="s">
        <v>666</v>
      </c>
      <c r="E33" s="236" t="s">
        <v>650</v>
      </c>
      <c r="F33" s="218"/>
      <c r="G33" s="219"/>
      <c r="H33" s="220"/>
      <c r="I33" s="244"/>
    </row>
    <row r="34" spans="1:9" s="1" customFormat="1" ht="18.75" customHeight="1">
      <c r="A34" s="245" t="s">
        <v>22</v>
      </c>
      <c r="B34" s="246"/>
      <c r="C34" s="224"/>
      <c r="D34" s="341" t="s">
        <v>667</v>
      </c>
      <c r="E34" s="236" t="s">
        <v>650</v>
      </c>
      <c r="F34" s="218"/>
      <c r="G34" s="219"/>
      <c r="H34" s="220"/>
      <c r="I34" s="244"/>
    </row>
    <row r="35" spans="1:9" s="1" customFormat="1" ht="18.75" customHeight="1">
      <c r="A35" s="245" t="s">
        <v>22</v>
      </c>
      <c r="B35" s="246"/>
      <c r="C35" s="224"/>
      <c r="D35" s="339" t="s">
        <v>668</v>
      </c>
      <c r="E35" s="236" t="s">
        <v>650</v>
      </c>
      <c r="F35" s="218"/>
      <c r="G35" s="219"/>
      <c r="H35" s="220"/>
      <c r="I35" s="244"/>
    </row>
    <row r="36" spans="1:9" s="1" customFormat="1" ht="18.75" customHeight="1">
      <c r="A36" s="245" t="s">
        <v>22</v>
      </c>
      <c r="B36" s="246"/>
      <c r="C36" s="224"/>
      <c r="D36" s="341" t="s">
        <v>669</v>
      </c>
      <c r="E36" s="236" t="s">
        <v>650</v>
      </c>
      <c r="F36" s="218"/>
      <c r="G36" s="219"/>
      <c r="H36" s="220"/>
      <c r="I36" s="244"/>
    </row>
    <row r="37" spans="1:9" s="1" customFormat="1" ht="18.75" customHeight="1">
      <c r="A37" s="245" t="s">
        <v>22</v>
      </c>
      <c r="B37" s="246" t="s">
        <v>30</v>
      </c>
      <c r="C37" s="224">
        <v>1306</v>
      </c>
      <c r="D37" s="339" t="s">
        <v>31</v>
      </c>
      <c r="E37" s="249" t="s">
        <v>32</v>
      </c>
      <c r="F37" s="218">
        <v>45001079</v>
      </c>
      <c r="G37" s="219" t="s">
        <v>670</v>
      </c>
      <c r="H37" s="220">
        <v>400</v>
      </c>
      <c r="I37" s="244" t="s">
        <v>33</v>
      </c>
    </row>
    <row r="38" spans="1:9" s="1" customFormat="1" ht="18.75" customHeight="1">
      <c r="A38" s="242" t="s">
        <v>22</v>
      </c>
      <c r="B38" s="243" t="s">
        <v>30</v>
      </c>
      <c r="C38" s="216">
        <v>1308</v>
      </c>
      <c r="D38" s="339" t="s">
        <v>34</v>
      </c>
      <c r="E38" s="249" t="s">
        <v>35</v>
      </c>
      <c r="F38" s="250">
        <v>45001086</v>
      </c>
      <c r="G38" s="219" t="s">
        <v>671</v>
      </c>
      <c r="H38" s="220">
        <v>1520</v>
      </c>
      <c r="I38" s="244" t="s">
        <v>36</v>
      </c>
    </row>
    <row r="39" spans="1:9" s="1" customFormat="1" ht="18.75" customHeight="1">
      <c r="A39" s="242"/>
      <c r="B39" s="243"/>
      <c r="C39" s="216"/>
      <c r="D39" s="339" t="s">
        <v>672</v>
      </c>
      <c r="E39" s="249" t="s">
        <v>650</v>
      </c>
      <c r="F39" s="218"/>
      <c r="G39" s="219"/>
      <c r="H39" s="220"/>
      <c r="I39" s="244"/>
    </row>
    <row r="40" spans="1:9" s="1" customFormat="1" ht="18.75" customHeight="1">
      <c r="A40" s="251" t="s">
        <v>22</v>
      </c>
      <c r="B40" s="252" t="s">
        <v>30</v>
      </c>
      <c r="C40" s="253"/>
      <c r="D40" s="342" t="s">
        <v>673</v>
      </c>
      <c r="E40" s="254" t="s">
        <v>674</v>
      </c>
      <c r="F40" s="237">
        <v>45001109</v>
      </c>
      <c r="G40" s="238" t="s">
        <v>675</v>
      </c>
      <c r="H40" s="239">
        <v>90</v>
      </c>
      <c r="I40" s="255" t="s">
        <v>38</v>
      </c>
    </row>
    <row r="41" spans="1:9" s="1" customFormat="1" ht="18.75" customHeight="1">
      <c r="A41" s="251" t="s">
        <v>22</v>
      </c>
      <c r="B41" s="252" t="s">
        <v>30</v>
      </c>
      <c r="C41" s="253"/>
      <c r="D41" s="340" t="s">
        <v>39</v>
      </c>
      <c r="E41" s="254" t="s">
        <v>676</v>
      </c>
      <c r="F41" s="237">
        <v>45001116</v>
      </c>
      <c r="G41" s="238" t="s">
        <v>677</v>
      </c>
      <c r="H41" s="239">
        <v>180</v>
      </c>
      <c r="I41" s="255" t="s">
        <v>38</v>
      </c>
    </row>
    <row r="42" spans="1:9" s="1" customFormat="1" ht="18.75" customHeight="1">
      <c r="A42" s="251" t="s">
        <v>22</v>
      </c>
      <c r="B42" s="252" t="s">
        <v>30</v>
      </c>
      <c r="C42" s="253"/>
      <c r="D42" s="342" t="s">
        <v>40</v>
      </c>
      <c r="E42" s="254" t="s">
        <v>678</v>
      </c>
      <c r="F42" s="237">
        <v>45001123</v>
      </c>
      <c r="G42" s="238" t="s">
        <v>679</v>
      </c>
      <c r="H42" s="239">
        <v>4770</v>
      </c>
      <c r="I42" s="255" t="s">
        <v>38</v>
      </c>
    </row>
    <row r="43" spans="1:9" s="1" customFormat="1" ht="18.75" customHeight="1">
      <c r="A43" s="251" t="s">
        <v>22</v>
      </c>
      <c r="B43" s="252" t="s">
        <v>23</v>
      </c>
      <c r="C43" s="253"/>
      <c r="D43" s="340" t="s">
        <v>680</v>
      </c>
      <c r="E43" s="254" t="s">
        <v>28</v>
      </c>
      <c r="F43" s="237">
        <v>45001130</v>
      </c>
      <c r="G43" s="238" t="s">
        <v>681</v>
      </c>
      <c r="H43" s="239">
        <v>470</v>
      </c>
      <c r="I43" s="255" t="s">
        <v>29</v>
      </c>
    </row>
    <row r="44" spans="1:9" s="1" customFormat="1" ht="18.75" customHeight="1">
      <c r="A44" s="256" t="s">
        <v>22</v>
      </c>
      <c r="B44" s="257" t="s">
        <v>30</v>
      </c>
      <c r="C44" s="258"/>
      <c r="D44" s="343" t="s">
        <v>682</v>
      </c>
      <c r="E44" s="259" t="s">
        <v>567</v>
      </c>
      <c r="F44" s="260">
        <v>45001147</v>
      </c>
      <c r="G44" s="261" t="s">
        <v>683</v>
      </c>
      <c r="H44" s="262">
        <v>170</v>
      </c>
      <c r="I44" s="263" t="s">
        <v>562</v>
      </c>
    </row>
    <row r="45" spans="1:9" s="1" customFormat="1" ht="18.75" customHeight="1">
      <c r="A45" s="242" t="s">
        <v>41</v>
      </c>
      <c r="B45" s="243" t="s">
        <v>42</v>
      </c>
      <c r="C45" s="216">
        <v>2303</v>
      </c>
      <c r="D45" s="339" t="s">
        <v>684</v>
      </c>
      <c r="E45" s="249" t="s">
        <v>44</v>
      </c>
      <c r="F45" s="250">
        <v>45002007</v>
      </c>
      <c r="G45" s="219" t="s">
        <v>685</v>
      </c>
      <c r="H45" s="220">
        <v>110</v>
      </c>
      <c r="I45" s="244" t="s">
        <v>33</v>
      </c>
    </row>
    <row r="46" spans="1:9" s="1" customFormat="1" ht="18.75" customHeight="1">
      <c r="A46" s="242" t="s">
        <v>41</v>
      </c>
      <c r="B46" s="243" t="s">
        <v>45</v>
      </c>
      <c r="C46" s="216">
        <v>2600</v>
      </c>
      <c r="D46" s="339" t="s">
        <v>686</v>
      </c>
      <c r="E46" s="249" t="s">
        <v>47</v>
      </c>
      <c r="F46" s="250">
        <v>45002014</v>
      </c>
      <c r="G46" s="219" t="s">
        <v>687</v>
      </c>
      <c r="H46" s="220">
        <v>1230</v>
      </c>
      <c r="I46" s="244" t="s">
        <v>48</v>
      </c>
    </row>
    <row r="47" spans="1:9" s="1" customFormat="1" ht="18.75" customHeight="1">
      <c r="A47" s="242" t="s">
        <v>41</v>
      </c>
      <c r="B47" s="243" t="s">
        <v>45</v>
      </c>
      <c r="C47" s="216">
        <v>2601</v>
      </c>
      <c r="D47" s="339" t="s">
        <v>49</v>
      </c>
      <c r="E47" s="249" t="s">
        <v>50</v>
      </c>
      <c r="F47" s="250">
        <v>45002021</v>
      </c>
      <c r="G47" s="219" t="s">
        <v>688</v>
      </c>
      <c r="H47" s="220">
        <v>960</v>
      </c>
      <c r="I47" s="244" t="s">
        <v>51</v>
      </c>
    </row>
    <row r="48" spans="1:9" s="1" customFormat="1" ht="18.75" customHeight="1">
      <c r="A48" s="242" t="s">
        <v>41</v>
      </c>
      <c r="B48" s="243"/>
      <c r="C48" s="216"/>
      <c r="D48" s="339" t="s">
        <v>689</v>
      </c>
      <c r="E48" s="236" t="s">
        <v>650</v>
      </c>
      <c r="F48" s="250"/>
      <c r="G48" s="219"/>
      <c r="H48" s="220"/>
      <c r="I48" s="244"/>
    </row>
    <row r="49" spans="1:11" s="1" customFormat="1" ht="18.75" customHeight="1">
      <c r="A49" s="264"/>
      <c r="B49" s="265"/>
      <c r="C49" s="266"/>
      <c r="D49" s="339" t="s">
        <v>690</v>
      </c>
      <c r="E49" s="236" t="s">
        <v>650</v>
      </c>
      <c r="F49" s="250"/>
      <c r="G49" s="219"/>
      <c r="H49" s="220"/>
      <c r="I49" s="244"/>
    </row>
    <row r="50" spans="1:11" s="4" customFormat="1" ht="18.75" customHeight="1">
      <c r="A50" s="267" t="s">
        <v>691</v>
      </c>
      <c r="B50" s="268" t="s">
        <v>692</v>
      </c>
      <c r="C50" s="269">
        <v>3102</v>
      </c>
      <c r="D50" s="339" t="s">
        <v>693</v>
      </c>
      <c r="E50" s="270" t="s">
        <v>57</v>
      </c>
      <c r="F50" s="250">
        <v>45003011</v>
      </c>
      <c r="G50" s="219" t="s">
        <v>694</v>
      </c>
      <c r="H50" s="271">
        <v>500</v>
      </c>
      <c r="I50" s="272" t="s">
        <v>58</v>
      </c>
      <c r="K50" s="1"/>
    </row>
    <row r="51" spans="1:11" s="4" customFormat="1" ht="18.75" customHeight="1">
      <c r="A51" s="267" t="s">
        <v>691</v>
      </c>
      <c r="B51" s="268" t="s">
        <v>692</v>
      </c>
      <c r="C51" s="269">
        <v>3103</v>
      </c>
      <c r="D51" s="339" t="s">
        <v>59</v>
      </c>
      <c r="E51" s="270" t="s">
        <v>60</v>
      </c>
      <c r="F51" s="250">
        <v>45003028</v>
      </c>
      <c r="G51" s="219" t="s">
        <v>695</v>
      </c>
      <c r="H51" s="271">
        <v>440</v>
      </c>
      <c r="I51" s="272" t="s">
        <v>58</v>
      </c>
      <c r="K51" s="1"/>
    </row>
    <row r="52" spans="1:11" s="1" customFormat="1" ht="18.75" customHeight="1">
      <c r="A52" s="242" t="s">
        <v>691</v>
      </c>
      <c r="B52" s="243" t="s">
        <v>355</v>
      </c>
      <c r="C52" s="266">
        <v>3200</v>
      </c>
      <c r="D52" s="339" t="s">
        <v>696</v>
      </c>
      <c r="E52" s="249" t="s">
        <v>697</v>
      </c>
      <c r="F52" s="250">
        <v>45003035</v>
      </c>
      <c r="G52" s="219" t="s">
        <v>698</v>
      </c>
      <c r="H52" s="220">
        <v>360</v>
      </c>
      <c r="I52" s="244" t="s">
        <v>54</v>
      </c>
    </row>
    <row r="53" spans="1:11" s="1" customFormat="1" ht="18.75" customHeight="1">
      <c r="A53" s="242" t="s">
        <v>691</v>
      </c>
      <c r="B53" s="243" t="s">
        <v>356</v>
      </c>
      <c r="C53" s="266">
        <v>3202</v>
      </c>
      <c r="D53" s="339" t="s">
        <v>357</v>
      </c>
      <c r="E53" s="249" t="s">
        <v>358</v>
      </c>
      <c r="F53" s="250">
        <v>45003042</v>
      </c>
      <c r="G53" s="219" t="s">
        <v>699</v>
      </c>
      <c r="H53" s="220">
        <v>1050</v>
      </c>
      <c r="I53" s="244" t="s">
        <v>359</v>
      </c>
    </row>
    <row r="54" spans="1:11" s="1" customFormat="1" ht="18.75" customHeight="1">
      <c r="A54" s="242" t="s">
        <v>691</v>
      </c>
      <c r="B54" s="243" t="s">
        <v>356</v>
      </c>
      <c r="C54" s="266">
        <v>3204</v>
      </c>
      <c r="D54" s="339" t="s">
        <v>360</v>
      </c>
      <c r="E54" s="249" t="s">
        <v>361</v>
      </c>
      <c r="F54" s="250">
        <v>45003059</v>
      </c>
      <c r="G54" s="219" t="s">
        <v>700</v>
      </c>
      <c r="H54" s="220">
        <v>1970</v>
      </c>
      <c r="I54" s="244" t="s">
        <v>284</v>
      </c>
    </row>
    <row r="55" spans="1:11" s="1" customFormat="1" ht="18.75" customHeight="1">
      <c r="A55" s="242" t="s">
        <v>691</v>
      </c>
      <c r="B55" s="243" t="s">
        <v>69</v>
      </c>
      <c r="C55" s="216">
        <v>3400</v>
      </c>
      <c r="D55" s="339" t="s">
        <v>701</v>
      </c>
      <c r="E55" s="249" t="s">
        <v>702</v>
      </c>
      <c r="F55" s="250">
        <v>45003066</v>
      </c>
      <c r="G55" s="219" t="s">
        <v>703</v>
      </c>
      <c r="H55" s="220">
        <v>340</v>
      </c>
      <c r="I55" s="244" t="s">
        <v>704</v>
      </c>
    </row>
    <row r="56" spans="1:11" s="1" customFormat="1" ht="18.75" customHeight="1">
      <c r="A56" s="242" t="s">
        <v>691</v>
      </c>
      <c r="B56" s="243" t="s">
        <v>69</v>
      </c>
      <c r="C56" s="216">
        <v>3401</v>
      </c>
      <c r="D56" s="339" t="s">
        <v>73</v>
      </c>
      <c r="E56" s="249" t="s">
        <v>74</v>
      </c>
      <c r="F56" s="250">
        <v>45003073</v>
      </c>
      <c r="G56" s="219" t="s">
        <v>705</v>
      </c>
      <c r="H56" s="220">
        <v>310</v>
      </c>
      <c r="I56" s="244" t="s">
        <v>75</v>
      </c>
    </row>
    <row r="57" spans="1:11" s="1" customFormat="1" ht="18.75" customHeight="1">
      <c r="A57" s="242" t="s">
        <v>691</v>
      </c>
      <c r="B57" s="243" t="s">
        <v>69</v>
      </c>
      <c r="C57" s="216">
        <v>3402</v>
      </c>
      <c r="D57" s="339" t="s">
        <v>76</v>
      </c>
      <c r="E57" s="249" t="s">
        <v>77</v>
      </c>
      <c r="F57" s="250">
        <v>45003080</v>
      </c>
      <c r="G57" s="219" t="s">
        <v>706</v>
      </c>
      <c r="H57" s="220">
        <v>4120</v>
      </c>
      <c r="I57" s="244" t="s">
        <v>78</v>
      </c>
    </row>
    <row r="58" spans="1:11" s="1" customFormat="1" ht="18.75" customHeight="1">
      <c r="A58" s="242" t="s">
        <v>691</v>
      </c>
      <c r="B58" s="243"/>
      <c r="C58" s="216"/>
      <c r="D58" s="339" t="s">
        <v>707</v>
      </c>
      <c r="E58" s="236" t="s">
        <v>650</v>
      </c>
      <c r="F58" s="250"/>
      <c r="G58" s="219"/>
      <c r="H58" s="220"/>
      <c r="I58" s="244"/>
    </row>
    <row r="59" spans="1:11" s="1" customFormat="1" ht="18.75" customHeight="1">
      <c r="A59" s="242" t="s">
        <v>691</v>
      </c>
      <c r="B59" s="243"/>
      <c r="C59" s="216"/>
      <c r="D59" s="339" t="s">
        <v>708</v>
      </c>
      <c r="E59" s="236" t="s">
        <v>650</v>
      </c>
      <c r="F59" s="250"/>
      <c r="G59" s="219"/>
      <c r="H59" s="220"/>
      <c r="I59" s="244"/>
    </row>
    <row r="60" spans="1:11" s="1" customFormat="1" ht="18.75" customHeight="1">
      <c r="A60" s="242" t="s">
        <v>691</v>
      </c>
      <c r="B60" s="243"/>
      <c r="C60" s="216"/>
      <c r="D60" s="339" t="s">
        <v>709</v>
      </c>
      <c r="E60" s="236" t="s">
        <v>650</v>
      </c>
      <c r="F60" s="250"/>
      <c r="G60" s="219"/>
      <c r="H60" s="220"/>
      <c r="I60" s="244"/>
    </row>
    <row r="61" spans="1:11" s="1" customFormat="1" ht="18.75" customHeight="1">
      <c r="A61" s="242" t="s">
        <v>691</v>
      </c>
      <c r="B61" s="243"/>
      <c r="C61" s="216"/>
      <c r="D61" s="339" t="s">
        <v>710</v>
      </c>
      <c r="E61" s="236" t="s">
        <v>650</v>
      </c>
      <c r="F61" s="250"/>
      <c r="G61" s="219"/>
      <c r="H61" s="220"/>
      <c r="I61" s="244"/>
    </row>
    <row r="62" spans="1:11" s="1" customFormat="1" ht="18.75" customHeight="1">
      <c r="A62" s="242" t="s">
        <v>691</v>
      </c>
      <c r="B62" s="243" t="s">
        <v>69</v>
      </c>
      <c r="C62" s="216">
        <v>3404</v>
      </c>
      <c r="D62" s="339" t="s">
        <v>92</v>
      </c>
      <c r="E62" s="249" t="s">
        <v>93</v>
      </c>
      <c r="F62" s="250">
        <v>45003134</v>
      </c>
      <c r="G62" s="219" t="s">
        <v>711</v>
      </c>
      <c r="H62" s="220">
        <v>760</v>
      </c>
      <c r="I62" s="273" t="s">
        <v>94</v>
      </c>
    </row>
    <row r="63" spans="1:11" s="1" customFormat="1" ht="18.75" customHeight="1">
      <c r="A63" s="242" t="s">
        <v>691</v>
      </c>
      <c r="B63" s="243" t="s">
        <v>69</v>
      </c>
      <c r="C63" s="216">
        <v>3405</v>
      </c>
      <c r="D63" s="339" t="s">
        <v>95</v>
      </c>
      <c r="E63" s="249" t="s">
        <v>96</v>
      </c>
      <c r="F63" s="250">
        <v>45003141</v>
      </c>
      <c r="G63" s="219" t="s">
        <v>712</v>
      </c>
      <c r="H63" s="220">
        <v>1520</v>
      </c>
      <c r="I63" s="273" t="s">
        <v>97</v>
      </c>
    </row>
    <row r="64" spans="1:11" s="1" customFormat="1" ht="18.75" customHeight="1">
      <c r="A64" s="264" t="s">
        <v>691</v>
      </c>
      <c r="B64" s="243" t="s">
        <v>713</v>
      </c>
      <c r="C64" s="216">
        <v>3700</v>
      </c>
      <c r="D64" s="339" t="s">
        <v>714</v>
      </c>
      <c r="E64" s="249" t="s">
        <v>103</v>
      </c>
      <c r="F64" s="250">
        <v>45003158</v>
      </c>
      <c r="G64" s="219" t="s">
        <v>715</v>
      </c>
      <c r="H64" s="220">
        <v>390</v>
      </c>
      <c r="I64" s="244" t="s">
        <v>26</v>
      </c>
    </row>
    <row r="65" spans="1:10" s="1" customFormat="1" ht="18.75" customHeight="1">
      <c r="A65" s="264" t="s">
        <v>691</v>
      </c>
      <c r="B65" s="243" t="s">
        <v>713</v>
      </c>
      <c r="C65" s="216">
        <v>3701</v>
      </c>
      <c r="D65" s="339" t="s">
        <v>61</v>
      </c>
      <c r="E65" s="249" t="s">
        <v>62</v>
      </c>
      <c r="F65" s="250">
        <v>45003165</v>
      </c>
      <c r="G65" s="219" t="s">
        <v>716</v>
      </c>
      <c r="H65" s="220">
        <v>320</v>
      </c>
      <c r="I65" s="244" t="s">
        <v>26</v>
      </c>
    </row>
    <row r="66" spans="1:10" s="1" customFormat="1" ht="18.75" customHeight="1">
      <c r="A66" s="264" t="s">
        <v>691</v>
      </c>
      <c r="B66" s="243" t="s">
        <v>713</v>
      </c>
      <c r="C66" s="216">
        <v>3702</v>
      </c>
      <c r="D66" s="339" t="s">
        <v>717</v>
      </c>
      <c r="E66" s="249" t="s">
        <v>64</v>
      </c>
      <c r="F66" s="250">
        <v>45003172</v>
      </c>
      <c r="G66" s="219" t="s">
        <v>718</v>
      </c>
      <c r="H66" s="220">
        <v>440</v>
      </c>
      <c r="I66" s="244" t="s">
        <v>54</v>
      </c>
    </row>
    <row r="67" spans="1:10" s="1" customFormat="1" ht="18.75" customHeight="1">
      <c r="A67" s="242" t="s">
        <v>691</v>
      </c>
      <c r="B67" s="243"/>
      <c r="C67" s="216"/>
      <c r="D67" s="339" t="s">
        <v>719</v>
      </c>
      <c r="E67" s="236" t="s">
        <v>650</v>
      </c>
      <c r="F67" s="250"/>
      <c r="G67" s="219"/>
      <c r="H67" s="220"/>
      <c r="I67" s="273"/>
    </row>
    <row r="68" spans="1:10" s="1" customFormat="1" ht="18.75" customHeight="1">
      <c r="A68" s="242" t="s">
        <v>691</v>
      </c>
      <c r="B68" s="243"/>
      <c r="C68" s="216"/>
      <c r="D68" s="339" t="s">
        <v>720</v>
      </c>
      <c r="E68" s="236" t="s">
        <v>650</v>
      </c>
      <c r="F68" s="250"/>
      <c r="G68" s="219"/>
      <c r="H68" s="220"/>
      <c r="I68" s="244"/>
    </row>
    <row r="69" spans="1:10" s="1" customFormat="1" ht="18.75" customHeight="1">
      <c r="A69" s="274" t="s">
        <v>691</v>
      </c>
      <c r="B69" s="275"/>
      <c r="C69" s="276"/>
      <c r="D69" s="339" t="s">
        <v>721</v>
      </c>
      <c r="E69" s="236" t="s">
        <v>650</v>
      </c>
      <c r="F69" s="277"/>
      <c r="G69" s="278"/>
      <c r="H69" s="279"/>
      <c r="I69" s="280"/>
      <c r="J69" s="281" t="s">
        <v>722</v>
      </c>
    </row>
    <row r="70" spans="1:10" s="1" customFormat="1" ht="18.649999999999999" customHeight="1">
      <c r="A70" s="282"/>
      <c r="B70" s="243"/>
      <c r="C70" s="216"/>
      <c r="D70" s="339" t="s">
        <v>723</v>
      </c>
      <c r="E70" s="236" t="s">
        <v>650</v>
      </c>
      <c r="F70" s="250"/>
      <c r="G70" s="219"/>
      <c r="H70" s="220"/>
      <c r="I70" s="244"/>
    </row>
    <row r="71" spans="1:10" s="1" customFormat="1" ht="18.649999999999999" customHeight="1">
      <c r="A71" s="282"/>
      <c r="B71" s="243"/>
      <c r="C71" s="216"/>
      <c r="D71" s="339" t="s">
        <v>724</v>
      </c>
      <c r="E71" s="236" t="s">
        <v>650</v>
      </c>
      <c r="F71" s="250"/>
      <c r="G71" s="219"/>
      <c r="H71" s="220"/>
      <c r="I71" s="244"/>
    </row>
    <row r="72" spans="1:10" s="1" customFormat="1" ht="18.649999999999999" customHeight="1">
      <c r="A72" s="283" t="s">
        <v>725</v>
      </c>
      <c r="B72" s="252" t="s">
        <v>69</v>
      </c>
      <c r="C72" s="253"/>
      <c r="D72" s="340" t="s">
        <v>726</v>
      </c>
      <c r="E72" s="254" t="s">
        <v>727</v>
      </c>
      <c r="F72" s="284">
        <v>45003233</v>
      </c>
      <c r="G72" s="238" t="s">
        <v>728</v>
      </c>
      <c r="H72" s="239">
        <v>670</v>
      </c>
      <c r="I72" s="255" t="s">
        <v>72</v>
      </c>
    </row>
    <row r="73" spans="1:10" s="1" customFormat="1" ht="18.649999999999999" customHeight="1">
      <c r="A73" s="283" t="s">
        <v>725</v>
      </c>
      <c r="B73" s="252" t="s">
        <v>69</v>
      </c>
      <c r="C73" s="253"/>
      <c r="D73" s="340" t="s">
        <v>729</v>
      </c>
      <c r="E73" s="254" t="s">
        <v>730</v>
      </c>
      <c r="F73" s="284">
        <v>45003240</v>
      </c>
      <c r="G73" s="238" t="s">
        <v>731</v>
      </c>
      <c r="H73" s="239">
        <v>310</v>
      </c>
      <c r="I73" s="255" t="s">
        <v>86</v>
      </c>
    </row>
    <row r="74" spans="1:10" s="1" customFormat="1" ht="18.649999999999999" customHeight="1">
      <c r="A74" s="283" t="s">
        <v>725</v>
      </c>
      <c r="B74" s="252" t="s">
        <v>69</v>
      </c>
      <c r="C74" s="253"/>
      <c r="D74" s="340" t="s">
        <v>732</v>
      </c>
      <c r="E74" s="254" t="s">
        <v>733</v>
      </c>
      <c r="F74" s="284">
        <v>45003257</v>
      </c>
      <c r="G74" s="285" t="s">
        <v>734</v>
      </c>
      <c r="H74" s="239">
        <v>720</v>
      </c>
      <c r="I74" s="255" t="s">
        <v>29</v>
      </c>
    </row>
    <row r="75" spans="1:10" s="1" customFormat="1" ht="18.649999999999999" customHeight="1">
      <c r="A75" s="283" t="s">
        <v>725</v>
      </c>
      <c r="B75" s="252" t="s">
        <v>69</v>
      </c>
      <c r="C75" s="253"/>
      <c r="D75" s="340" t="s">
        <v>735</v>
      </c>
      <c r="E75" s="254" t="s">
        <v>82</v>
      </c>
      <c r="F75" s="284">
        <v>45003264</v>
      </c>
      <c r="G75" s="238" t="s">
        <v>736</v>
      </c>
      <c r="H75" s="239">
        <v>650</v>
      </c>
      <c r="I75" s="255" t="s">
        <v>83</v>
      </c>
    </row>
    <row r="76" spans="1:10" s="1" customFormat="1" ht="18.649999999999999" customHeight="1">
      <c r="A76" s="283" t="s">
        <v>725</v>
      </c>
      <c r="B76" s="252" t="s">
        <v>69</v>
      </c>
      <c r="C76" s="253"/>
      <c r="D76" s="340" t="s">
        <v>737</v>
      </c>
      <c r="E76" s="254" t="s">
        <v>738</v>
      </c>
      <c r="F76" s="284">
        <v>45003271</v>
      </c>
      <c r="G76" s="238" t="s">
        <v>739</v>
      </c>
      <c r="H76" s="239">
        <v>1130</v>
      </c>
      <c r="I76" s="255" t="s">
        <v>80</v>
      </c>
    </row>
    <row r="77" spans="1:10" s="1" customFormat="1" ht="18.649999999999999" customHeight="1">
      <c r="A77" s="283" t="s">
        <v>725</v>
      </c>
      <c r="B77" s="252" t="s">
        <v>69</v>
      </c>
      <c r="C77" s="253"/>
      <c r="D77" s="340" t="s">
        <v>740</v>
      </c>
      <c r="E77" s="254" t="s">
        <v>741</v>
      </c>
      <c r="F77" s="284">
        <v>45003288</v>
      </c>
      <c r="G77" s="238" t="s">
        <v>742</v>
      </c>
      <c r="H77" s="239">
        <v>660</v>
      </c>
      <c r="I77" s="255" t="s">
        <v>91</v>
      </c>
      <c r="J77" s="281" t="s">
        <v>743</v>
      </c>
    </row>
    <row r="78" spans="1:10" s="1" customFormat="1" ht="18.75" customHeight="1">
      <c r="A78" s="283" t="s">
        <v>725</v>
      </c>
      <c r="B78" s="252" t="s">
        <v>69</v>
      </c>
      <c r="C78" s="286"/>
      <c r="D78" s="340" t="s">
        <v>744</v>
      </c>
      <c r="E78" s="254" t="s">
        <v>745</v>
      </c>
      <c r="F78" s="284">
        <v>45003295</v>
      </c>
      <c r="G78" s="238" t="s">
        <v>746</v>
      </c>
      <c r="H78" s="239">
        <v>1640</v>
      </c>
      <c r="I78" s="287" t="s">
        <v>100</v>
      </c>
      <c r="J78" s="281"/>
    </row>
    <row r="79" spans="1:10" s="1" customFormat="1" ht="18.75" customHeight="1">
      <c r="A79" s="288" t="s">
        <v>725</v>
      </c>
      <c r="B79" s="257" t="s">
        <v>747</v>
      </c>
      <c r="C79" s="289"/>
      <c r="D79" s="343" t="s">
        <v>748</v>
      </c>
      <c r="E79" s="259" t="s">
        <v>565</v>
      </c>
      <c r="F79" s="290">
        <v>45003301</v>
      </c>
      <c r="G79" s="261" t="s">
        <v>749</v>
      </c>
      <c r="H79" s="262">
        <v>430</v>
      </c>
      <c r="I79" s="291" t="s">
        <v>562</v>
      </c>
      <c r="J79" s="281"/>
    </row>
    <row r="80" spans="1:10" s="1" customFormat="1" ht="18.649999999999999" customHeight="1">
      <c r="A80" s="288" t="s">
        <v>750</v>
      </c>
      <c r="B80" s="257" t="s">
        <v>751</v>
      </c>
      <c r="C80" s="258"/>
      <c r="D80" s="343" t="s">
        <v>752</v>
      </c>
      <c r="E80" s="259" t="s">
        <v>580</v>
      </c>
      <c r="F80" s="290">
        <v>45003318</v>
      </c>
      <c r="G80" s="261" t="s">
        <v>753</v>
      </c>
      <c r="H80" s="262">
        <v>690</v>
      </c>
      <c r="I80" s="263" t="s">
        <v>562</v>
      </c>
    </row>
    <row r="81" spans="1:9" s="1" customFormat="1" ht="18.649999999999999" customHeight="1">
      <c r="A81" s="242" t="s">
        <v>134</v>
      </c>
      <c r="B81" s="243"/>
      <c r="C81" s="216"/>
      <c r="D81" s="339" t="s">
        <v>754</v>
      </c>
      <c r="E81" s="236" t="s">
        <v>650</v>
      </c>
      <c r="F81" s="250"/>
      <c r="G81" s="219"/>
      <c r="H81" s="220"/>
      <c r="I81" s="244"/>
    </row>
    <row r="82" spans="1:9" s="1" customFormat="1" ht="18.75" customHeight="1">
      <c r="A82" s="242" t="s">
        <v>134</v>
      </c>
      <c r="B82" s="243" t="s">
        <v>135</v>
      </c>
      <c r="C82" s="216">
        <v>4118</v>
      </c>
      <c r="D82" s="339" t="s">
        <v>755</v>
      </c>
      <c r="E82" s="249" t="s">
        <v>137</v>
      </c>
      <c r="F82" s="250">
        <v>45004018</v>
      </c>
      <c r="G82" s="219" t="s">
        <v>756</v>
      </c>
      <c r="H82" s="220">
        <v>500</v>
      </c>
      <c r="I82" s="244" t="s">
        <v>26</v>
      </c>
    </row>
    <row r="83" spans="1:9" s="1" customFormat="1" ht="18.75" customHeight="1">
      <c r="A83" s="242" t="s">
        <v>134</v>
      </c>
      <c r="B83" s="243" t="s">
        <v>135</v>
      </c>
      <c r="C83" s="216">
        <v>4106</v>
      </c>
      <c r="D83" s="339" t="s">
        <v>138</v>
      </c>
      <c r="E83" s="249" t="s">
        <v>139</v>
      </c>
      <c r="F83" s="250">
        <v>45004025</v>
      </c>
      <c r="G83" s="219" t="s">
        <v>757</v>
      </c>
      <c r="H83" s="220">
        <v>610</v>
      </c>
      <c r="I83" s="244" t="s">
        <v>140</v>
      </c>
    </row>
    <row r="84" spans="1:9" s="1" customFormat="1" ht="18.75" customHeight="1">
      <c r="A84" s="242" t="s">
        <v>134</v>
      </c>
      <c r="B84" s="243" t="s">
        <v>141</v>
      </c>
      <c r="C84" s="216">
        <v>4203</v>
      </c>
      <c r="D84" s="339" t="s">
        <v>142</v>
      </c>
      <c r="E84" s="249" t="s">
        <v>143</v>
      </c>
      <c r="F84" s="250">
        <v>45004032</v>
      </c>
      <c r="G84" s="219" t="s">
        <v>758</v>
      </c>
      <c r="H84" s="220">
        <v>590</v>
      </c>
      <c r="I84" s="244" t="s">
        <v>125</v>
      </c>
    </row>
    <row r="85" spans="1:9" s="1" customFormat="1" ht="35.25" customHeight="1">
      <c r="A85" s="242" t="s">
        <v>134</v>
      </c>
      <c r="B85" s="243" t="s">
        <v>144</v>
      </c>
      <c r="C85" s="216">
        <v>4304</v>
      </c>
      <c r="D85" s="339" t="s">
        <v>145</v>
      </c>
      <c r="E85" s="292" t="s">
        <v>146</v>
      </c>
      <c r="F85" s="250">
        <v>45004049</v>
      </c>
      <c r="G85" s="219" t="s">
        <v>759</v>
      </c>
      <c r="H85" s="220">
        <v>200</v>
      </c>
      <c r="I85" s="244" t="s">
        <v>147</v>
      </c>
    </row>
    <row r="86" spans="1:9" s="1" customFormat="1" ht="57" customHeight="1">
      <c r="A86" s="242" t="s">
        <v>134</v>
      </c>
      <c r="B86" s="243" t="s">
        <v>144</v>
      </c>
      <c r="C86" s="216">
        <v>4305</v>
      </c>
      <c r="D86" s="339" t="s">
        <v>148</v>
      </c>
      <c r="E86" s="293" t="s">
        <v>149</v>
      </c>
      <c r="F86" s="250">
        <v>45004056</v>
      </c>
      <c r="G86" s="219" t="s">
        <v>760</v>
      </c>
      <c r="H86" s="220">
        <v>160</v>
      </c>
      <c r="I86" s="244" t="s">
        <v>150</v>
      </c>
    </row>
    <row r="87" spans="1:9" s="1" customFormat="1" ht="45" customHeight="1">
      <c r="A87" s="242" t="s">
        <v>134</v>
      </c>
      <c r="B87" s="243" t="s">
        <v>144</v>
      </c>
      <c r="C87" s="216">
        <v>4306</v>
      </c>
      <c r="D87" s="339" t="s">
        <v>151</v>
      </c>
      <c r="E87" s="293" t="s">
        <v>152</v>
      </c>
      <c r="F87" s="250">
        <v>45004063</v>
      </c>
      <c r="G87" s="219" t="s">
        <v>761</v>
      </c>
      <c r="H87" s="220">
        <v>130</v>
      </c>
      <c r="I87" s="244" t="s">
        <v>153</v>
      </c>
    </row>
    <row r="88" spans="1:9" s="1" customFormat="1" ht="37.5" customHeight="1">
      <c r="A88" s="242" t="s">
        <v>134</v>
      </c>
      <c r="B88" s="243" t="s">
        <v>144</v>
      </c>
      <c r="C88" s="216">
        <v>4307</v>
      </c>
      <c r="D88" s="339" t="s">
        <v>154</v>
      </c>
      <c r="E88" s="293" t="s">
        <v>155</v>
      </c>
      <c r="F88" s="250">
        <v>45004070</v>
      </c>
      <c r="G88" s="219" t="s">
        <v>762</v>
      </c>
      <c r="H88" s="220">
        <v>160</v>
      </c>
      <c r="I88" s="244" t="s">
        <v>156</v>
      </c>
    </row>
    <row r="89" spans="1:9" s="1" customFormat="1" ht="42" customHeight="1">
      <c r="A89" s="242" t="s">
        <v>134</v>
      </c>
      <c r="B89" s="243" t="s">
        <v>144</v>
      </c>
      <c r="C89" s="216">
        <v>4308</v>
      </c>
      <c r="D89" s="339" t="s">
        <v>157</v>
      </c>
      <c r="E89" s="293" t="s">
        <v>158</v>
      </c>
      <c r="F89" s="250">
        <v>45004087</v>
      </c>
      <c r="G89" s="219" t="s">
        <v>763</v>
      </c>
      <c r="H89" s="220">
        <v>120</v>
      </c>
      <c r="I89" s="244" t="s">
        <v>159</v>
      </c>
    </row>
    <row r="90" spans="1:9" s="1" customFormat="1" ht="18" customHeight="1">
      <c r="A90" s="242" t="s">
        <v>134</v>
      </c>
      <c r="B90" s="243"/>
      <c r="C90" s="216"/>
      <c r="D90" s="339" t="s">
        <v>764</v>
      </c>
      <c r="E90" s="236" t="s">
        <v>650</v>
      </c>
      <c r="F90" s="250"/>
      <c r="G90" s="219"/>
      <c r="H90" s="220"/>
      <c r="I90" s="244"/>
    </row>
    <row r="91" spans="1:9" s="1" customFormat="1" ht="38.25" customHeight="1">
      <c r="A91" s="242" t="s">
        <v>134</v>
      </c>
      <c r="B91" s="243" t="s">
        <v>144</v>
      </c>
      <c r="C91" s="216">
        <v>4310</v>
      </c>
      <c r="D91" s="339" t="s">
        <v>160</v>
      </c>
      <c r="E91" s="293" t="s">
        <v>161</v>
      </c>
      <c r="F91" s="250">
        <v>45004100</v>
      </c>
      <c r="G91" s="219" t="s">
        <v>765</v>
      </c>
      <c r="H91" s="220">
        <v>130</v>
      </c>
      <c r="I91" s="244" t="s">
        <v>162</v>
      </c>
    </row>
    <row r="92" spans="1:9" s="1" customFormat="1" ht="33.75" customHeight="1">
      <c r="A92" s="242" t="s">
        <v>134</v>
      </c>
      <c r="B92" s="243" t="s">
        <v>144</v>
      </c>
      <c r="C92" s="216">
        <v>4311</v>
      </c>
      <c r="D92" s="339" t="s">
        <v>163</v>
      </c>
      <c r="E92" s="293" t="s">
        <v>164</v>
      </c>
      <c r="F92" s="250">
        <v>45004117</v>
      </c>
      <c r="G92" s="219" t="s">
        <v>766</v>
      </c>
      <c r="H92" s="220">
        <v>130</v>
      </c>
      <c r="I92" s="244" t="s">
        <v>165</v>
      </c>
    </row>
    <row r="93" spans="1:9" s="1" customFormat="1" ht="42.75" customHeight="1">
      <c r="A93" s="242" t="s">
        <v>134</v>
      </c>
      <c r="B93" s="243" t="s">
        <v>144</v>
      </c>
      <c r="C93" s="216">
        <v>4312</v>
      </c>
      <c r="D93" s="339" t="s">
        <v>166</v>
      </c>
      <c r="E93" s="293" t="s">
        <v>167</v>
      </c>
      <c r="F93" s="250">
        <v>45004124</v>
      </c>
      <c r="G93" s="219" t="s">
        <v>767</v>
      </c>
      <c r="H93" s="220">
        <v>130</v>
      </c>
      <c r="I93" s="244" t="s">
        <v>168</v>
      </c>
    </row>
    <row r="94" spans="1:9" s="1" customFormat="1" ht="42" customHeight="1">
      <c r="A94" s="242" t="s">
        <v>134</v>
      </c>
      <c r="B94" s="243" t="s">
        <v>144</v>
      </c>
      <c r="C94" s="216">
        <v>4313</v>
      </c>
      <c r="D94" s="339" t="s">
        <v>169</v>
      </c>
      <c r="E94" s="293" t="s">
        <v>170</v>
      </c>
      <c r="F94" s="250">
        <v>45004131</v>
      </c>
      <c r="G94" s="219" t="s">
        <v>768</v>
      </c>
      <c r="H94" s="220">
        <v>140</v>
      </c>
      <c r="I94" s="244" t="s">
        <v>171</v>
      </c>
    </row>
    <row r="95" spans="1:9" s="1" customFormat="1" ht="33">
      <c r="A95" s="242" t="s">
        <v>134</v>
      </c>
      <c r="B95" s="243" t="s">
        <v>144</v>
      </c>
      <c r="C95" s="216">
        <v>4314</v>
      </c>
      <c r="D95" s="339" t="s">
        <v>172</v>
      </c>
      <c r="E95" s="294" t="s">
        <v>173</v>
      </c>
      <c r="F95" s="250">
        <v>45004148</v>
      </c>
      <c r="G95" s="219" t="s">
        <v>769</v>
      </c>
      <c r="H95" s="220">
        <v>140</v>
      </c>
      <c r="I95" s="244" t="s">
        <v>174</v>
      </c>
    </row>
    <row r="96" spans="1:9" s="1" customFormat="1" ht="35.25" customHeight="1">
      <c r="A96" s="242" t="s">
        <v>134</v>
      </c>
      <c r="B96" s="243" t="s">
        <v>144</v>
      </c>
      <c r="C96" s="216">
        <v>4315</v>
      </c>
      <c r="D96" s="339" t="s">
        <v>175</v>
      </c>
      <c r="E96" s="294" t="s">
        <v>176</v>
      </c>
      <c r="F96" s="250">
        <v>45004155</v>
      </c>
      <c r="G96" s="219" t="s">
        <v>770</v>
      </c>
      <c r="H96" s="220">
        <v>140</v>
      </c>
      <c r="I96" s="244" t="s">
        <v>177</v>
      </c>
    </row>
    <row r="97" spans="1:9" s="1" customFormat="1" ht="35.25" customHeight="1">
      <c r="A97" s="242" t="s">
        <v>134</v>
      </c>
      <c r="B97" s="243" t="s">
        <v>144</v>
      </c>
      <c r="C97" s="216">
        <v>4316</v>
      </c>
      <c r="D97" s="339" t="s">
        <v>178</v>
      </c>
      <c r="E97" s="294" t="s">
        <v>179</v>
      </c>
      <c r="F97" s="250">
        <v>45004162</v>
      </c>
      <c r="G97" s="219" t="s">
        <v>771</v>
      </c>
      <c r="H97" s="220">
        <v>140</v>
      </c>
      <c r="I97" s="244" t="s">
        <v>180</v>
      </c>
    </row>
    <row r="98" spans="1:9" s="1" customFormat="1" ht="35.25" customHeight="1">
      <c r="A98" s="242" t="s">
        <v>134</v>
      </c>
      <c r="B98" s="243" t="s">
        <v>144</v>
      </c>
      <c r="C98" s="216">
        <v>4303</v>
      </c>
      <c r="D98" s="339" t="s">
        <v>181</v>
      </c>
      <c r="E98" s="294" t="s">
        <v>182</v>
      </c>
      <c r="F98" s="250">
        <v>45004179</v>
      </c>
      <c r="G98" s="219" t="s">
        <v>772</v>
      </c>
      <c r="H98" s="220">
        <v>140</v>
      </c>
      <c r="I98" s="244" t="s">
        <v>183</v>
      </c>
    </row>
    <row r="99" spans="1:9" s="1" customFormat="1" ht="23.25" customHeight="1">
      <c r="A99" s="242" t="s">
        <v>134</v>
      </c>
      <c r="B99" s="243" t="s">
        <v>144</v>
      </c>
      <c r="C99" s="216">
        <v>4341</v>
      </c>
      <c r="D99" s="339" t="s">
        <v>184</v>
      </c>
      <c r="E99" s="249" t="s">
        <v>185</v>
      </c>
      <c r="F99" s="250">
        <v>45004186</v>
      </c>
      <c r="G99" s="219" t="s">
        <v>773</v>
      </c>
      <c r="H99" s="220">
        <v>160</v>
      </c>
      <c r="I99" s="244" t="s">
        <v>162</v>
      </c>
    </row>
    <row r="100" spans="1:9" s="1" customFormat="1" ht="23.25" customHeight="1">
      <c r="A100" s="242" t="s">
        <v>134</v>
      </c>
      <c r="B100" s="243" t="s">
        <v>144</v>
      </c>
      <c r="C100" s="216">
        <v>4342</v>
      </c>
      <c r="D100" s="339" t="s">
        <v>186</v>
      </c>
      <c r="E100" s="249" t="s">
        <v>187</v>
      </c>
      <c r="F100" s="250">
        <v>45004193</v>
      </c>
      <c r="G100" s="219" t="s">
        <v>774</v>
      </c>
      <c r="H100" s="220">
        <v>160</v>
      </c>
      <c r="I100" s="244" t="s">
        <v>162</v>
      </c>
    </row>
    <row r="101" spans="1:9" s="1" customFormat="1" ht="18.75" customHeight="1">
      <c r="A101" s="242" t="s">
        <v>134</v>
      </c>
      <c r="B101" s="243" t="s">
        <v>144</v>
      </c>
      <c r="C101" s="216">
        <v>4350</v>
      </c>
      <c r="D101" s="339" t="s">
        <v>188</v>
      </c>
      <c r="E101" s="249" t="s">
        <v>189</v>
      </c>
      <c r="F101" s="250">
        <v>45004209</v>
      </c>
      <c r="G101" s="219" t="s">
        <v>775</v>
      </c>
      <c r="H101" s="220">
        <v>1000</v>
      </c>
      <c r="I101" s="244" t="s">
        <v>190</v>
      </c>
    </row>
    <row r="102" spans="1:9" s="1" customFormat="1" ht="18.75" customHeight="1">
      <c r="A102" s="242" t="s">
        <v>134</v>
      </c>
      <c r="B102" s="243" t="s">
        <v>144</v>
      </c>
      <c r="C102" s="216">
        <v>4351</v>
      </c>
      <c r="D102" s="339" t="s">
        <v>191</v>
      </c>
      <c r="E102" s="249" t="s">
        <v>192</v>
      </c>
      <c r="F102" s="250">
        <v>45004216</v>
      </c>
      <c r="G102" s="219" t="s">
        <v>776</v>
      </c>
      <c r="H102" s="220">
        <v>1700</v>
      </c>
      <c r="I102" s="244" t="s">
        <v>193</v>
      </c>
    </row>
    <row r="103" spans="1:9" s="1" customFormat="1" ht="18.75" customHeight="1">
      <c r="A103" s="242" t="s">
        <v>134</v>
      </c>
      <c r="B103" s="243" t="s">
        <v>144</v>
      </c>
      <c r="C103" s="216">
        <v>4352</v>
      </c>
      <c r="D103" s="339" t="s">
        <v>194</v>
      </c>
      <c r="E103" s="249" t="s">
        <v>195</v>
      </c>
      <c r="F103" s="250">
        <v>45004223</v>
      </c>
      <c r="G103" s="219" t="s">
        <v>777</v>
      </c>
      <c r="H103" s="220">
        <v>1040</v>
      </c>
      <c r="I103" s="244" t="s">
        <v>196</v>
      </c>
    </row>
    <row r="104" spans="1:9" s="1" customFormat="1" ht="18.75" customHeight="1">
      <c r="A104" s="242" t="s">
        <v>134</v>
      </c>
      <c r="B104" s="243" t="s">
        <v>144</v>
      </c>
      <c r="C104" s="216">
        <v>4360</v>
      </c>
      <c r="D104" s="339" t="s">
        <v>197</v>
      </c>
      <c r="E104" s="249" t="s">
        <v>198</v>
      </c>
      <c r="F104" s="250">
        <v>45004230</v>
      </c>
      <c r="G104" s="219" t="s">
        <v>778</v>
      </c>
      <c r="H104" s="220">
        <v>1730</v>
      </c>
      <c r="I104" s="244" t="s">
        <v>111</v>
      </c>
    </row>
    <row r="105" spans="1:9" s="1" customFormat="1" ht="18.75" customHeight="1">
      <c r="A105" s="242" t="s">
        <v>134</v>
      </c>
      <c r="B105" s="243" t="s">
        <v>144</v>
      </c>
      <c r="C105" s="216">
        <v>4361</v>
      </c>
      <c r="D105" s="339" t="s">
        <v>199</v>
      </c>
      <c r="E105" s="249" t="s">
        <v>200</v>
      </c>
      <c r="F105" s="250">
        <v>45004247</v>
      </c>
      <c r="G105" s="219" t="s">
        <v>779</v>
      </c>
      <c r="H105" s="220">
        <v>2000</v>
      </c>
      <c r="I105" s="244" t="s">
        <v>201</v>
      </c>
    </row>
    <row r="106" spans="1:9" s="1" customFormat="1" ht="18.75" customHeight="1">
      <c r="A106" s="242" t="s">
        <v>134</v>
      </c>
      <c r="B106" s="243" t="s">
        <v>144</v>
      </c>
      <c r="C106" s="216">
        <v>4362</v>
      </c>
      <c r="D106" s="339" t="s">
        <v>202</v>
      </c>
      <c r="E106" s="249" t="s">
        <v>203</v>
      </c>
      <c r="F106" s="250">
        <v>45004254</v>
      </c>
      <c r="G106" s="219" t="s">
        <v>780</v>
      </c>
      <c r="H106" s="220">
        <v>1970</v>
      </c>
      <c r="I106" s="244" t="s">
        <v>204</v>
      </c>
    </row>
    <row r="107" spans="1:9" s="1" customFormat="1" ht="18.75" customHeight="1">
      <c r="A107" s="242" t="s">
        <v>134</v>
      </c>
      <c r="B107" s="243" t="s">
        <v>144</v>
      </c>
      <c r="C107" s="216">
        <v>4370</v>
      </c>
      <c r="D107" s="339" t="s">
        <v>205</v>
      </c>
      <c r="E107" s="249" t="s">
        <v>206</v>
      </c>
      <c r="F107" s="250">
        <v>45004261</v>
      </c>
      <c r="G107" s="219" t="s">
        <v>781</v>
      </c>
      <c r="H107" s="220">
        <v>2630</v>
      </c>
      <c r="I107" s="244" t="s">
        <v>207</v>
      </c>
    </row>
    <row r="108" spans="1:9" s="1" customFormat="1" ht="18.75" customHeight="1">
      <c r="A108" s="242" t="s">
        <v>134</v>
      </c>
      <c r="B108" s="243" t="s">
        <v>144</v>
      </c>
      <c r="C108" s="216">
        <v>4371</v>
      </c>
      <c r="D108" s="339" t="s">
        <v>208</v>
      </c>
      <c r="E108" s="249" t="s">
        <v>209</v>
      </c>
      <c r="F108" s="250">
        <v>45004278</v>
      </c>
      <c r="G108" s="219" t="s">
        <v>782</v>
      </c>
      <c r="H108" s="220">
        <v>2200</v>
      </c>
      <c r="I108" s="244" t="s">
        <v>58</v>
      </c>
    </row>
    <row r="109" spans="1:9" s="1" customFormat="1" ht="18.75" customHeight="1">
      <c r="A109" s="242" t="s">
        <v>134</v>
      </c>
      <c r="B109" s="243" t="s">
        <v>210</v>
      </c>
      <c r="C109" s="216">
        <v>4400</v>
      </c>
      <c r="D109" s="339" t="s">
        <v>211</v>
      </c>
      <c r="E109" s="249" t="s">
        <v>212</v>
      </c>
      <c r="F109" s="250">
        <v>45004285</v>
      </c>
      <c r="G109" s="219" t="s">
        <v>783</v>
      </c>
      <c r="H109" s="220">
        <v>2050</v>
      </c>
      <c r="I109" s="244" t="s">
        <v>51</v>
      </c>
    </row>
    <row r="110" spans="1:9" s="1" customFormat="1" ht="18.75" customHeight="1">
      <c r="A110" s="242" t="s">
        <v>134</v>
      </c>
      <c r="B110" s="243" t="s">
        <v>210</v>
      </c>
      <c r="C110" s="216">
        <v>4401</v>
      </c>
      <c r="D110" s="339" t="s">
        <v>213</v>
      </c>
      <c r="E110" s="249" t="s">
        <v>214</v>
      </c>
      <c r="F110" s="250">
        <v>45004292</v>
      </c>
      <c r="G110" s="219" t="s">
        <v>784</v>
      </c>
      <c r="H110" s="220">
        <v>150</v>
      </c>
      <c r="I110" s="244" t="s">
        <v>215</v>
      </c>
    </row>
    <row r="111" spans="1:9" s="1" customFormat="1" ht="18.75" customHeight="1">
      <c r="A111" s="242" t="s">
        <v>134</v>
      </c>
      <c r="B111" s="243" t="s">
        <v>210</v>
      </c>
      <c r="C111" s="216">
        <v>4402</v>
      </c>
      <c r="D111" s="339" t="s">
        <v>216</v>
      </c>
      <c r="E111" s="249" t="s">
        <v>217</v>
      </c>
      <c r="F111" s="250">
        <v>45004308</v>
      </c>
      <c r="G111" s="219" t="s">
        <v>785</v>
      </c>
      <c r="H111" s="220">
        <v>280</v>
      </c>
      <c r="I111" s="244" t="s">
        <v>218</v>
      </c>
    </row>
    <row r="112" spans="1:9" s="1" customFormat="1" ht="18" customHeight="1">
      <c r="A112" s="242" t="s">
        <v>134</v>
      </c>
      <c r="B112" s="243" t="s">
        <v>210</v>
      </c>
      <c r="C112" s="216">
        <v>4403</v>
      </c>
      <c r="D112" s="339" t="s">
        <v>219</v>
      </c>
      <c r="E112" s="249" t="s">
        <v>220</v>
      </c>
      <c r="F112" s="250">
        <v>45004315</v>
      </c>
      <c r="G112" s="219" t="s">
        <v>786</v>
      </c>
      <c r="H112" s="220">
        <v>1050</v>
      </c>
      <c r="I112" s="244" t="s">
        <v>221</v>
      </c>
    </row>
    <row r="113" spans="1:11" s="4" customFormat="1" ht="18.649999999999999" customHeight="1">
      <c r="A113" s="295" t="s">
        <v>134</v>
      </c>
      <c r="B113" s="296" t="s">
        <v>210</v>
      </c>
      <c r="C113" s="297">
        <v>4404</v>
      </c>
      <c r="D113" s="344" t="s">
        <v>787</v>
      </c>
      <c r="E113" s="298" t="s">
        <v>788</v>
      </c>
      <c r="F113" s="299">
        <v>45004322</v>
      </c>
      <c r="G113" s="300" t="s">
        <v>789</v>
      </c>
      <c r="H113" s="301">
        <v>240</v>
      </c>
      <c r="I113" s="302" t="s">
        <v>790</v>
      </c>
      <c r="K113" s="1"/>
    </row>
    <row r="114" spans="1:11" s="1" customFormat="1" ht="18.75" customHeight="1">
      <c r="A114" s="242" t="s">
        <v>134</v>
      </c>
      <c r="B114" s="243" t="s">
        <v>210</v>
      </c>
      <c r="C114" s="216">
        <v>4405</v>
      </c>
      <c r="D114" s="339" t="s">
        <v>222</v>
      </c>
      <c r="E114" s="249" t="s">
        <v>223</v>
      </c>
      <c r="F114" s="250">
        <v>45004339</v>
      </c>
      <c r="G114" s="219" t="s">
        <v>791</v>
      </c>
      <c r="H114" s="220">
        <v>980</v>
      </c>
      <c r="I114" s="244" t="s">
        <v>224</v>
      </c>
    </row>
    <row r="115" spans="1:11" s="1" customFormat="1" ht="18.75" customHeight="1">
      <c r="A115" s="242" t="s">
        <v>134</v>
      </c>
      <c r="B115" s="243" t="s">
        <v>210</v>
      </c>
      <c r="C115" s="216">
        <v>4406</v>
      </c>
      <c r="D115" s="339" t="s">
        <v>225</v>
      </c>
      <c r="E115" s="249" t="s">
        <v>226</v>
      </c>
      <c r="F115" s="250">
        <v>45004346</v>
      </c>
      <c r="G115" s="219" t="s">
        <v>792</v>
      </c>
      <c r="H115" s="220">
        <v>920</v>
      </c>
      <c r="I115" s="244" t="s">
        <v>224</v>
      </c>
    </row>
    <row r="116" spans="1:11" s="1" customFormat="1" ht="18.75" customHeight="1">
      <c r="A116" s="242" t="s">
        <v>134</v>
      </c>
      <c r="B116" s="243" t="s">
        <v>210</v>
      </c>
      <c r="C116" s="216">
        <v>4407</v>
      </c>
      <c r="D116" s="339" t="s">
        <v>227</v>
      </c>
      <c r="E116" s="249" t="s">
        <v>228</v>
      </c>
      <c r="F116" s="250">
        <v>45004353</v>
      </c>
      <c r="G116" s="219" t="s">
        <v>793</v>
      </c>
      <c r="H116" s="220">
        <v>1610</v>
      </c>
      <c r="I116" s="244" t="s">
        <v>224</v>
      </c>
    </row>
    <row r="117" spans="1:11" s="1" customFormat="1" ht="18.75" customHeight="1">
      <c r="A117" s="242" t="s">
        <v>134</v>
      </c>
      <c r="B117" s="243" t="s">
        <v>210</v>
      </c>
      <c r="C117" s="216">
        <v>4408</v>
      </c>
      <c r="D117" s="339" t="s">
        <v>229</v>
      </c>
      <c r="E117" s="249" t="s">
        <v>230</v>
      </c>
      <c r="F117" s="250">
        <v>45004360</v>
      </c>
      <c r="G117" s="219" t="s">
        <v>794</v>
      </c>
      <c r="H117" s="220">
        <v>420</v>
      </c>
      <c r="I117" s="244" t="s">
        <v>231</v>
      </c>
    </row>
    <row r="118" spans="1:11" s="1" customFormat="1" ht="21" customHeight="1">
      <c r="A118" s="242" t="s">
        <v>134</v>
      </c>
      <c r="B118" s="243" t="s">
        <v>210</v>
      </c>
      <c r="C118" s="216">
        <v>4410</v>
      </c>
      <c r="D118" s="339" t="s">
        <v>232</v>
      </c>
      <c r="E118" s="303" t="s">
        <v>795</v>
      </c>
      <c r="F118" s="250">
        <v>45004377</v>
      </c>
      <c r="G118" s="219" t="s">
        <v>796</v>
      </c>
      <c r="H118" s="220">
        <v>1080</v>
      </c>
      <c r="I118" s="244" t="s">
        <v>231</v>
      </c>
    </row>
    <row r="119" spans="1:11" s="1" customFormat="1" ht="18.75" customHeight="1">
      <c r="A119" s="242" t="s">
        <v>134</v>
      </c>
      <c r="B119" s="243" t="s">
        <v>210</v>
      </c>
      <c r="C119" s="216">
        <v>4411</v>
      </c>
      <c r="D119" s="339" t="s">
        <v>234</v>
      </c>
      <c r="E119" s="249" t="s">
        <v>235</v>
      </c>
      <c r="F119" s="250">
        <v>45004384</v>
      </c>
      <c r="G119" s="219" t="s">
        <v>797</v>
      </c>
      <c r="H119" s="220">
        <v>2150</v>
      </c>
      <c r="I119" s="244" t="s">
        <v>236</v>
      </c>
    </row>
    <row r="120" spans="1:11" s="1" customFormat="1" ht="18.75" customHeight="1">
      <c r="A120" s="242" t="s">
        <v>134</v>
      </c>
      <c r="B120" s="243" t="s">
        <v>210</v>
      </c>
      <c r="C120" s="216">
        <v>4412</v>
      </c>
      <c r="D120" s="339" t="s">
        <v>237</v>
      </c>
      <c r="E120" s="249" t="s">
        <v>238</v>
      </c>
      <c r="F120" s="250">
        <v>45004391</v>
      </c>
      <c r="G120" s="219" t="s">
        <v>798</v>
      </c>
      <c r="H120" s="220">
        <v>1790</v>
      </c>
      <c r="I120" s="244" t="s">
        <v>239</v>
      </c>
    </row>
    <row r="121" spans="1:11" s="1" customFormat="1" ht="18.75" customHeight="1">
      <c r="A121" s="242" t="s">
        <v>134</v>
      </c>
      <c r="B121" s="243" t="s">
        <v>210</v>
      </c>
      <c r="C121" s="216">
        <v>4413</v>
      </c>
      <c r="D121" s="339" t="s">
        <v>240</v>
      </c>
      <c r="E121" s="249" t="s">
        <v>241</v>
      </c>
      <c r="F121" s="250">
        <v>45004407</v>
      </c>
      <c r="G121" s="219" t="s">
        <v>799</v>
      </c>
      <c r="H121" s="220">
        <v>2160</v>
      </c>
      <c r="I121" s="244" t="s">
        <v>239</v>
      </c>
    </row>
    <row r="122" spans="1:11" s="1" customFormat="1" ht="18.75" customHeight="1">
      <c r="A122" s="242" t="s">
        <v>134</v>
      </c>
      <c r="B122" s="243" t="s">
        <v>210</v>
      </c>
      <c r="C122" s="216">
        <v>4414</v>
      </c>
      <c r="D122" s="339" t="s">
        <v>242</v>
      </c>
      <c r="E122" s="249" t="s">
        <v>243</v>
      </c>
      <c r="F122" s="250">
        <v>45004414</v>
      </c>
      <c r="G122" s="219" t="s">
        <v>800</v>
      </c>
      <c r="H122" s="220">
        <v>2190</v>
      </c>
      <c r="I122" s="244" t="s">
        <v>239</v>
      </c>
    </row>
    <row r="123" spans="1:11" s="1" customFormat="1" ht="18.75" customHeight="1">
      <c r="A123" s="242" t="s">
        <v>134</v>
      </c>
      <c r="B123" s="243" t="s">
        <v>210</v>
      </c>
      <c r="C123" s="216">
        <v>4415</v>
      </c>
      <c r="D123" s="339" t="s">
        <v>244</v>
      </c>
      <c r="E123" s="249" t="s">
        <v>245</v>
      </c>
      <c r="F123" s="250">
        <v>45004421</v>
      </c>
      <c r="G123" s="219" t="s">
        <v>801</v>
      </c>
      <c r="H123" s="220">
        <v>1140</v>
      </c>
      <c r="I123" s="244" t="s">
        <v>231</v>
      </c>
    </row>
    <row r="124" spans="1:11" s="1" customFormat="1" ht="18.649999999999999" customHeight="1">
      <c r="A124" s="256" t="s">
        <v>134</v>
      </c>
      <c r="B124" s="257" t="s">
        <v>210</v>
      </c>
      <c r="C124" s="258"/>
      <c r="D124" s="343" t="s">
        <v>802</v>
      </c>
      <c r="E124" s="259" t="s">
        <v>603</v>
      </c>
      <c r="F124" s="290">
        <v>45004438</v>
      </c>
      <c r="G124" s="261" t="s">
        <v>803</v>
      </c>
      <c r="H124" s="262">
        <v>240</v>
      </c>
      <c r="I124" s="263" t="s">
        <v>100</v>
      </c>
    </row>
    <row r="125" spans="1:11" s="1" customFormat="1" ht="18.75" customHeight="1">
      <c r="A125" s="242" t="s">
        <v>134</v>
      </c>
      <c r="B125" s="243" t="s">
        <v>210</v>
      </c>
      <c r="C125" s="216">
        <v>4417</v>
      </c>
      <c r="D125" s="339" t="s">
        <v>246</v>
      </c>
      <c r="E125" s="249" t="s">
        <v>247</v>
      </c>
      <c r="F125" s="250">
        <v>45004445</v>
      </c>
      <c r="G125" s="219" t="s">
        <v>804</v>
      </c>
      <c r="H125" s="220">
        <v>280</v>
      </c>
      <c r="I125" s="244" t="s">
        <v>248</v>
      </c>
    </row>
    <row r="126" spans="1:11" s="1" customFormat="1" ht="18.75" customHeight="1">
      <c r="A126" s="242" t="s">
        <v>134</v>
      </c>
      <c r="B126" s="243" t="s">
        <v>249</v>
      </c>
      <c r="C126" s="216">
        <v>4502</v>
      </c>
      <c r="D126" s="339" t="s">
        <v>250</v>
      </c>
      <c r="E126" s="249" t="s">
        <v>251</v>
      </c>
      <c r="F126" s="250">
        <v>45004452</v>
      </c>
      <c r="G126" s="219" t="s">
        <v>805</v>
      </c>
      <c r="H126" s="220">
        <v>20</v>
      </c>
      <c r="I126" s="244" t="s">
        <v>140</v>
      </c>
    </row>
    <row r="127" spans="1:11" s="1" customFormat="1" ht="18.75" customHeight="1">
      <c r="A127" s="242" t="s">
        <v>134</v>
      </c>
      <c r="B127" s="243" t="s">
        <v>249</v>
      </c>
      <c r="C127" s="216">
        <v>4503</v>
      </c>
      <c r="D127" s="339" t="s">
        <v>252</v>
      </c>
      <c r="E127" s="249" t="s">
        <v>253</v>
      </c>
      <c r="F127" s="250">
        <v>45004469</v>
      </c>
      <c r="G127" s="219" t="s">
        <v>806</v>
      </c>
      <c r="H127" s="220">
        <v>340</v>
      </c>
      <c r="I127" s="244" t="s">
        <v>140</v>
      </c>
    </row>
    <row r="128" spans="1:11" s="1" customFormat="1" ht="18.75" customHeight="1">
      <c r="A128" s="256" t="s">
        <v>134</v>
      </c>
      <c r="B128" s="257" t="s">
        <v>249</v>
      </c>
      <c r="C128" s="258"/>
      <c r="D128" s="343" t="s">
        <v>592</v>
      </c>
      <c r="E128" s="259" t="s">
        <v>593</v>
      </c>
      <c r="F128" s="290">
        <v>45004476</v>
      </c>
      <c r="G128" s="261" t="s">
        <v>807</v>
      </c>
      <c r="H128" s="262">
        <v>250</v>
      </c>
      <c r="I128" s="263" t="s">
        <v>588</v>
      </c>
    </row>
    <row r="129" spans="1:10" s="1" customFormat="1" ht="18.75" customHeight="1">
      <c r="A129" s="304"/>
      <c r="B129" s="305"/>
      <c r="C129" s="306"/>
      <c r="D129" s="339" t="s">
        <v>808</v>
      </c>
      <c r="E129" s="236" t="s">
        <v>650</v>
      </c>
      <c r="F129" s="307"/>
      <c r="G129" s="308"/>
      <c r="H129" s="309"/>
      <c r="I129" s="310"/>
    </row>
    <row r="130" spans="1:10" s="1" customFormat="1" ht="18.75" customHeight="1">
      <c r="A130" s="242" t="s">
        <v>134</v>
      </c>
      <c r="B130" s="243" t="s">
        <v>257</v>
      </c>
      <c r="C130" s="216">
        <v>4970</v>
      </c>
      <c r="D130" s="339" t="s">
        <v>258</v>
      </c>
      <c r="E130" s="249" t="s">
        <v>259</v>
      </c>
      <c r="F130" s="250">
        <v>45004490</v>
      </c>
      <c r="G130" s="219" t="s">
        <v>809</v>
      </c>
      <c r="H130" s="220">
        <v>1240</v>
      </c>
      <c r="I130" s="244" t="s">
        <v>168</v>
      </c>
    </row>
    <row r="131" spans="1:10" s="1" customFormat="1" ht="18.75" customHeight="1">
      <c r="A131" s="242" t="s">
        <v>134</v>
      </c>
      <c r="B131" s="243" t="s">
        <v>260</v>
      </c>
      <c r="C131" s="216">
        <v>4971</v>
      </c>
      <c r="D131" s="339" t="s">
        <v>810</v>
      </c>
      <c r="E131" s="249" t="s">
        <v>262</v>
      </c>
      <c r="F131" s="250">
        <v>45004506</v>
      </c>
      <c r="G131" s="219" t="s">
        <v>811</v>
      </c>
      <c r="H131" s="220">
        <v>1500</v>
      </c>
      <c r="I131" s="244" t="s">
        <v>58</v>
      </c>
    </row>
    <row r="132" spans="1:10" s="1" customFormat="1" ht="18.75" customHeight="1">
      <c r="A132" s="242" t="s">
        <v>134</v>
      </c>
      <c r="B132" s="243" t="s">
        <v>263</v>
      </c>
      <c r="C132" s="216">
        <v>4972</v>
      </c>
      <c r="D132" s="339" t="s">
        <v>264</v>
      </c>
      <c r="E132" s="249" t="s">
        <v>265</v>
      </c>
      <c r="F132" s="250">
        <v>45004513</v>
      </c>
      <c r="G132" s="219" t="s">
        <v>812</v>
      </c>
      <c r="H132" s="220">
        <v>1420</v>
      </c>
      <c r="I132" s="244" t="s">
        <v>266</v>
      </c>
    </row>
    <row r="133" spans="1:10" s="1" customFormat="1" ht="18.75" customHeight="1">
      <c r="A133" s="242" t="s">
        <v>134</v>
      </c>
      <c r="B133" s="243" t="s">
        <v>263</v>
      </c>
      <c r="C133" s="216">
        <v>4973</v>
      </c>
      <c r="D133" s="339" t="s">
        <v>267</v>
      </c>
      <c r="E133" s="249" t="s">
        <v>268</v>
      </c>
      <c r="F133" s="250">
        <v>45004520</v>
      </c>
      <c r="G133" s="219" t="s">
        <v>813</v>
      </c>
      <c r="H133" s="220">
        <v>1420</v>
      </c>
      <c r="I133" s="244" t="s">
        <v>266</v>
      </c>
    </row>
    <row r="134" spans="1:10" s="1" customFormat="1" ht="18.75" customHeight="1">
      <c r="A134" s="242" t="s">
        <v>134</v>
      </c>
      <c r="B134" s="243" t="s">
        <v>269</v>
      </c>
      <c r="C134" s="216">
        <v>4974</v>
      </c>
      <c r="D134" s="339" t="s">
        <v>270</v>
      </c>
      <c r="E134" s="249" t="s">
        <v>271</v>
      </c>
      <c r="F134" s="250">
        <v>45004537</v>
      </c>
      <c r="G134" s="219" t="s">
        <v>814</v>
      </c>
      <c r="H134" s="220">
        <v>1390</v>
      </c>
      <c r="I134" s="244" t="s">
        <v>266</v>
      </c>
    </row>
    <row r="135" spans="1:10" s="1" customFormat="1" ht="18.75" customHeight="1">
      <c r="A135" s="242" t="s">
        <v>134</v>
      </c>
      <c r="B135" s="243" t="s">
        <v>272</v>
      </c>
      <c r="C135" s="216">
        <v>4975</v>
      </c>
      <c r="D135" s="339" t="s">
        <v>273</v>
      </c>
      <c r="E135" s="249" t="s">
        <v>274</v>
      </c>
      <c r="F135" s="250">
        <v>45004544</v>
      </c>
      <c r="G135" s="219" t="s">
        <v>815</v>
      </c>
      <c r="H135" s="220">
        <v>1140</v>
      </c>
      <c r="I135" s="244" t="s">
        <v>58</v>
      </c>
    </row>
    <row r="136" spans="1:10" s="1" customFormat="1" ht="18.75" customHeight="1">
      <c r="A136" s="251" t="s">
        <v>134</v>
      </c>
      <c r="B136" s="252" t="s">
        <v>135</v>
      </c>
      <c r="C136" s="253"/>
      <c r="D136" s="340" t="s">
        <v>816</v>
      </c>
      <c r="E136" s="254" t="s">
        <v>817</v>
      </c>
      <c r="F136" s="284">
        <v>45004551</v>
      </c>
      <c r="G136" s="238" t="s">
        <v>818</v>
      </c>
      <c r="H136" s="239">
        <v>1160</v>
      </c>
      <c r="I136" s="255" t="s">
        <v>55</v>
      </c>
    </row>
    <row r="137" spans="1:10" s="1" customFormat="1" ht="18.75" customHeight="1">
      <c r="A137" s="242" t="s">
        <v>134</v>
      </c>
      <c r="B137" s="243"/>
      <c r="C137" s="216"/>
      <c r="D137" s="339" t="s">
        <v>819</v>
      </c>
      <c r="E137" s="236" t="s">
        <v>650</v>
      </c>
      <c r="F137" s="250">
        <v>45004568</v>
      </c>
      <c r="G137" s="219"/>
      <c r="H137" s="220"/>
      <c r="I137" s="244"/>
      <c r="J137" s="1" t="s">
        <v>820</v>
      </c>
    </row>
    <row r="138" spans="1:10" s="1" customFormat="1" ht="18.75" customHeight="1">
      <c r="A138" s="251" t="s">
        <v>134</v>
      </c>
      <c r="B138" s="252" t="s">
        <v>254</v>
      </c>
      <c r="C138" s="253"/>
      <c r="D138" s="340" t="s">
        <v>821</v>
      </c>
      <c r="E138" s="254" t="s">
        <v>256</v>
      </c>
      <c r="F138" s="284">
        <v>45004575</v>
      </c>
      <c r="G138" s="238" t="s">
        <v>822</v>
      </c>
      <c r="H138" s="239">
        <v>240</v>
      </c>
      <c r="I138" s="255" t="s">
        <v>539</v>
      </c>
    </row>
    <row r="139" spans="1:10" s="1" customFormat="1" ht="28">
      <c r="A139" s="256" t="s">
        <v>104</v>
      </c>
      <c r="B139" s="257" t="s">
        <v>105</v>
      </c>
      <c r="C139" s="258"/>
      <c r="D139" s="343" t="s">
        <v>823</v>
      </c>
      <c r="E139" s="311" t="s">
        <v>584</v>
      </c>
      <c r="F139" s="290">
        <v>45005008</v>
      </c>
      <c r="G139" s="261" t="s">
        <v>824</v>
      </c>
      <c r="H139" s="262">
        <v>2770</v>
      </c>
      <c r="I139" s="263" t="s">
        <v>562</v>
      </c>
    </row>
    <row r="140" spans="1:10" s="1" customFormat="1" ht="18.75" customHeight="1">
      <c r="A140" s="256" t="s">
        <v>104</v>
      </c>
      <c r="B140" s="257" t="s">
        <v>105</v>
      </c>
      <c r="C140" s="258"/>
      <c r="D140" s="343" t="s">
        <v>825</v>
      </c>
      <c r="E140" s="259" t="s">
        <v>586</v>
      </c>
      <c r="F140" s="290">
        <v>45005015</v>
      </c>
      <c r="G140" s="261" t="s">
        <v>826</v>
      </c>
      <c r="H140" s="262">
        <v>1320</v>
      </c>
      <c r="I140" s="263" t="s">
        <v>562</v>
      </c>
    </row>
    <row r="141" spans="1:10" s="1" customFormat="1" ht="18.649999999999999" customHeight="1">
      <c r="A141" s="256" t="s">
        <v>104</v>
      </c>
      <c r="B141" s="257" t="s">
        <v>106</v>
      </c>
      <c r="C141" s="258"/>
      <c r="D141" s="343" t="s">
        <v>109</v>
      </c>
      <c r="E141" s="259" t="s">
        <v>590</v>
      </c>
      <c r="F141" s="290">
        <v>45005022</v>
      </c>
      <c r="G141" s="261" t="s">
        <v>827</v>
      </c>
      <c r="H141" s="262">
        <v>750</v>
      </c>
      <c r="I141" s="263" t="s">
        <v>588</v>
      </c>
    </row>
    <row r="142" spans="1:10" s="1" customFormat="1" ht="18.649999999999999" customHeight="1">
      <c r="A142" s="256" t="s">
        <v>104</v>
      </c>
      <c r="B142" s="257" t="s">
        <v>105</v>
      </c>
      <c r="C142" s="258"/>
      <c r="D142" s="343" t="s">
        <v>594</v>
      </c>
      <c r="E142" s="259" t="s">
        <v>595</v>
      </c>
      <c r="F142" s="290">
        <v>45005039</v>
      </c>
      <c r="G142" s="261" t="s">
        <v>828</v>
      </c>
      <c r="H142" s="262">
        <v>840</v>
      </c>
      <c r="I142" s="263" t="s">
        <v>588</v>
      </c>
    </row>
    <row r="143" spans="1:10" s="1" customFormat="1" ht="30.75" customHeight="1">
      <c r="A143" s="242"/>
      <c r="B143" s="243"/>
      <c r="C143" s="216"/>
      <c r="D143" s="339" t="s">
        <v>829</v>
      </c>
      <c r="E143" s="236" t="s">
        <v>650</v>
      </c>
      <c r="F143" s="250"/>
      <c r="G143" s="219"/>
      <c r="H143" s="220"/>
      <c r="I143" s="244"/>
    </row>
    <row r="144" spans="1:10" s="1" customFormat="1" ht="18.75" customHeight="1">
      <c r="A144" s="242" t="s">
        <v>104</v>
      </c>
      <c r="B144" s="243" t="s">
        <v>105</v>
      </c>
      <c r="C144" s="216">
        <v>5202</v>
      </c>
      <c r="D144" s="339" t="s">
        <v>112</v>
      </c>
      <c r="E144" s="249" t="s">
        <v>113</v>
      </c>
      <c r="F144" s="250">
        <v>45005053</v>
      </c>
      <c r="G144" s="219" t="s">
        <v>830</v>
      </c>
      <c r="H144" s="220">
        <v>600</v>
      </c>
      <c r="I144" s="244" t="s">
        <v>114</v>
      </c>
    </row>
    <row r="145" spans="1:10" s="1" customFormat="1" ht="18.75" customHeight="1">
      <c r="A145" s="242" t="s">
        <v>104</v>
      </c>
      <c r="B145" s="243" t="s">
        <v>105</v>
      </c>
      <c r="C145" s="216">
        <v>5206</v>
      </c>
      <c r="D145" s="339" t="s">
        <v>115</v>
      </c>
      <c r="E145" s="249" t="s">
        <v>116</v>
      </c>
      <c r="F145" s="250">
        <v>45005060</v>
      </c>
      <c r="G145" s="219" t="s">
        <v>831</v>
      </c>
      <c r="H145" s="220">
        <v>100</v>
      </c>
      <c r="I145" s="244" t="s">
        <v>114</v>
      </c>
    </row>
    <row r="146" spans="1:10" s="1" customFormat="1" ht="18.75" customHeight="1">
      <c r="A146" s="242" t="s">
        <v>104</v>
      </c>
      <c r="B146" s="243" t="s">
        <v>106</v>
      </c>
      <c r="C146" s="216">
        <v>5203</v>
      </c>
      <c r="D146" s="339" t="s">
        <v>117</v>
      </c>
      <c r="E146" s="249" t="s">
        <v>118</v>
      </c>
      <c r="F146" s="250">
        <v>45005077</v>
      </c>
      <c r="G146" s="219" t="s">
        <v>832</v>
      </c>
      <c r="H146" s="220">
        <v>970</v>
      </c>
      <c r="I146" s="244" t="s">
        <v>36</v>
      </c>
    </row>
    <row r="147" spans="1:10" s="1" customFormat="1" ht="18.75" customHeight="1">
      <c r="A147" s="256" t="s">
        <v>104</v>
      </c>
      <c r="B147" s="257" t="s">
        <v>119</v>
      </c>
      <c r="C147" s="258"/>
      <c r="D147" s="343" t="s">
        <v>576</v>
      </c>
      <c r="E147" s="259" t="s">
        <v>577</v>
      </c>
      <c r="F147" s="290">
        <v>45005084</v>
      </c>
      <c r="G147" s="261" t="s">
        <v>833</v>
      </c>
      <c r="H147" s="262">
        <v>1660</v>
      </c>
      <c r="I147" s="263" t="s">
        <v>562</v>
      </c>
    </row>
    <row r="148" spans="1:10" s="1" customFormat="1" ht="18.75" customHeight="1">
      <c r="A148" s="242"/>
      <c r="B148" s="243"/>
      <c r="C148" s="216"/>
      <c r="D148" s="339" t="s">
        <v>834</v>
      </c>
      <c r="E148" s="236" t="s">
        <v>650</v>
      </c>
      <c r="F148" s="250"/>
      <c r="G148" s="219"/>
      <c r="H148" s="220"/>
      <c r="I148" s="244"/>
    </row>
    <row r="149" spans="1:10" s="1" customFormat="1" ht="18.75" customHeight="1">
      <c r="A149" s="242"/>
      <c r="B149" s="243"/>
      <c r="C149" s="216"/>
      <c r="D149" s="339" t="s">
        <v>835</v>
      </c>
      <c r="E149" s="236" t="s">
        <v>650</v>
      </c>
      <c r="F149" s="250"/>
      <c r="G149" s="219"/>
      <c r="H149" s="220"/>
      <c r="I149" s="244"/>
    </row>
    <row r="150" spans="1:10" s="1" customFormat="1" ht="18.75" customHeight="1">
      <c r="A150" s="242" t="s">
        <v>104</v>
      </c>
      <c r="B150" s="243" t="s">
        <v>120</v>
      </c>
      <c r="C150" s="216">
        <v>5403</v>
      </c>
      <c r="D150" s="339" t="s">
        <v>121</v>
      </c>
      <c r="E150" s="249" t="s">
        <v>122</v>
      </c>
      <c r="F150" s="250">
        <v>45005114</v>
      </c>
      <c r="G150" s="219" t="s">
        <v>836</v>
      </c>
      <c r="H150" s="220">
        <v>270</v>
      </c>
      <c r="I150" s="244" t="s">
        <v>107</v>
      </c>
    </row>
    <row r="151" spans="1:10" s="1" customFormat="1" ht="18.75" customHeight="1">
      <c r="A151" s="242" t="s">
        <v>104</v>
      </c>
      <c r="B151" s="243"/>
      <c r="C151" s="216"/>
      <c r="D151" s="339" t="s">
        <v>837</v>
      </c>
      <c r="E151" s="236" t="s">
        <v>650</v>
      </c>
      <c r="F151" s="250"/>
      <c r="G151" s="219"/>
      <c r="H151" s="220"/>
      <c r="I151" s="244"/>
    </row>
    <row r="152" spans="1:10" s="1" customFormat="1" ht="18.75" customHeight="1">
      <c r="A152" s="242" t="s">
        <v>104</v>
      </c>
      <c r="B152" s="243" t="s">
        <v>120</v>
      </c>
      <c r="C152" s="216">
        <v>5405</v>
      </c>
      <c r="D152" s="339" t="s">
        <v>123</v>
      </c>
      <c r="E152" s="249" t="s">
        <v>124</v>
      </c>
      <c r="F152" s="250">
        <v>45005138</v>
      </c>
      <c r="G152" s="219" t="s">
        <v>838</v>
      </c>
      <c r="H152" s="220">
        <v>1150</v>
      </c>
      <c r="I152" s="244" t="s">
        <v>125</v>
      </c>
    </row>
    <row r="153" spans="1:10" s="1" customFormat="1" ht="18.75" customHeight="1">
      <c r="A153" s="242"/>
      <c r="B153" s="243"/>
      <c r="C153" s="216"/>
      <c r="D153" s="339" t="s">
        <v>839</v>
      </c>
      <c r="E153" s="236" t="s">
        <v>650</v>
      </c>
      <c r="F153" s="250"/>
      <c r="G153" s="219"/>
      <c r="H153" s="220"/>
      <c r="I153" s="244"/>
    </row>
    <row r="154" spans="1:10" s="1" customFormat="1" ht="18.75" customHeight="1">
      <c r="A154" s="242"/>
      <c r="B154" s="243"/>
      <c r="C154" s="216"/>
      <c r="D154" s="339" t="s">
        <v>840</v>
      </c>
      <c r="E154" s="236" t="s">
        <v>650</v>
      </c>
      <c r="F154" s="250"/>
      <c r="G154" s="219"/>
      <c r="H154" s="220"/>
      <c r="I154" s="244"/>
    </row>
    <row r="155" spans="1:10" s="1" customFormat="1" ht="18.75" customHeight="1">
      <c r="A155" s="242" t="s">
        <v>104</v>
      </c>
      <c r="B155" s="243" t="s">
        <v>126</v>
      </c>
      <c r="C155" s="216">
        <v>5503</v>
      </c>
      <c r="D155" s="339" t="s">
        <v>127</v>
      </c>
      <c r="E155" s="249" t="s">
        <v>128</v>
      </c>
      <c r="F155" s="250">
        <v>45005169</v>
      </c>
      <c r="G155" s="219" t="s">
        <v>841</v>
      </c>
      <c r="H155" s="220">
        <v>220</v>
      </c>
      <c r="I155" s="244" t="s">
        <v>129</v>
      </c>
    </row>
    <row r="156" spans="1:10" s="1" customFormat="1" ht="18.75" customHeight="1">
      <c r="A156" s="242" t="s">
        <v>104</v>
      </c>
      <c r="B156" s="243" t="s">
        <v>130</v>
      </c>
      <c r="C156" s="216">
        <v>5600</v>
      </c>
      <c r="D156" s="339" t="s">
        <v>131</v>
      </c>
      <c r="E156" s="249" t="s">
        <v>132</v>
      </c>
      <c r="F156" s="250">
        <v>45005176</v>
      </c>
      <c r="G156" s="219" t="s">
        <v>842</v>
      </c>
      <c r="H156" s="220">
        <v>390</v>
      </c>
      <c r="I156" s="244" t="s">
        <v>133</v>
      </c>
    </row>
    <row r="157" spans="1:10" s="1" customFormat="1" ht="18.649999999999999" customHeight="1">
      <c r="A157" s="242" t="s">
        <v>104</v>
      </c>
      <c r="B157" s="243"/>
      <c r="C157" s="216"/>
      <c r="D157" s="339" t="s">
        <v>843</v>
      </c>
      <c r="E157" s="236" t="s">
        <v>650</v>
      </c>
      <c r="F157" s="250">
        <v>45005183</v>
      </c>
      <c r="G157" s="219"/>
      <c r="H157" s="220"/>
      <c r="I157" s="244"/>
      <c r="J157" s="1" t="s">
        <v>844</v>
      </c>
    </row>
    <row r="158" spans="1:10" s="1" customFormat="1" ht="18.75" customHeight="1">
      <c r="A158" s="242" t="s">
        <v>104</v>
      </c>
      <c r="B158" s="243"/>
      <c r="C158" s="216"/>
      <c r="D158" s="339" t="s">
        <v>845</v>
      </c>
      <c r="E158" s="236" t="s">
        <v>650</v>
      </c>
      <c r="F158" s="250">
        <v>45005190</v>
      </c>
      <c r="G158" s="219"/>
      <c r="H158" s="220"/>
      <c r="I158" s="244"/>
      <c r="J158" s="1" t="s">
        <v>846</v>
      </c>
    </row>
    <row r="159" spans="1:10" s="1" customFormat="1" ht="18.75" customHeight="1">
      <c r="A159" s="251" t="s">
        <v>104</v>
      </c>
      <c r="B159" s="252" t="s">
        <v>108</v>
      </c>
      <c r="C159" s="253"/>
      <c r="D159" s="340" t="s">
        <v>847</v>
      </c>
      <c r="E159" s="254" t="s">
        <v>110</v>
      </c>
      <c r="F159" s="284">
        <v>45005206</v>
      </c>
      <c r="G159" s="285" t="s">
        <v>848</v>
      </c>
      <c r="H159" s="239">
        <v>1810</v>
      </c>
      <c r="I159" s="255" t="s">
        <v>91</v>
      </c>
    </row>
    <row r="160" spans="1:10" s="1" customFormat="1" ht="18.75" customHeight="1">
      <c r="A160" s="256" t="s">
        <v>104</v>
      </c>
      <c r="B160" s="257" t="s">
        <v>106</v>
      </c>
      <c r="C160" s="258"/>
      <c r="D160" s="343" t="s">
        <v>533</v>
      </c>
      <c r="E160" s="259" t="s">
        <v>557</v>
      </c>
      <c r="F160" s="290">
        <v>45005213</v>
      </c>
      <c r="G160" s="261" t="s">
        <v>849</v>
      </c>
      <c r="H160" s="262">
        <v>2910</v>
      </c>
      <c r="I160" s="263" t="s">
        <v>439</v>
      </c>
    </row>
    <row r="161" spans="1:9" s="1" customFormat="1" ht="18.75" customHeight="1">
      <c r="A161" s="256" t="s">
        <v>104</v>
      </c>
      <c r="B161" s="257" t="s">
        <v>126</v>
      </c>
      <c r="C161" s="258"/>
      <c r="D161" s="343" t="s">
        <v>558</v>
      </c>
      <c r="E161" s="259" t="s">
        <v>560</v>
      </c>
      <c r="F161" s="290">
        <v>45005220</v>
      </c>
      <c r="G161" s="261" t="s">
        <v>850</v>
      </c>
      <c r="H161" s="262">
        <v>800</v>
      </c>
      <c r="I161" s="263" t="s">
        <v>562</v>
      </c>
    </row>
    <row r="162" spans="1:9" s="1" customFormat="1" ht="18.75" customHeight="1">
      <c r="A162" s="256" t="s">
        <v>104</v>
      </c>
      <c r="B162" s="257" t="s">
        <v>126</v>
      </c>
      <c r="C162" s="258"/>
      <c r="D162" s="343" t="s">
        <v>559</v>
      </c>
      <c r="E162" s="259" t="s">
        <v>561</v>
      </c>
      <c r="F162" s="290">
        <v>45005237</v>
      </c>
      <c r="G162" s="261" t="s">
        <v>851</v>
      </c>
      <c r="H162" s="262">
        <v>150</v>
      </c>
      <c r="I162" s="263" t="s">
        <v>562</v>
      </c>
    </row>
    <row r="163" spans="1:9" s="1" customFormat="1" ht="18.75" customHeight="1">
      <c r="A163" s="256" t="s">
        <v>104</v>
      </c>
      <c r="B163" s="257" t="s">
        <v>126</v>
      </c>
      <c r="C163" s="258"/>
      <c r="D163" s="343" t="s">
        <v>564</v>
      </c>
      <c r="E163" s="259" t="s">
        <v>852</v>
      </c>
      <c r="F163" s="290">
        <v>45005244</v>
      </c>
      <c r="G163" s="261" t="s">
        <v>853</v>
      </c>
      <c r="H163" s="262">
        <v>360</v>
      </c>
      <c r="I163" s="263" t="s">
        <v>562</v>
      </c>
    </row>
    <row r="164" spans="1:9" s="1" customFormat="1" ht="18.75" customHeight="1">
      <c r="A164" s="282" t="s">
        <v>275</v>
      </c>
      <c r="B164" s="243"/>
      <c r="C164" s="216"/>
      <c r="D164" s="339" t="s">
        <v>854</v>
      </c>
      <c r="E164" s="236" t="s">
        <v>650</v>
      </c>
      <c r="F164" s="250"/>
      <c r="G164" s="219"/>
      <c r="H164" s="220"/>
      <c r="I164" s="244"/>
    </row>
    <row r="165" spans="1:9" s="1" customFormat="1" ht="18.75" customHeight="1">
      <c r="A165" s="282" t="s">
        <v>275</v>
      </c>
      <c r="B165" s="243"/>
      <c r="C165" s="216"/>
      <c r="D165" s="339" t="s">
        <v>855</v>
      </c>
      <c r="E165" s="236" t="s">
        <v>650</v>
      </c>
      <c r="F165" s="250"/>
      <c r="G165" s="219"/>
      <c r="H165" s="220"/>
      <c r="I165" s="244"/>
    </row>
    <row r="166" spans="1:9" s="1" customFormat="1" ht="18.75" customHeight="1">
      <c r="A166" s="282"/>
      <c r="B166" s="243"/>
      <c r="C166" s="216"/>
      <c r="D166" s="339" t="s">
        <v>856</v>
      </c>
      <c r="E166" s="236" t="s">
        <v>650</v>
      </c>
      <c r="F166" s="250"/>
      <c r="G166" s="219"/>
      <c r="H166" s="220"/>
      <c r="I166" s="244"/>
    </row>
    <row r="167" spans="1:9" s="1" customFormat="1" ht="18.75" customHeight="1">
      <c r="A167" s="283" t="s">
        <v>275</v>
      </c>
      <c r="B167" s="252" t="s">
        <v>857</v>
      </c>
      <c r="C167" s="253"/>
      <c r="D167" s="342" t="s">
        <v>278</v>
      </c>
      <c r="E167" s="254" t="s">
        <v>279</v>
      </c>
      <c r="F167" s="284">
        <v>45006036</v>
      </c>
      <c r="G167" s="238" t="s">
        <v>858</v>
      </c>
      <c r="H167" s="239">
        <v>930</v>
      </c>
      <c r="I167" s="255" t="s">
        <v>29</v>
      </c>
    </row>
    <row r="168" spans="1:9" s="1" customFormat="1" ht="18.75" customHeight="1">
      <c r="A168" s="288" t="s">
        <v>275</v>
      </c>
      <c r="B168" s="257" t="s">
        <v>276</v>
      </c>
      <c r="C168" s="258"/>
      <c r="D168" s="343" t="s">
        <v>535</v>
      </c>
      <c r="E168" s="259" t="s">
        <v>536</v>
      </c>
      <c r="F168" s="290">
        <v>45006043</v>
      </c>
      <c r="G168" s="261" t="s">
        <v>859</v>
      </c>
      <c r="H168" s="262">
        <v>420</v>
      </c>
      <c r="I168" s="263" t="s">
        <v>439</v>
      </c>
    </row>
    <row r="169" spans="1:9" s="1" customFormat="1" ht="18.75" customHeight="1">
      <c r="A169" s="242" t="s">
        <v>280</v>
      </c>
      <c r="B169" s="243"/>
      <c r="C169" s="216"/>
      <c r="D169" s="339" t="s">
        <v>860</v>
      </c>
      <c r="E169" s="236" t="s">
        <v>650</v>
      </c>
      <c r="F169" s="250"/>
      <c r="G169" s="219"/>
      <c r="H169" s="220"/>
      <c r="I169" s="244"/>
    </row>
    <row r="170" spans="1:9" s="1" customFormat="1" ht="18.75" customHeight="1">
      <c r="A170" s="242" t="s">
        <v>280</v>
      </c>
      <c r="B170" s="243" t="s">
        <v>281</v>
      </c>
      <c r="C170" s="216">
        <v>7101</v>
      </c>
      <c r="D170" s="339" t="s">
        <v>282</v>
      </c>
      <c r="E170" s="249" t="s">
        <v>283</v>
      </c>
      <c r="F170" s="250">
        <v>45007019</v>
      </c>
      <c r="G170" s="219" t="s">
        <v>861</v>
      </c>
      <c r="H170" s="220">
        <v>850</v>
      </c>
      <c r="I170" s="244" t="s">
        <v>284</v>
      </c>
    </row>
    <row r="171" spans="1:9" s="1" customFormat="1" ht="18.649999999999999" customHeight="1">
      <c r="A171" s="242" t="s">
        <v>280</v>
      </c>
      <c r="B171" s="243" t="s">
        <v>281</v>
      </c>
      <c r="C171" s="216">
        <v>7102</v>
      </c>
      <c r="D171" s="339" t="s">
        <v>285</v>
      </c>
      <c r="E171" s="249" t="s">
        <v>286</v>
      </c>
      <c r="F171" s="250">
        <v>45007026</v>
      </c>
      <c r="G171" s="219" t="s">
        <v>862</v>
      </c>
      <c r="H171" s="220">
        <v>490</v>
      </c>
      <c r="I171" s="244" t="s">
        <v>287</v>
      </c>
    </row>
    <row r="172" spans="1:9" s="1" customFormat="1" ht="18.75" customHeight="1">
      <c r="A172" s="242" t="s">
        <v>280</v>
      </c>
      <c r="B172" s="243" t="s">
        <v>281</v>
      </c>
      <c r="C172" s="216"/>
      <c r="D172" s="339" t="s">
        <v>288</v>
      </c>
      <c r="E172" s="249" t="s">
        <v>289</v>
      </c>
      <c r="F172" s="250">
        <v>45007033</v>
      </c>
      <c r="G172" s="219" t="s">
        <v>863</v>
      </c>
      <c r="H172" s="220">
        <v>1630</v>
      </c>
      <c r="I172" s="244" t="s">
        <v>290</v>
      </c>
    </row>
    <row r="173" spans="1:9" s="1" customFormat="1" ht="18.75" customHeight="1">
      <c r="A173" s="242" t="s">
        <v>291</v>
      </c>
      <c r="B173" s="243"/>
      <c r="C173" s="216"/>
      <c r="D173" s="339" t="s">
        <v>864</v>
      </c>
      <c r="E173" s="236" t="s">
        <v>650</v>
      </c>
      <c r="F173" s="250"/>
      <c r="G173" s="219"/>
      <c r="H173" s="220"/>
      <c r="I173" s="244"/>
    </row>
    <row r="174" spans="1:9" s="1" customFormat="1" ht="18.75" customHeight="1">
      <c r="A174" s="242" t="s">
        <v>291</v>
      </c>
      <c r="B174" s="243" t="s">
        <v>292</v>
      </c>
      <c r="C174" s="216">
        <v>8101</v>
      </c>
      <c r="D174" s="339" t="s">
        <v>865</v>
      </c>
      <c r="E174" s="249" t="s">
        <v>294</v>
      </c>
      <c r="F174" s="250">
        <v>45008016</v>
      </c>
      <c r="G174" s="219" t="s">
        <v>866</v>
      </c>
      <c r="H174" s="220">
        <v>360</v>
      </c>
      <c r="I174" s="244" t="s">
        <v>114</v>
      </c>
    </row>
    <row r="175" spans="1:9" s="1" customFormat="1" ht="18.75" customHeight="1">
      <c r="A175" s="242" t="s">
        <v>291</v>
      </c>
      <c r="B175" s="243" t="s">
        <v>295</v>
      </c>
      <c r="C175" s="216">
        <v>8202</v>
      </c>
      <c r="D175" s="339" t="s">
        <v>296</v>
      </c>
      <c r="E175" s="249" t="s">
        <v>297</v>
      </c>
      <c r="F175" s="250">
        <v>45008023</v>
      </c>
      <c r="G175" s="219" t="s">
        <v>867</v>
      </c>
      <c r="H175" s="220">
        <v>850</v>
      </c>
      <c r="I175" s="244" t="s">
        <v>298</v>
      </c>
    </row>
    <row r="176" spans="1:9" s="1" customFormat="1" ht="18.75" customHeight="1">
      <c r="A176" s="242" t="s">
        <v>291</v>
      </c>
      <c r="B176" s="243"/>
      <c r="C176" s="216"/>
      <c r="D176" s="339" t="s">
        <v>868</v>
      </c>
      <c r="E176" s="236" t="s">
        <v>650</v>
      </c>
      <c r="F176" s="250"/>
      <c r="G176" s="219"/>
      <c r="H176" s="220"/>
      <c r="I176" s="244"/>
    </row>
    <row r="177" spans="1:11" s="1" customFormat="1" ht="18.75" customHeight="1">
      <c r="A177" s="242" t="s">
        <v>291</v>
      </c>
      <c r="B177" s="243"/>
      <c r="C177" s="216"/>
      <c r="D177" s="339" t="s">
        <v>869</v>
      </c>
      <c r="E177" s="236" t="s">
        <v>650</v>
      </c>
      <c r="F177" s="250"/>
      <c r="G177" s="219"/>
      <c r="H177" s="220"/>
      <c r="I177" s="244"/>
    </row>
    <row r="178" spans="1:11" s="1" customFormat="1" ht="18.75" customHeight="1">
      <c r="A178" s="242" t="s">
        <v>291</v>
      </c>
      <c r="B178" s="243" t="s">
        <v>301</v>
      </c>
      <c r="C178" s="216">
        <v>8400</v>
      </c>
      <c r="D178" s="339" t="s">
        <v>302</v>
      </c>
      <c r="E178" s="249" t="s">
        <v>303</v>
      </c>
      <c r="F178" s="250">
        <v>45008054</v>
      </c>
      <c r="G178" s="219" t="s">
        <v>870</v>
      </c>
      <c r="H178" s="220">
        <v>90</v>
      </c>
      <c r="I178" s="244" t="s">
        <v>304</v>
      </c>
    </row>
    <row r="179" spans="1:11" s="1" customFormat="1" ht="18.75" customHeight="1">
      <c r="A179" s="242" t="s">
        <v>291</v>
      </c>
      <c r="B179" s="243" t="s">
        <v>871</v>
      </c>
      <c r="C179" s="216">
        <v>8600</v>
      </c>
      <c r="D179" s="339" t="s">
        <v>306</v>
      </c>
      <c r="E179" s="249" t="s">
        <v>307</v>
      </c>
      <c r="F179" s="250">
        <v>45008061</v>
      </c>
      <c r="G179" s="219" t="s">
        <v>872</v>
      </c>
      <c r="H179" s="220">
        <v>3590</v>
      </c>
      <c r="I179" s="244" t="s">
        <v>168</v>
      </c>
    </row>
    <row r="180" spans="1:11" s="1" customFormat="1" ht="18.75" customHeight="1">
      <c r="A180" s="242" t="s">
        <v>291</v>
      </c>
      <c r="B180" s="243" t="s">
        <v>871</v>
      </c>
      <c r="C180" s="216">
        <v>8609</v>
      </c>
      <c r="D180" s="339" t="s">
        <v>308</v>
      </c>
      <c r="E180" s="249" t="s">
        <v>873</v>
      </c>
      <c r="F180" s="250">
        <v>45008078</v>
      </c>
      <c r="G180" s="219" t="s">
        <v>874</v>
      </c>
      <c r="H180" s="220">
        <v>2790</v>
      </c>
      <c r="I180" s="244" t="s">
        <v>310</v>
      </c>
    </row>
    <row r="181" spans="1:11" s="1" customFormat="1" ht="18.75" customHeight="1">
      <c r="A181" s="242" t="s">
        <v>291</v>
      </c>
      <c r="B181" s="243" t="s">
        <v>871</v>
      </c>
      <c r="C181" s="216">
        <v>8615</v>
      </c>
      <c r="D181" s="339" t="s">
        <v>311</v>
      </c>
      <c r="E181" s="249" t="s">
        <v>312</v>
      </c>
      <c r="F181" s="250">
        <v>45008085</v>
      </c>
      <c r="G181" s="219" t="s">
        <v>875</v>
      </c>
      <c r="H181" s="220">
        <v>3460</v>
      </c>
      <c r="I181" s="244" t="s">
        <v>168</v>
      </c>
    </row>
    <row r="182" spans="1:11" s="1" customFormat="1" ht="18.75" customHeight="1">
      <c r="A182" s="242" t="s">
        <v>291</v>
      </c>
      <c r="B182" s="243" t="s">
        <v>871</v>
      </c>
      <c r="C182" s="216">
        <v>8616</v>
      </c>
      <c r="D182" s="339" t="s">
        <v>313</v>
      </c>
      <c r="E182" s="249" t="s">
        <v>314</v>
      </c>
      <c r="F182" s="250">
        <v>45008092</v>
      </c>
      <c r="G182" s="219" t="s">
        <v>876</v>
      </c>
      <c r="H182" s="220">
        <v>2740</v>
      </c>
      <c r="I182" s="244" t="s">
        <v>315</v>
      </c>
    </row>
    <row r="183" spans="1:11" s="1" customFormat="1" ht="18.75" customHeight="1">
      <c r="A183" s="242" t="s">
        <v>291</v>
      </c>
      <c r="B183" s="243" t="s">
        <v>871</v>
      </c>
      <c r="C183" s="216">
        <v>8619</v>
      </c>
      <c r="D183" s="339" t="s">
        <v>316</v>
      </c>
      <c r="E183" s="249" t="s">
        <v>317</v>
      </c>
      <c r="F183" s="250">
        <v>45008108</v>
      </c>
      <c r="G183" s="219" t="s">
        <v>877</v>
      </c>
      <c r="H183" s="220">
        <v>2420</v>
      </c>
      <c r="I183" s="244" t="s">
        <v>318</v>
      </c>
    </row>
    <row r="184" spans="1:11" s="113" customFormat="1" ht="18.75" customHeight="1">
      <c r="A184" s="242" t="s">
        <v>291</v>
      </c>
      <c r="B184" s="243" t="s">
        <v>871</v>
      </c>
      <c r="C184" s="216">
        <v>8623</v>
      </c>
      <c r="D184" s="339" t="s">
        <v>319</v>
      </c>
      <c r="E184" s="249" t="s">
        <v>320</v>
      </c>
      <c r="F184" s="250">
        <v>45008115</v>
      </c>
      <c r="G184" s="219" t="s">
        <v>878</v>
      </c>
      <c r="H184" s="220">
        <v>1800</v>
      </c>
      <c r="I184" s="244" t="s">
        <v>321</v>
      </c>
    </row>
    <row r="185" spans="1:11" s="1" customFormat="1" ht="18.75" customHeight="1">
      <c r="A185" s="242"/>
      <c r="B185" s="243"/>
      <c r="C185" s="216"/>
      <c r="D185" s="339" t="s">
        <v>879</v>
      </c>
      <c r="E185" s="236" t="s">
        <v>650</v>
      </c>
      <c r="F185" s="250"/>
      <c r="G185" s="219"/>
      <c r="H185" s="220"/>
      <c r="I185" s="244"/>
    </row>
    <row r="186" spans="1:11" s="1" customFormat="1" ht="18.75" customHeight="1">
      <c r="A186" s="242" t="s">
        <v>291</v>
      </c>
      <c r="B186" s="243" t="s">
        <v>871</v>
      </c>
      <c r="C186" s="216">
        <v>8625</v>
      </c>
      <c r="D186" s="339" t="s">
        <v>322</v>
      </c>
      <c r="E186" s="249" t="s">
        <v>323</v>
      </c>
      <c r="F186" s="250">
        <v>45008139</v>
      </c>
      <c r="G186" s="219" t="s">
        <v>880</v>
      </c>
      <c r="H186" s="220">
        <v>2640</v>
      </c>
      <c r="I186" s="244" t="s">
        <v>324</v>
      </c>
    </row>
    <row r="187" spans="1:11" s="1" customFormat="1" ht="18.75" customHeight="1">
      <c r="A187" s="242" t="s">
        <v>291</v>
      </c>
      <c r="B187" s="243" t="s">
        <v>871</v>
      </c>
      <c r="C187" s="216">
        <v>8626</v>
      </c>
      <c r="D187" s="339" t="s">
        <v>325</v>
      </c>
      <c r="E187" s="249" t="s">
        <v>326</v>
      </c>
      <c r="F187" s="250">
        <v>45008146</v>
      </c>
      <c r="G187" s="219" t="s">
        <v>881</v>
      </c>
      <c r="H187" s="220">
        <v>2640</v>
      </c>
      <c r="I187" s="244" t="s">
        <v>324</v>
      </c>
    </row>
    <row r="188" spans="1:11" s="1" customFormat="1" ht="18.75" customHeight="1">
      <c r="A188" s="242" t="s">
        <v>291</v>
      </c>
      <c r="B188" s="243" t="s">
        <v>871</v>
      </c>
      <c r="C188" s="216">
        <v>8650</v>
      </c>
      <c r="D188" s="339" t="s">
        <v>327</v>
      </c>
      <c r="E188" s="249" t="s">
        <v>328</v>
      </c>
      <c r="F188" s="250">
        <v>45008153</v>
      </c>
      <c r="G188" s="219" t="s">
        <v>882</v>
      </c>
      <c r="H188" s="220">
        <v>480</v>
      </c>
      <c r="I188" s="244" t="s">
        <v>54</v>
      </c>
    </row>
    <row r="189" spans="1:11" s="1" customFormat="1" ht="18.75" customHeight="1">
      <c r="A189" s="251" t="s">
        <v>291</v>
      </c>
      <c r="B189" s="252" t="s">
        <v>883</v>
      </c>
      <c r="C189" s="253">
        <v>8651</v>
      </c>
      <c r="D189" s="340" t="s">
        <v>884</v>
      </c>
      <c r="E189" s="254" t="s">
        <v>885</v>
      </c>
      <c r="F189" s="284">
        <v>45008160</v>
      </c>
      <c r="G189" s="238" t="s">
        <v>886</v>
      </c>
      <c r="H189" s="239">
        <v>740</v>
      </c>
      <c r="I189" s="255" t="s">
        <v>887</v>
      </c>
    </row>
    <row r="190" spans="1:11" s="1" customFormat="1" ht="18.75" customHeight="1">
      <c r="A190" s="242"/>
      <c r="B190" s="243"/>
      <c r="C190" s="216"/>
      <c r="D190" s="339" t="s">
        <v>888</v>
      </c>
      <c r="E190" s="236" t="s">
        <v>650</v>
      </c>
      <c r="F190" s="250"/>
      <c r="G190" s="219"/>
      <c r="H190" s="220"/>
      <c r="I190" s="244"/>
    </row>
    <row r="191" spans="1:11" s="2" customFormat="1" ht="18.75" customHeight="1">
      <c r="A191" s="242" t="s">
        <v>291</v>
      </c>
      <c r="B191" s="243" t="s">
        <v>871</v>
      </c>
      <c r="C191" s="216">
        <v>8653</v>
      </c>
      <c r="D191" s="339" t="s">
        <v>331</v>
      </c>
      <c r="E191" s="249" t="s">
        <v>332</v>
      </c>
      <c r="F191" s="250">
        <v>45008184</v>
      </c>
      <c r="G191" s="219" t="s">
        <v>889</v>
      </c>
      <c r="H191" s="220">
        <v>1940</v>
      </c>
      <c r="I191" s="244" t="s">
        <v>54</v>
      </c>
      <c r="K191" s="1"/>
    </row>
    <row r="192" spans="1:11" s="2" customFormat="1" ht="18.75" customHeight="1">
      <c r="A192" s="242" t="s">
        <v>291</v>
      </c>
      <c r="B192" s="243" t="s">
        <v>890</v>
      </c>
      <c r="C192" s="216">
        <v>8700</v>
      </c>
      <c r="D192" s="339" t="s">
        <v>334</v>
      </c>
      <c r="E192" s="249" t="s">
        <v>335</v>
      </c>
      <c r="F192" s="250">
        <v>45008191</v>
      </c>
      <c r="G192" s="219" t="s">
        <v>891</v>
      </c>
      <c r="H192" s="220">
        <v>1470</v>
      </c>
      <c r="I192" s="244" t="s">
        <v>336</v>
      </c>
      <c r="K192" s="1"/>
    </row>
    <row r="193" spans="1:11" s="2" customFormat="1" ht="18.75" customHeight="1">
      <c r="A193" s="256" t="s">
        <v>291</v>
      </c>
      <c r="B193" s="257" t="s">
        <v>892</v>
      </c>
      <c r="C193" s="258"/>
      <c r="D193" s="343" t="s">
        <v>581</v>
      </c>
      <c r="E193" s="259" t="s">
        <v>582</v>
      </c>
      <c r="F193" s="290">
        <v>45008207</v>
      </c>
      <c r="G193" s="261" t="s">
        <v>893</v>
      </c>
      <c r="H193" s="262">
        <v>570</v>
      </c>
      <c r="I193" s="263" t="s">
        <v>562</v>
      </c>
      <c r="K193" s="1"/>
    </row>
    <row r="194" spans="1:11" s="2" customFormat="1" ht="18.75" customHeight="1">
      <c r="A194" s="242" t="s">
        <v>291</v>
      </c>
      <c r="B194" s="243"/>
      <c r="C194" s="216"/>
      <c r="D194" s="339" t="s">
        <v>894</v>
      </c>
      <c r="E194" s="236" t="s">
        <v>650</v>
      </c>
      <c r="F194" s="250">
        <v>45008214</v>
      </c>
      <c r="G194" s="219"/>
      <c r="H194" s="220"/>
      <c r="I194" s="244"/>
      <c r="J194" s="2" t="s">
        <v>895</v>
      </c>
      <c r="K194" s="1"/>
    </row>
    <row r="195" spans="1:11" s="2" customFormat="1" ht="18.75" customHeight="1">
      <c r="A195" s="256" t="s">
        <v>291</v>
      </c>
      <c r="B195" s="257" t="s">
        <v>338</v>
      </c>
      <c r="C195" s="289"/>
      <c r="D195" s="343" t="s">
        <v>896</v>
      </c>
      <c r="E195" s="259" t="s">
        <v>587</v>
      </c>
      <c r="F195" s="290">
        <v>45008221</v>
      </c>
      <c r="G195" s="261" t="s">
        <v>897</v>
      </c>
      <c r="H195" s="262">
        <v>1530</v>
      </c>
      <c r="I195" s="263" t="s">
        <v>588</v>
      </c>
      <c r="K195" s="1"/>
    </row>
    <row r="196" spans="1:11" s="2" customFormat="1" ht="18.75" customHeight="1">
      <c r="A196" s="242" t="s">
        <v>291</v>
      </c>
      <c r="B196" s="243" t="s">
        <v>339</v>
      </c>
      <c r="C196" s="216">
        <v>8906</v>
      </c>
      <c r="D196" s="339" t="s">
        <v>340</v>
      </c>
      <c r="E196" s="249" t="s">
        <v>341</v>
      </c>
      <c r="F196" s="250">
        <v>45008238</v>
      </c>
      <c r="G196" s="219" t="s">
        <v>898</v>
      </c>
      <c r="H196" s="220">
        <v>420</v>
      </c>
      <c r="I196" s="244" t="s">
        <v>342</v>
      </c>
      <c r="K196" s="1"/>
    </row>
    <row r="197" spans="1:11" s="2" customFormat="1" ht="18.75" customHeight="1">
      <c r="A197" s="242" t="s">
        <v>291</v>
      </c>
      <c r="B197" s="243"/>
      <c r="C197" s="216"/>
      <c r="D197" s="339" t="s">
        <v>899</v>
      </c>
      <c r="E197" s="236" t="s">
        <v>650</v>
      </c>
      <c r="F197" s="250">
        <v>45008245</v>
      </c>
      <c r="G197" s="219"/>
      <c r="H197" s="220"/>
      <c r="I197" s="244"/>
      <c r="J197" s="2" t="s">
        <v>900</v>
      </c>
      <c r="K197" s="1"/>
    </row>
    <row r="198" spans="1:11" s="2" customFormat="1" ht="18.75" customHeight="1">
      <c r="A198" s="256" t="s">
        <v>291</v>
      </c>
      <c r="B198" s="257" t="s">
        <v>343</v>
      </c>
      <c r="C198" s="289"/>
      <c r="D198" s="343" t="s">
        <v>597</v>
      </c>
      <c r="E198" s="259" t="s">
        <v>598</v>
      </c>
      <c r="F198" s="290">
        <v>45008252</v>
      </c>
      <c r="G198" s="261" t="s">
        <v>901</v>
      </c>
      <c r="H198" s="262">
        <v>1650</v>
      </c>
      <c r="I198" s="263" t="s">
        <v>588</v>
      </c>
      <c r="K198" s="1"/>
    </row>
    <row r="199" spans="1:11" s="2" customFormat="1" ht="18.75" customHeight="1">
      <c r="A199" s="242" t="s">
        <v>291</v>
      </c>
      <c r="B199" s="243" t="s">
        <v>345</v>
      </c>
      <c r="C199" s="216">
        <v>8909</v>
      </c>
      <c r="D199" s="339" t="s">
        <v>902</v>
      </c>
      <c r="E199" s="312" t="s">
        <v>903</v>
      </c>
      <c r="F199" s="250">
        <v>45008269</v>
      </c>
      <c r="G199" s="219" t="s">
        <v>904</v>
      </c>
      <c r="H199" s="220">
        <v>1820</v>
      </c>
      <c r="I199" s="244" t="s">
        <v>54</v>
      </c>
      <c r="K199" s="1"/>
    </row>
    <row r="200" spans="1:11" s="2" customFormat="1" ht="18.75" customHeight="1">
      <c r="A200" s="242" t="s">
        <v>291</v>
      </c>
      <c r="B200" s="243" t="s">
        <v>346</v>
      </c>
      <c r="C200" s="216">
        <v>8911</v>
      </c>
      <c r="D200" s="339" t="s">
        <v>905</v>
      </c>
      <c r="E200" s="249" t="s">
        <v>906</v>
      </c>
      <c r="F200" s="250">
        <v>45008276</v>
      </c>
      <c r="G200" s="219" t="s">
        <v>907</v>
      </c>
      <c r="H200" s="220">
        <v>1320</v>
      </c>
      <c r="I200" s="244" t="s">
        <v>908</v>
      </c>
      <c r="K200" s="1"/>
    </row>
    <row r="201" spans="1:11" s="2" customFormat="1" ht="18.75" customHeight="1">
      <c r="A201" s="242" t="s">
        <v>291</v>
      </c>
      <c r="B201" s="243" t="s">
        <v>346</v>
      </c>
      <c r="C201" s="216">
        <v>8912</v>
      </c>
      <c r="D201" s="339" t="s">
        <v>347</v>
      </c>
      <c r="E201" s="249" t="s">
        <v>348</v>
      </c>
      <c r="F201" s="250">
        <v>45008283</v>
      </c>
      <c r="G201" s="219" t="s">
        <v>909</v>
      </c>
      <c r="H201" s="220">
        <v>760</v>
      </c>
      <c r="I201" s="244" t="s">
        <v>315</v>
      </c>
      <c r="K201" s="1"/>
    </row>
    <row r="202" spans="1:11" s="2" customFormat="1" ht="18.649999999999999" customHeight="1">
      <c r="A202" s="256" t="s">
        <v>291</v>
      </c>
      <c r="B202" s="257" t="s">
        <v>345</v>
      </c>
      <c r="C202" s="289"/>
      <c r="D202" s="343" t="s">
        <v>599</v>
      </c>
      <c r="E202" s="259" t="s">
        <v>600</v>
      </c>
      <c r="F202" s="290">
        <v>45008290</v>
      </c>
      <c r="G202" s="261" t="s">
        <v>910</v>
      </c>
      <c r="H202" s="262">
        <v>1700</v>
      </c>
      <c r="I202" s="263" t="s">
        <v>911</v>
      </c>
      <c r="K202" s="1"/>
    </row>
    <row r="203" spans="1:11" s="2" customFormat="1" ht="18.75" customHeight="1">
      <c r="A203" s="242"/>
      <c r="B203" s="243"/>
      <c r="C203" s="216"/>
      <c r="D203" s="339" t="s">
        <v>912</v>
      </c>
      <c r="E203" s="236" t="s">
        <v>650</v>
      </c>
      <c r="F203" s="250"/>
      <c r="G203" s="219"/>
      <c r="H203" s="220"/>
      <c r="I203" s="244"/>
      <c r="K203" s="1"/>
    </row>
    <row r="204" spans="1:11" s="2" customFormat="1" ht="18.75" customHeight="1">
      <c r="A204" s="242" t="s">
        <v>291</v>
      </c>
      <c r="B204" s="243" t="s">
        <v>350</v>
      </c>
      <c r="C204" s="216">
        <v>8918</v>
      </c>
      <c r="D204" s="339" t="s">
        <v>351</v>
      </c>
      <c r="E204" s="249" t="s">
        <v>352</v>
      </c>
      <c r="F204" s="250">
        <v>45008313</v>
      </c>
      <c r="G204" s="219" t="s">
        <v>913</v>
      </c>
      <c r="H204" s="220">
        <v>650</v>
      </c>
      <c r="I204" s="244" t="s">
        <v>353</v>
      </c>
      <c r="K204" s="1"/>
    </row>
    <row r="205" spans="1:11" s="2" customFormat="1" ht="18.75" customHeight="1">
      <c r="A205" s="251" t="s">
        <v>291</v>
      </c>
      <c r="B205" s="252" t="s">
        <v>299</v>
      </c>
      <c r="C205" s="253" t="s">
        <v>914</v>
      </c>
      <c r="D205" s="340" t="s">
        <v>915</v>
      </c>
      <c r="E205" s="254" t="s">
        <v>916</v>
      </c>
      <c r="F205" s="284">
        <v>45008320</v>
      </c>
      <c r="G205" s="238" t="s">
        <v>917</v>
      </c>
      <c r="H205" s="239">
        <v>580</v>
      </c>
      <c r="I205" s="255" t="s">
        <v>55</v>
      </c>
      <c r="K205" s="1"/>
    </row>
    <row r="206" spans="1:11" s="1" customFormat="1" ht="18.75" customHeight="1">
      <c r="A206" s="251" t="s">
        <v>918</v>
      </c>
      <c r="B206" s="252" t="s">
        <v>337</v>
      </c>
      <c r="C206" s="253"/>
      <c r="D206" s="340" t="s">
        <v>919</v>
      </c>
      <c r="E206" s="254" t="s">
        <v>538</v>
      </c>
      <c r="F206" s="284">
        <v>45008337</v>
      </c>
      <c r="G206" s="238" t="s">
        <v>920</v>
      </c>
      <c r="H206" s="239">
        <v>630</v>
      </c>
      <c r="I206" s="255" t="s">
        <v>55</v>
      </c>
    </row>
    <row r="207" spans="1:11" s="1" customFormat="1" ht="18.75" customHeight="1">
      <c r="A207" s="251" t="s">
        <v>918</v>
      </c>
      <c r="B207" s="252" t="s">
        <v>346</v>
      </c>
      <c r="C207" s="253"/>
      <c r="D207" s="340" t="s">
        <v>548</v>
      </c>
      <c r="E207" s="254" t="s">
        <v>549</v>
      </c>
      <c r="F207" s="284">
        <v>45008344</v>
      </c>
      <c r="G207" s="238" t="s">
        <v>921</v>
      </c>
      <c r="H207" s="239">
        <v>1380</v>
      </c>
      <c r="I207" s="255" t="s">
        <v>55</v>
      </c>
    </row>
    <row r="208" spans="1:11" s="1" customFormat="1" ht="18.75" customHeight="1">
      <c r="A208" s="251" t="s">
        <v>918</v>
      </c>
      <c r="B208" s="252" t="s">
        <v>349</v>
      </c>
      <c r="C208" s="253"/>
      <c r="D208" s="340" t="s">
        <v>545</v>
      </c>
      <c r="E208" s="254" t="s">
        <v>546</v>
      </c>
      <c r="F208" s="284">
        <v>45008351</v>
      </c>
      <c r="G208" s="238" t="s">
        <v>922</v>
      </c>
      <c r="H208" s="239">
        <v>880</v>
      </c>
      <c r="I208" s="255" t="s">
        <v>290</v>
      </c>
    </row>
    <row r="209" spans="1:11" s="1" customFormat="1" ht="18.75" customHeight="1">
      <c r="A209" s="251" t="s">
        <v>918</v>
      </c>
      <c r="B209" s="252" t="s">
        <v>339</v>
      </c>
      <c r="C209" s="253"/>
      <c r="D209" s="340" t="s">
        <v>540</v>
      </c>
      <c r="E209" s="254" t="s">
        <v>541</v>
      </c>
      <c r="F209" s="284">
        <v>45008368</v>
      </c>
      <c r="G209" s="238" t="s">
        <v>923</v>
      </c>
      <c r="H209" s="239">
        <v>1940</v>
      </c>
      <c r="I209" s="255" t="s">
        <v>55</v>
      </c>
    </row>
    <row r="210" spans="1:11" s="1" customFormat="1" ht="18.75" customHeight="1">
      <c r="A210" s="251" t="s">
        <v>918</v>
      </c>
      <c r="B210" s="252" t="s">
        <v>344</v>
      </c>
      <c r="C210" s="313" t="s">
        <v>914</v>
      </c>
      <c r="D210" s="340" t="s">
        <v>542</v>
      </c>
      <c r="E210" s="254" t="s">
        <v>543</v>
      </c>
      <c r="F210" s="284">
        <v>45008375</v>
      </c>
      <c r="G210" s="238" t="s">
        <v>924</v>
      </c>
      <c r="H210" s="239">
        <v>1610</v>
      </c>
      <c r="I210" s="255" t="s">
        <v>72</v>
      </c>
    </row>
    <row r="211" spans="1:11" s="2" customFormat="1" ht="18.75" customHeight="1">
      <c r="A211" s="242"/>
      <c r="B211" s="243"/>
      <c r="C211" s="216"/>
      <c r="D211" s="339" t="s">
        <v>925</v>
      </c>
      <c r="E211" s="236" t="s">
        <v>650</v>
      </c>
      <c r="F211" s="250"/>
      <c r="G211" s="219"/>
      <c r="H211" s="220"/>
      <c r="I211" s="244"/>
      <c r="K211" s="1"/>
    </row>
    <row r="212" spans="1:11" s="113" customFormat="1" ht="18.75" customHeight="1">
      <c r="A212" s="256" t="s">
        <v>291</v>
      </c>
      <c r="B212" s="257" t="s">
        <v>299</v>
      </c>
      <c r="C212" s="258" t="s">
        <v>914</v>
      </c>
      <c r="D212" s="343" t="s">
        <v>554</v>
      </c>
      <c r="E212" s="259" t="s">
        <v>300</v>
      </c>
      <c r="F212" s="290">
        <v>45008399</v>
      </c>
      <c r="G212" s="261" t="s">
        <v>926</v>
      </c>
      <c r="H212" s="262">
        <v>590</v>
      </c>
      <c r="I212" s="263" t="s">
        <v>439</v>
      </c>
    </row>
    <row r="213" spans="1:11" s="1" customFormat="1" ht="18.75" customHeight="1">
      <c r="A213" s="256" t="s">
        <v>291</v>
      </c>
      <c r="B213" s="257" t="s">
        <v>299</v>
      </c>
      <c r="C213" s="258"/>
      <c r="D213" s="343" t="s">
        <v>552</v>
      </c>
      <c r="E213" s="259" t="s">
        <v>553</v>
      </c>
      <c r="F213" s="290">
        <v>45008405</v>
      </c>
      <c r="G213" s="261" t="s">
        <v>927</v>
      </c>
      <c r="H213" s="262">
        <v>1740</v>
      </c>
      <c r="I213" s="263" t="s">
        <v>439</v>
      </c>
    </row>
    <row r="214" spans="1:11" s="1" customFormat="1" ht="18.75" customHeight="1">
      <c r="A214" s="256" t="s">
        <v>291</v>
      </c>
      <c r="B214" s="257" t="s">
        <v>350</v>
      </c>
      <c r="C214" s="258"/>
      <c r="D214" s="343" t="s">
        <v>928</v>
      </c>
      <c r="E214" s="259" t="s">
        <v>551</v>
      </c>
      <c r="F214" s="290">
        <v>45008412</v>
      </c>
      <c r="G214" s="261" t="s">
        <v>929</v>
      </c>
      <c r="H214" s="262">
        <v>1380</v>
      </c>
      <c r="I214" s="263" t="s">
        <v>439</v>
      </c>
    </row>
    <row r="215" spans="1:11" s="2" customFormat="1" ht="18.75" customHeight="1">
      <c r="A215" s="282" t="s">
        <v>362</v>
      </c>
      <c r="B215" s="243" t="s">
        <v>930</v>
      </c>
      <c r="C215" s="314">
        <v>9500</v>
      </c>
      <c r="D215" s="339" t="s">
        <v>931</v>
      </c>
      <c r="E215" s="249" t="s">
        <v>365</v>
      </c>
      <c r="F215" s="250">
        <v>45009006</v>
      </c>
      <c r="G215" s="219" t="s">
        <v>932</v>
      </c>
      <c r="H215" s="220">
        <v>80</v>
      </c>
      <c r="I215" s="244" t="s">
        <v>33</v>
      </c>
      <c r="K215" s="1"/>
    </row>
    <row r="216" spans="1:11" s="1" customFormat="1" ht="18.75" customHeight="1">
      <c r="A216" s="282"/>
      <c r="B216" s="243"/>
      <c r="C216" s="314"/>
      <c r="D216" s="339" t="s">
        <v>933</v>
      </c>
      <c r="E216" s="236" t="s">
        <v>650</v>
      </c>
      <c r="F216" s="250"/>
      <c r="G216" s="219"/>
      <c r="H216" s="220"/>
      <c r="I216" s="244"/>
    </row>
    <row r="217" spans="1:11" s="1" customFormat="1" ht="18.75" customHeight="1">
      <c r="A217" s="282" t="s">
        <v>362</v>
      </c>
      <c r="B217" s="243" t="s">
        <v>366</v>
      </c>
      <c r="C217" s="314">
        <v>9600</v>
      </c>
      <c r="D217" s="339" t="s">
        <v>367</v>
      </c>
      <c r="E217" s="249" t="s">
        <v>368</v>
      </c>
      <c r="F217" s="250">
        <v>45009020</v>
      </c>
      <c r="G217" s="219" t="s">
        <v>934</v>
      </c>
      <c r="H217" s="220">
        <v>300</v>
      </c>
      <c r="I217" s="244" t="s">
        <v>287</v>
      </c>
    </row>
    <row r="218" spans="1:11" s="1" customFormat="1" ht="18.75" customHeight="1">
      <c r="A218" s="282" t="s">
        <v>362</v>
      </c>
      <c r="B218" s="243" t="s">
        <v>366</v>
      </c>
      <c r="C218" s="314">
        <v>9634</v>
      </c>
      <c r="D218" s="339" t="s">
        <v>369</v>
      </c>
      <c r="E218" s="249" t="s">
        <v>370</v>
      </c>
      <c r="F218" s="250">
        <v>45009037</v>
      </c>
      <c r="G218" s="219" t="s">
        <v>935</v>
      </c>
      <c r="H218" s="220">
        <v>260</v>
      </c>
      <c r="I218" s="244" t="s">
        <v>310</v>
      </c>
    </row>
    <row r="219" spans="1:11" s="1" customFormat="1" ht="18.75" customHeight="1">
      <c r="A219" s="282" t="s">
        <v>362</v>
      </c>
      <c r="B219" s="243" t="s">
        <v>366</v>
      </c>
      <c r="C219" s="314">
        <v>9635</v>
      </c>
      <c r="D219" s="339" t="s">
        <v>371</v>
      </c>
      <c r="E219" s="249" t="s">
        <v>372</v>
      </c>
      <c r="F219" s="250">
        <v>45009044</v>
      </c>
      <c r="G219" s="219" t="s">
        <v>936</v>
      </c>
      <c r="H219" s="220">
        <v>120</v>
      </c>
      <c r="I219" s="244" t="s">
        <v>373</v>
      </c>
    </row>
    <row r="220" spans="1:11" s="1" customFormat="1" ht="18.75" customHeight="1">
      <c r="A220" s="282" t="s">
        <v>362</v>
      </c>
      <c r="B220" s="243" t="s">
        <v>366</v>
      </c>
      <c r="C220" s="314">
        <v>9617</v>
      </c>
      <c r="D220" s="339" t="s">
        <v>374</v>
      </c>
      <c r="E220" s="249" t="s">
        <v>375</v>
      </c>
      <c r="F220" s="250">
        <v>45009051</v>
      </c>
      <c r="G220" s="219" t="s">
        <v>937</v>
      </c>
      <c r="H220" s="220">
        <v>130</v>
      </c>
      <c r="I220" s="244" t="s">
        <v>287</v>
      </c>
    </row>
    <row r="221" spans="1:11" s="1" customFormat="1" ht="18.75" customHeight="1">
      <c r="A221" s="282" t="s">
        <v>362</v>
      </c>
      <c r="B221" s="243" t="s">
        <v>376</v>
      </c>
      <c r="C221" s="314">
        <v>9700</v>
      </c>
      <c r="D221" s="339" t="s">
        <v>377</v>
      </c>
      <c r="E221" s="249" t="s">
        <v>378</v>
      </c>
      <c r="F221" s="250">
        <v>45009068</v>
      </c>
      <c r="G221" s="219" t="s">
        <v>938</v>
      </c>
      <c r="H221" s="220">
        <v>1030</v>
      </c>
      <c r="I221" s="244" t="s">
        <v>78</v>
      </c>
    </row>
    <row r="222" spans="1:11" s="1" customFormat="1" ht="18.75" customHeight="1">
      <c r="A222" s="282" t="s">
        <v>362</v>
      </c>
      <c r="B222" s="243" t="s">
        <v>376</v>
      </c>
      <c r="C222" s="314">
        <v>9701</v>
      </c>
      <c r="D222" s="339" t="s">
        <v>379</v>
      </c>
      <c r="E222" s="249" t="s">
        <v>380</v>
      </c>
      <c r="F222" s="250">
        <v>45009075</v>
      </c>
      <c r="G222" s="219" t="s">
        <v>939</v>
      </c>
      <c r="H222" s="220">
        <v>790</v>
      </c>
      <c r="I222" s="244" t="s">
        <v>381</v>
      </c>
    </row>
    <row r="223" spans="1:11" s="1" customFormat="1" ht="18.75" customHeight="1">
      <c r="A223" s="282" t="s">
        <v>362</v>
      </c>
      <c r="B223" s="243" t="s">
        <v>376</v>
      </c>
      <c r="C223" s="314">
        <v>9702</v>
      </c>
      <c r="D223" s="339" t="s">
        <v>382</v>
      </c>
      <c r="E223" s="249" t="s">
        <v>383</v>
      </c>
      <c r="F223" s="250">
        <v>45009082</v>
      </c>
      <c r="G223" s="219" t="s">
        <v>940</v>
      </c>
      <c r="H223" s="220">
        <v>490</v>
      </c>
      <c r="I223" s="244" t="s">
        <v>384</v>
      </c>
    </row>
    <row r="224" spans="1:11" s="1" customFormat="1" ht="18.75" customHeight="1">
      <c r="A224" s="282" t="s">
        <v>362</v>
      </c>
      <c r="B224" s="243" t="s">
        <v>376</v>
      </c>
      <c r="C224" s="314">
        <v>9703</v>
      </c>
      <c r="D224" s="339" t="s">
        <v>385</v>
      </c>
      <c r="E224" s="249" t="s">
        <v>386</v>
      </c>
      <c r="F224" s="250">
        <v>45009099</v>
      </c>
      <c r="G224" s="219" t="s">
        <v>941</v>
      </c>
      <c r="H224" s="220">
        <v>470</v>
      </c>
      <c r="I224" s="244" t="s">
        <v>387</v>
      </c>
    </row>
    <row r="225" spans="1:9" s="1" customFormat="1" ht="18.75" customHeight="1">
      <c r="A225" s="282" t="s">
        <v>362</v>
      </c>
      <c r="B225" s="243" t="s">
        <v>376</v>
      </c>
      <c r="C225" s="314">
        <v>9704</v>
      </c>
      <c r="D225" s="339" t="s">
        <v>388</v>
      </c>
      <c r="E225" s="249" t="s">
        <v>389</v>
      </c>
      <c r="F225" s="250">
        <v>45009105</v>
      </c>
      <c r="G225" s="219" t="s">
        <v>942</v>
      </c>
      <c r="H225" s="220">
        <v>410</v>
      </c>
      <c r="I225" s="244" t="s">
        <v>390</v>
      </c>
    </row>
    <row r="226" spans="1:9" s="1" customFormat="1" ht="18.75" customHeight="1">
      <c r="A226" s="282" t="s">
        <v>362</v>
      </c>
      <c r="B226" s="243" t="s">
        <v>376</v>
      </c>
      <c r="C226" s="314">
        <v>9706</v>
      </c>
      <c r="D226" s="339" t="s">
        <v>391</v>
      </c>
      <c r="E226" s="249" t="s">
        <v>392</v>
      </c>
      <c r="F226" s="250">
        <v>45009112</v>
      </c>
      <c r="G226" s="219" t="s">
        <v>943</v>
      </c>
      <c r="H226" s="220">
        <v>200</v>
      </c>
      <c r="I226" s="244" t="s">
        <v>111</v>
      </c>
    </row>
    <row r="227" spans="1:9" s="1" customFormat="1" ht="18.75" customHeight="1">
      <c r="A227" s="282" t="s">
        <v>362</v>
      </c>
      <c r="B227" s="243" t="s">
        <v>376</v>
      </c>
      <c r="C227" s="314">
        <v>9707</v>
      </c>
      <c r="D227" s="339" t="s">
        <v>393</v>
      </c>
      <c r="E227" s="249" t="s">
        <v>394</v>
      </c>
      <c r="F227" s="250">
        <v>45009129</v>
      </c>
      <c r="G227" s="219" t="s">
        <v>944</v>
      </c>
      <c r="H227" s="220">
        <v>210</v>
      </c>
      <c r="I227" s="244" t="s">
        <v>201</v>
      </c>
    </row>
    <row r="228" spans="1:9" s="1" customFormat="1" ht="18.75" customHeight="1">
      <c r="A228" s="282" t="s">
        <v>362</v>
      </c>
      <c r="B228" s="243" t="s">
        <v>376</v>
      </c>
      <c r="C228" s="314">
        <v>9708</v>
      </c>
      <c r="D228" s="339" t="s">
        <v>395</v>
      </c>
      <c r="E228" s="249" t="s">
        <v>396</v>
      </c>
      <c r="F228" s="250">
        <v>45009136</v>
      </c>
      <c r="G228" s="219" t="s">
        <v>945</v>
      </c>
      <c r="H228" s="220">
        <v>280</v>
      </c>
      <c r="I228" s="244" t="s">
        <v>397</v>
      </c>
    </row>
    <row r="229" spans="1:9" s="1" customFormat="1" ht="18.75" customHeight="1">
      <c r="A229" s="282" t="s">
        <v>362</v>
      </c>
      <c r="B229" s="243" t="s">
        <v>376</v>
      </c>
      <c r="C229" s="314">
        <v>9709</v>
      </c>
      <c r="D229" s="339" t="s">
        <v>398</v>
      </c>
      <c r="E229" s="249" t="s">
        <v>399</v>
      </c>
      <c r="F229" s="250">
        <v>45009143</v>
      </c>
      <c r="G229" s="219" t="s">
        <v>946</v>
      </c>
      <c r="H229" s="220">
        <v>180</v>
      </c>
      <c r="I229" s="244" t="s">
        <v>400</v>
      </c>
    </row>
    <row r="230" spans="1:9" s="1" customFormat="1" ht="18.75" customHeight="1">
      <c r="A230" s="282" t="s">
        <v>362</v>
      </c>
      <c r="B230" s="243" t="s">
        <v>376</v>
      </c>
      <c r="C230" s="314">
        <v>9710</v>
      </c>
      <c r="D230" s="339" t="s">
        <v>401</v>
      </c>
      <c r="E230" s="249" t="s">
        <v>402</v>
      </c>
      <c r="F230" s="250">
        <v>45009150</v>
      </c>
      <c r="G230" s="219" t="s">
        <v>947</v>
      </c>
      <c r="H230" s="220">
        <v>200</v>
      </c>
      <c r="I230" s="244" t="s">
        <v>403</v>
      </c>
    </row>
    <row r="231" spans="1:9" s="1" customFormat="1" ht="18.75" customHeight="1">
      <c r="A231" s="282" t="s">
        <v>362</v>
      </c>
      <c r="B231" s="243" t="s">
        <v>376</v>
      </c>
      <c r="C231" s="314">
        <v>9711</v>
      </c>
      <c r="D231" s="339" t="s">
        <v>404</v>
      </c>
      <c r="E231" s="249" t="s">
        <v>405</v>
      </c>
      <c r="F231" s="250">
        <v>45009167</v>
      </c>
      <c r="G231" s="219" t="s">
        <v>948</v>
      </c>
      <c r="H231" s="220">
        <v>210</v>
      </c>
      <c r="I231" s="244" t="s">
        <v>406</v>
      </c>
    </row>
    <row r="232" spans="1:9" s="1" customFormat="1" ht="18.75" customHeight="1">
      <c r="A232" s="282" t="s">
        <v>362</v>
      </c>
      <c r="B232" s="243" t="s">
        <v>376</v>
      </c>
      <c r="C232" s="314">
        <v>9712</v>
      </c>
      <c r="D232" s="339" t="s">
        <v>407</v>
      </c>
      <c r="E232" s="249" t="s">
        <v>408</v>
      </c>
      <c r="F232" s="250">
        <v>45009174</v>
      </c>
      <c r="G232" s="219" t="s">
        <v>949</v>
      </c>
      <c r="H232" s="220">
        <v>350</v>
      </c>
      <c r="I232" s="244" t="s">
        <v>409</v>
      </c>
    </row>
    <row r="233" spans="1:9" s="1" customFormat="1" ht="18.75" customHeight="1">
      <c r="A233" s="282" t="s">
        <v>362</v>
      </c>
      <c r="B233" s="243" t="s">
        <v>376</v>
      </c>
      <c r="C233" s="314">
        <v>9713</v>
      </c>
      <c r="D233" s="339" t="s">
        <v>410</v>
      </c>
      <c r="E233" s="249" t="s">
        <v>411</v>
      </c>
      <c r="F233" s="250">
        <v>45009181</v>
      </c>
      <c r="G233" s="219" t="s">
        <v>950</v>
      </c>
      <c r="H233" s="220">
        <v>300</v>
      </c>
      <c r="I233" s="244" t="s">
        <v>412</v>
      </c>
    </row>
    <row r="234" spans="1:9" s="1" customFormat="1" ht="18.75" customHeight="1">
      <c r="A234" s="282" t="s">
        <v>362</v>
      </c>
      <c r="B234" s="243" t="s">
        <v>376</v>
      </c>
      <c r="C234" s="314">
        <v>9714</v>
      </c>
      <c r="D234" s="339" t="s">
        <v>413</v>
      </c>
      <c r="E234" s="249" t="s">
        <v>414</v>
      </c>
      <c r="F234" s="250">
        <v>45009198</v>
      </c>
      <c r="G234" s="219" t="s">
        <v>951</v>
      </c>
      <c r="H234" s="220">
        <v>330</v>
      </c>
      <c r="I234" s="244" t="s">
        <v>415</v>
      </c>
    </row>
    <row r="235" spans="1:9" s="1" customFormat="1" ht="18.75" customHeight="1">
      <c r="A235" s="282" t="s">
        <v>362</v>
      </c>
      <c r="B235" s="243" t="s">
        <v>376</v>
      </c>
      <c r="C235" s="314">
        <v>9715</v>
      </c>
      <c r="D235" s="339" t="s">
        <v>416</v>
      </c>
      <c r="E235" s="249" t="s">
        <v>417</v>
      </c>
      <c r="F235" s="250">
        <v>45009204</v>
      </c>
      <c r="G235" s="219" t="s">
        <v>952</v>
      </c>
      <c r="H235" s="220">
        <v>470</v>
      </c>
      <c r="I235" s="244" t="s">
        <v>221</v>
      </c>
    </row>
    <row r="236" spans="1:9" s="1" customFormat="1" ht="18.75" customHeight="1">
      <c r="A236" s="282" t="s">
        <v>362</v>
      </c>
      <c r="B236" s="243" t="s">
        <v>376</v>
      </c>
      <c r="C236" s="314">
        <v>9716</v>
      </c>
      <c r="D236" s="339" t="s">
        <v>418</v>
      </c>
      <c r="E236" s="249" t="s">
        <v>419</v>
      </c>
      <c r="F236" s="250">
        <v>45009211</v>
      </c>
      <c r="G236" s="219" t="s">
        <v>953</v>
      </c>
      <c r="H236" s="220">
        <v>420</v>
      </c>
      <c r="I236" s="244" t="s">
        <v>336</v>
      </c>
    </row>
    <row r="237" spans="1:9" s="1" customFormat="1" ht="18.75" customHeight="1">
      <c r="A237" s="282" t="s">
        <v>362</v>
      </c>
      <c r="B237" s="243" t="s">
        <v>376</v>
      </c>
      <c r="C237" s="314">
        <v>9717</v>
      </c>
      <c r="D237" s="339" t="s">
        <v>420</v>
      </c>
      <c r="E237" s="249" t="s">
        <v>421</v>
      </c>
      <c r="F237" s="250">
        <v>45009228</v>
      </c>
      <c r="G237" s="219" t="s">
        <v>954</v>
      </c>
      <c r="H237" s="220">
        <v>330</v>
      </c>
      <c r="I237" s="244" t="s">
        <v>36</v>
      </c>
    </row>
    <row r="238" spans="1:9" s="1" customFormat="1" ht="18.75" customHeight="1">
      <c r="A238" s="282" t="s">
        <v>362</v>
      </c>
      <c r="B238" s="243" t="s">
        <v>376</v>
      </c>
      <c r="C238" s="314">
        <v>9718</v>
      </c>
      <c r="D238" s="339" t="s">
        <v>422</v>
      </c>
      <c r="E238" s="249" t="s">
        <v>423</v>
      </c>
      <c r="F238" s="250">
        <v>45009235</v>
      </c>
      <c r="G238" s="219" t="s">
        <v>955</v>
      </c>
      <c r="H238" s="220">
        <v>400</v>
      </c>
      <c r="I238" s="244" t="s">
        <v>359</v>
      </c>
    </row>
    <row r="239" spans="1:9" s="1" customFormat="1" ht="18.75" customHeight="1">
      <c r="A239" s="282" t="s">
        <v>362</v>
      </c>
      <c r="B239" s="243" t="s">
        <v>376</v>
      </c>
      <c r="C239" s="314">
        <v>9719</v>
      </c>
      <c r="D239" s="339" t="s">
        <v>424</v>
      </c>
      <c r="E239" s="249" t="s">
        <v>425</v>
      </c>
      <c r="F239" s="250">
        <v>45009242</v>
      </c>
      <c r="G239" s="219" t="s">
        <v>956</v>
      </c>
      <c r="H239" s="220">
        <v>410</v>
      </c>
      <c r="I239" s="244" t="s">
        <v>315</v>
      </c>
    </row>
    <row r="240" spans="1:9" s="1" customFormat="1" ht="18.75" customHeight="1">
      <c r="A240" s="282" t="s">
        <v>362</v>
      </c>
      <c r="B240" s="243" t="s">
        <v>376</v>
      </c>
      <c r="C240" s="314">
        <v>9720</v>
      </c>
      <c r="D240" s="339" t="s">
        <v>426</v>
      </c>
      <c r="E240" s="249" t="s">
        <v>427</v>
      </c>
      <c r="F240" s="250">
        <v>45009259</v>
      </c>
      <c r="G240" s="219" t="s">
        <v>957</v>
      </c>
      <c r="H240" s="220">
        <v>360</v>
      </c>
      <c r="I240" s="244" t="s">
        <v>428</v>
      </c>
    </row>
    <row r="241" spans="1:9" s="1" customFormat="1" ht="18.75" customHeight="1">
      <c r="A241" s="282" t="s">
        <v>362</v>
      </c>
      <c r="B241" s="243" t="s">
        <v>376</v>
      </c>
      <c r="C241" s="314">
        <v>9721</v>
      </c>
      <c r="D241" s="339" t="s">
        <v>429</v>
      </c>
      <c r="E241" s="249" t="s">
        <v>430</v>
      </c>
      <c r="F241" s="250">
        <v>45009266</v>
      </c>
      <c r="G241" s="219" t="s">
        <v>958</v>
      </c>
      <c r="H241" s="220">
        <v>400</v>
      </c>
      <c r="I241" s="244" t="s">
        <v>310</v>
      </c>
    </row>
    <row r="242" spans="1:9" s="1" customFormat="1" ht="18.75" customHeight="1">
      <c r="A242" s="282" t="s">
        <v>362</v>
      </c>
      <c r="B242" s="243" t="s">
        <v>376</v>
      </c>
      <c r="C242" s="314">
        <v>9722</v>
      </c>
      <c r="D242" s="339" t="s">
        <v>431</v>
      </c>
      <c r="E242" s="249" t="s">
        <v>432</v>
      </c>
      <c r="F242" s="250">
        <v>45009273</v>
      </c>
      <c r="G242" s="219" t="s">
        <v>959</v>
      </c>
      <c r="H242" s="220">
        <v>340</v>
      </c>
      <c r="I242" s="244" t="s">
        <v>26</v>
      </c>
    </row>
    <row r="243" spans="1:9" s="1" customFormat="1" ht="18.75" customHeight="1">
      <c r="A243" s="282" t="s">
        <v>362</v>
      </c>
      <c r="B243" s="243" t="s">
        <v>376</v>
      </c>
      <c r="C243" s="314">
        <v>9730</v>
      </c>
      <c r="D243" s="339" t="s">
        <v>433</v>
      </c>
      <c r="E243" s="249" t="s">
        <v>434</v>
      </c>
      <c r="F243" s="250">
        <v>45009280</v>
      </c>
      <c r="G243" s="219" t="s">
        <v>960</v>
      </c>
      <c r="H243" s="220">
        <v>530</v>
      </c>
      <c r="I243" s="244" t="s">
        <v>54</v>
      </c>
    </row>
    <row r="244" spans="1:9" s="1" customFormat="1" ht="18.75" customHeight="1">
      <c r="A244" s="282" t="s">
        <v>362</v>
      </c>
      <c r="B244" s="243" t="s">
        <v>376</v>
      </c>
      <c r="C244" s="314">
        <v>9731</v>
      </c>
      <c r="D244" s="339" t="s">
        <v>440</v>
      </c>
      <c r="E244" s="249" t="s">
        <v>441</v>
      </c>
      <c r="F244" s="250">
        <v>45009297</v>
      </c>
      <c r="G244" s="219" t="s">
        <v>961</v>
      </c>
      <c r="H244" s="220">
        <v>4730</v>
      </c>
      <c r="I244" s="244" t="s">
        <v>384</v>
      </c>
    </row>
    <row r="245" spans="1:9" s="1" customFormat="1" ht="18.75" customHeight="1">
      <c r="A245" s="282" t="s">
        <v>362</v>
      </c>
      <c r="B245" s="243" t="s">
        <v>376</v>
      </c>
      <c r="C245" s="314">
        <v>9732</v>
      </c>
      <c r="D245" s="339" t="s">
        <v>442</v>
      </c>
      <c r="E245" s="249" t="s">
        <v>443</v>
      </c>
      <c r="F245" s="250">
        <v>45009303</v>
      </c>
      <c r="G245" s="219" t="s">
        <v>962</v>
      </c>
      <c r="H245" s="220">
        <v>2690</v>
      </c>
      <c r="I245" s="244" t="s">
        <v>444</v>
      </c>
    </row>
    <row r="246" spans="1:9" s="1" customFormat="1" ht="18.75" customHeight="1">
      <c r="A246" s="282" t="s">
        <v>362</v>
      </c>
      <c r="B246" s="243" t="s">
        <v>376</v>
      </c>
      <c r="C246" s="314">
        <v>9733</v>
      </c>
      <c r="D246" s="339" t="s">
        <v>445</v>
      </c>
      <c r="E246" s="249" t="s">
        <v>446</v>
      </c>
      <c r="F246" s="250">
        <v>45009310</v>
      </c>
      <c r="G246" s="219" t="s">
        <v>963</v>
      </c>
      <c r="H246" s="220">
        <v>1910</v>
      </c>
      <c r="I246" s="244" t="s">
        <v>447</v>
      </c>
    </row>
    <row r="247" spans="1:9" s="1" customFormat="1" ht="18.75" customHeight="1">
      <c r="A247" s="282" t="s">
        <v>362</v>
      </c>
      <c r="B247" s="243" t="s">
        <v>376</v>
      </c>
      <c r="C247" s="314">
        <v>9734</v>
      </c>
      <c r="D247" s="339" t="s">
        <v>448</v>
      </c>
      <c r="E247" s="249" t="s">
        <v>449</v>
      </c>
      <c r="F247" s="250">
        <v>45009327</v>
      </c>
      <c r="G247" s="219" t="s">
        <v>964</v>
      </c>
      <c r="H247" s="220">
        <v>1550</v>
      </c>
      <c r="I247" s="244" t="s">
        <v>450</v>
      </c>
    </row>
    <row r="248" spans="1:9" s="1" customFormat="1" ht="18.75" customHeight="1">
      <c r="A248" s="282" t="s">
        <v>362</v>
      </c>
      <c r="B248" s="243" t="s">
        <v>376</v>
      </c>
      <c r="C248" s="314">
        <v>9735</v>
      </c>
      <c r="D248" s="339" t="s">
        <v>451</v>
      </c>
      <c r="E248" s="249" t="s">
        <v>452</v>
      </c>
      <c r="F248" s="250">
        <v>45009334</v>
      </c>
      <c r="G248" s="219" t="s">
        <v>965</v>
      </c>
      <c r="H248" s="220">
        <v>1550</v>
      </c>
      <c r="I248" s="244" t="s">
        <v>201</v>
      </c>
    </row>
    <row r="249" spans="1:9" s="1" customFormat="1" ht="18.75" customHeight="1">
      <c r="A249" s="282" t="s">
        <v>362</v>
      </c>
      <c r="B249" s="243" t="s">
        <v>376</v>
      </c>
      <c r="C249" s="314">
        <v>9736</v>
      </c>
      <c r="D249" s="339" t="s">
        <v>453</v>
      </c>
      <c r="E249" s="249" t="s">
        <v>454</v>
      </c>
      <c r="F249" s="250">
        <v>45009341</v>
      </c>
      <c r="G249" s="219" t="s">
        <v>966</v>
      </c>
      <c r="H249" s="220">
        <v>1050</v>
      </c>
      <c r="I249" s="244" t="s">
        <v>397</v>
      </c>
    </row>
    <row r="250" spans="1:9" s="1" customFormat="1" ht="18.75" customHeight="1">
      <c r="A250" s="282" t="s">
        <v>362</v>
      </c>
      <c r="B250" s="243" t="s">
        <v>376</v>
      </c>
      <c r="C250" s="314">
        <v>9737</v>
      </c>
      <c r="D250" s="339" t="s">
        <v>455</v>
      </c>
      <c r="E250" s="249" t="s">
        <v>456</v>
      </c>
      <c r="F250" s="250">
        <v>45009358</v>
      </c>
      <c r="G250" s="219" t="s">
        <v>967</v>
      </c>
      <c r="H250" s="220">
        <v>1590</v>
      </c>
      <c r="I250" s="244" t="s">
        <v>400</v>
      </c>
    </row>
    <row r="251" spans="1:9" s="1" customFormat="1" ht="18.75" customHeight="1">
      <c r="A251" s="282" t="s">
        <v>362</v>
      </c>
      <c r="B251" s="243" t="s">
        <v>376</v>
      </c>
      <c r="C251" s="314">
        <v>9739</v>
      </c>
      <c r="D251" s="339" t="s">
        <v>457</v>
      </c>
      <c r="E251" s="249" t="s">
        <v>458</v>
      </c>
      <c r="F251" s="250">
        <v>45009365</v>
      </c>
      <c r="G251" s="219" t="s">
        <v>968</v>
      </c>
      <c r="H251" s="220">
        <v>630</v>
      </c>
      <c r="I251" s="244" t="s">
        <v>406</v>
      </c>
    </row>
    <row r="252" spans="1:9" s="1" customFormat="1" ht="18.75" customHeight="1">
      <c r="A252" s="282" t="s">
        <v>362</v>
      </c>
      <c r="B252" s="243" t="s">
        <v>376</v>
      </c>
      <c r="C252" s="314">
        <v>9740</v>
      </c>
      <c r="D252" s="339" t="s">
        <v>459</v>
      </c>
      <c r="E252" s="249" t="s">
        <v>460</v>
      </c>
      <c r="F252" s="250">
        <v>45009372</v>
      </c>
      <c r="G252" s="219" t="s">
        <v>969</v>
      </c>
      <c r="H252" s="220">
        <v>230</v>
      </c>
      <c r="I252" s="244" t="s">
        <v>461</v>
      </c>
    </row>
    <row r="253" spans="1:9" s="1" customFormat="1" ht="18.75" customHeight="1">
      <c r="A253" s="282" t="s">
        <v>362</v>
      </c>
      <c r="B253" s="243" t="s">
        <v>376</v>
      </c>
      <c r="C253" s="314">
        <v>9741</v>
      </c>
      <c r="D253" s="339" t="s">
        <v>462</v>
      </c>
      <c r="E253" s="249" t="s">
        <v>463</v>
      </c>
      <c r="F253" s="250">
        <v>45009389</v>
      </c>
      <c r="G253" s="219" t="s">
        <v>970</v>
      </c>
      <c r="H253" s="220">
        <v>350</v>
      </c>
      <c r="I253" s="244" t="s">
        <v>461</v>
      </c>
    </row>
    <row r="254" spans="1:9" s="1" customFormat="1" ht="18.75" customHeight="1">
      <c r="A254" s="282" t="s">
        <v>362</v>
      </c>
      <c r="B254" s="243" t="s">
        <v>376</v>
      </c>
      <c r="C254" s="314">
        <v>9742</v>
      </c>
      <c r="D254" s="339" t="s">
        <v>464</v>
      </c>
      <c r="E254" s="249" t="s">
        <v>465</v>
      </c>
      <c r="F254" s="250">
        <v>45009396</v>
      </c>
      <c r="G254" s="219" t="s">
        <v>971</v>
      </c>
      <c r="H254" s="220">
        <v>400</v>
      </c>
      <c r="I254" s="244" t="s">
        <v>466</v>
      </c>
    </row>
    <row r="255" spans="1:9" s="1" customFormat="1" ht="18.75" customHeight="1">
      <c r="A255" s="282" t="s">
        <v>362</v>
      </c>
      <c r="B255" s="243" t="s">
        <v>376</v>
      </c>
      <c r="C255" s="314">
        <v>9743</v>
      </c>
      <c r="D255" s="339" t="s">
        <v>467</v>
      </c>
      <c r="E255" s="249" t="s">
        <v>468</v>
      </c>
      <c r="F255" s="250">
        <v>45009402</v>
      </c>
      <c r="G255" s="219" t="s">
        <v>972</v>
      </c>
      <c r="H255" s="220">
        <v>400</v>
      </c>
      <c r="I255" s="244" t="s">
        <v>221</v>
      </c>
    </row>
    <row r="256" spans="1:9" s="1" customFormat="1" ht="18.75" customHeight="1">
      <c r="A256" s="282" t="s">
        <v>362</v>
      </c>
      <c r="B256" s="243" t="s">
        <v>376</v>
      </c>
      <c r="C256" s="314">
        <v>9744</v>
      </c>
      <c r="D256" s="339" t="s">
        <v>469</v>
      </c>
      <c r="E256" s="249" t="s">
        <v>470</v>
      </c>
      <c r="F256" s="250">
        <v>45009419</v>
      </c>
      <c r="G256" s="219" t="s">
        <v>973</v>
      </c>
      <c r="H256" s="220">
        <v>400</v>
      </c>
      <c r="I256" s="244" t="s">
        <v>336</v>
      </c>
    </row>
    <row r="257" spans="1:11" s="1" customFormat="1" ht="18.75" customHeight="1">
      <c r="A257" s="282" t="s">
        <v>362</v>
      </c>
      <c r="B257" s="243" t="s">
        <v>376</v>
      </c>
      <c r="C257" s="314">
        <v>9745</v>
      </c>
      <c r="D257" s="339" t="s">
        <v>471</v>
      </c>
      <c r="E257" s="249" t="s">
        <v>472</v>
      </c>
      <c r="F257" s="250">
        <v>45009426</v>
      </c>
      <c r="G257" s="219" t="s">
        <v>974</v>
      </c>
      <c r="H257" s="220">
        <v>450</v>
      </c>
      <c r="I257" s="244" t="s">
        <v>36</v>
      </c>
    </row>
    <row r="258" spans="1:11" s="1" customFormat="1" ht="18.75" customHeight="1">
      <c r="A258" s="282" t="s">
        <v>362</v>
      </c>
      <c r="B258" s="243" t="s">
        <v>376</v>
      </c>
      <c r="C258" s="314">
        <v>9746</v>
      </c>
      <c r="D258" s="339" t="s">
        <v>473</v>
      </c>
      <c r="E258" s="249" t="s">
        <v>474</v>
      </c>
      <c r="F258" s="250">
        <v>45009433</v>
      </c>
      <c r="G258" s="219" t="s">
        <v>975</v>
      </c>
      <c r="H258" s="220">
        <v>450</v>
      </c>
      <c r="I258" s="244" t="s">
        <v>359</v>
      </c>
    </row>
    <row r="259" spans="1:11" s="1" customFormat="1" ht="18.75" customHeight="1">
      <c r="A259" s="282" t="s">
        <v>362</v>
      </c>
      <c r="B259" s="243" t="s">
        <v>376</v>
      </c>
      <c r="C259" s="314">
        <v>9747</v>
      </c>
      <c r="D259" s="339" t="s">
        <v>475</v>
      </c>
      <c r="E259" s="249" t="s">
        <v>476</v>
      </c>
      <c r="F259" s="250">
        <v>45009440</v>
      </c>
      <c r="G259" s="219" t="s">
        <v>976</v>
      </c>
      <c r="H259" s="220">
        <v>450</v>
      </c>
      <c r="I259" s="244" t="s">
        <v>315</v>
      </c>
    </row>
    <row r="260" spans="1:11" s="1" customFormat="1" ht="18.75" customHeight="1">
      <c r="A260" s="282" t="s">
        <v>362</v>
      </c>
      <c r="B260" s="243" t="s">
        <v>376</v>
      </c>
      <c r="C260" s="314">
        <v>9748</v>
      </c>
      <c r="D260" s="339" t="s">
        <v>477</v>
      </c>
      <c r="E260" s="249" t="s">
        <v>478</v>
      </c>
      <c r="F260" s="250">
        <v>45009457</v>
      </c>
      <c r="G260" s="219" t="s">
        <v>977</v>
      </c>
      <c r="H260" s="220">
        <v>370</v>
      </c>
      <c r="I260" s="244" t="s">
        <v>428</v>
      </c>
    </row>
    <row r="261" spans="1:11" s="1" customFormat="1" ht="18.75" customHeight="1">
      <c r="A261" s="282" t="s">
        <v>362</v>
      </c>
      <c r="B261" s="243" t="s">
        <v>376</v>
      </c>
      <c r="C261" s="314">
        <v>9749</v>
      </c>
      <c r="D261" s="339" t="s">
        <v>479</v>
      </c>
      <c r="E261" s="249" t="s">
        <v>480</v>
      </c>
      <c r="F261" s="250">
        <v>45009464</v>
      </c>
      <c r="G261" s="219" t="s">
        <v>978</v>
      </c>
      <c r="H261" s="220">
        <v>420</v>
      </c>
      <c r="I261" s="244" t="s">
        <v>310</v>
      </c>
    </row>
    <row r="262" spans="1:11" s="1" customFormat="1" ht="18.75" customHeight="1">
      <c r="A262" s="282" t="s">
        <v>362</v>
      </c>
      <c r="B262" s="243" t="s">
        <v>376</v>
      </c>
      <c r="C262" s="314">
        <v>9738</v>
      </c>
      <c r="D262" s="339" t="s">
        <v>481</v>
      </c>
      <c r="E262" s="249" t="s">
        <v>482</v>
      </c>
      <c r="F262" s="250">
        <v>45009471</v>
      </c>
      <c r="G262" s="219" t="s">
        <v>979</v>
      </c>
      <c r="H262" s="220">
        <v>420</v>
      </c>
      <c r="I262" s="244" t="s">
        <v>26</v>
      </c>
    </row>
    <row r="263" spans="1:11" s="1" customFormat="1" ht="18.75" customHeight="1">
      <c r="A263" s="282" t="s">
        <v>362</v>
      </c>
      <c r="B263" s="243" t="s">
        <v>376</v>
      </c>
      <c r="C263" s="314">
        <v>9750</v>
      </c>
      <c r="D263" s="339" t="s">
        <v>483</v>
      </c>
      <c r="E263" s="249" t="s">
        <v>484</v>
      </c>
      <c r="F263" s="250">
        <v>45009488</v>
      </c>
      <c r="G263" s="219" t="s">
        <v>980</v>
      </c>
      <c r="H263" s="220">
        <v>200</v>
      </c>
      <c r="I263" s="244" t="s">
        <v>397</v>
      </c>
    </row>
    <row r="264" spans="1:11" s="1" customFormat="1" ht="18.75" customHeight="1">
      <c r="A264" s="282" t="s">
        <v>362</v>
      </c>
      <c r="B264" s="243" t="s">
        <v>376</v>
      </c>
      <c r="C264" s="314">
        <v>9760</v>
      </c>
      <c r="D264" s="339" t="s">
        <v>485</v>
      </c>
      <c r="E264" s="249" t="s">
        <v>486</v>
      </c>
      <c r="F264" s="250">
        <v>45009495</v>
      </c>
      <c r="G264" s="219" t="s">
        <v>981</v>
      </c>
      <c r="H264" s="220">
        <v>450</v>
      </c>
      <c r="I264" s="244" t="s">
        <v>359</v>
      </c>
    </row>
    <row r="265" spans="1:11" s="1" customFormat="1" ht="18.75" customHeight="1">
      <c r="A265" s="282" t="s">
        <v>362</v>
      </c>
      <c r="B265" s="243" t="s">
        <v>376</v>
      </c>
      <c r="C265" s="314">
        <v>9751</v>
      </c>
      <c r="D265" s="339" t="s">
        <v>982</v>
      </c>
      <c r="E265" s="249" t="s">
        <v>983</v>
      </c>
      <c r="F265" s="250">
        <v>45009501</v>
      </c>
      <c r="G265" s="219" t="s">
        <v>984</v>
      </c>
      <c r="H265" s="220">
        <v>130</v>
      </c>
      <c r="I265" s="244" t="s">
        <v>403</v>
      </c>
    </row>
    <row r="266" spans="1:11" s="1" customFormat="1" ht="18.75" customHeight="1">
      <c r="A266" s="283" t="s">
        <v>362</v>
      </c>
      <c r="B266" s="252" t="s">
        <v>376</v>
      </c>
      <c r="C266" s="313">
        <v>9752</v>
      </c>
      <c r="D266" s="340" t="s">
        <v>985</v>
      </c>
      <c r="E266" s="254" t="s">
        <v>436</v>
      </c>
      <c r="F266" s="284">
        <v>45009518</v>
      </c>
      <c r="G266" s="238" t="s">
        <v>986</v>
      </c>
      <c r="H266" s="239">
        <v>610</v>
      </c>
      <c r="I266" s="255" t="s">
        <v>290</v>
      </c>
    </row>
    <row r="267" spans="1:11" s="1" customFormat="1" ht="18.75" customHeight="1">
      <c r="A267" s="282" t="s">
        <v>362</v>
      </c>
      <c r="B267" s="243" t="s">
        <v>376</v>
      </c>
      <c r="C267" s="314">
        <v>9753</v>
      </c>
      <c r="D267" s="339" t="s">
        <v>487</v>
      </c>
      <c r="E267" s="249" t="s">
        <v>488</v>
      </c>
      <c r="F267" s="250">
        <v>45009525</v>
      </c>
      <c r="G267" s="219" t="s">
        <v>987</v>
      </c>
      <c r="H267" s="220">
        <v>130</v>
      </c>
      <c r="I267" s="244" t="s">
        <v>409</v>
      </c>
    </row>
    <row r="268" spans="1:11" s="1" customFormat="1" ht="18.75" customHeight="1">
      <c r="A268" s="282" t="s">
        <v>362</v>
      </c>
      <c r="B268" s="243" t="s">
        <v>376</v>
      </c>
      <c r="C268" s="314">
        <v>9755</v>
      </c>
      <c r="D268" s="339" t="s">
        <v>489</v>
      </c>
      <c r="E268" s="249" t="s">
        <v>490</v>
      </c>
      <c r="F268" s="250">
        <v>45009532</v>
      </c>
      <c r="G268" s="219" t="s">
        <v>988</v>
      </c>
      <c r="H268" s="220">
        <v>140</v>
      </c>
      <c r="I268" s="244" t="s">
        <v>415</v>
      </c>
    </row>
    <row r="269" spans="1:11" s="1" customFormat="1" ht="18.75" customHeight="1">
      <c r="A269" s="282" t="s">
        <v>362</v>
      </c>
      <c r="B269" s="243" t="s">
        <v>376</v>
      </c>
      <c r="C269" s="314">
        <v>9756</v>
      </c>
      <c r="D269" s="339" t="s">
        <v>573</v>
      </c>
      <c r="E269" s="249" t="s">
        <v>574</v>
      </c>
      <c r="F269" s="250">
        <v>45009549</v>
      </c>
      <c r="G269" s="219" t="s">
        <v>989</v>
      </c>
      <c r="H269" s="220">
        <v>140</v>
      </c>
      <c r="I269" s="244" t="s">
        <v>221</v>
      </c>
    </row>
    <row r="270" spans="1:11" ht="18.75" customHeight="1">
      <c r="A270" s="283" t="s">
        <v>362</v>
      </c>
      <c r="B270" s="252" t="s">
        <v>376</v>
      </c>
      <c r="C270" s="313"/>
      <c r="D270" s="340" t="s">
        <v>990</v>
      </c>
      <c r="E270" s="254" t="s">
        <v>438</v>
      </c>
      <c r="F270" s="284">
        <v>45009556</v>
      </c>
      <c r="G270" s="238" t="s">
        <v>991</v>
      </c>
      <c r="H270" s="239">
        <v>560</v>
      </c>
      <c r="I270" s="255" t="s">
        <v>91</v>
      </c>
      <c r="K270" s="1"/>
    </row>
    <row r="271" spans="1:11" ht="18.75" customHeight="1">
      <c r="A271" s="288" t="s">
        <v>362</v>
      </c>
      <c r="B271" s="257" t="s">
        <v>363</v>
      </c>
      <c r="C271" s="315"/>
      <c r="D271" s="343" t="s">
        <v>555</v>
      </c>
      <c r="E271" s="259" t="s">
        <v>556</v>
      </c>
      <c r="F271" s="290">
        <v>45009563</v>
      </c>
      <c r="G271" s="261" t="s">
        <v>992</v>
      </c>
      <c r="H271" s="262">
        <v>270</v>
      </c>
      <c r="I271" s="263" t="s">
        <v>439</v>
      </c>
      <c r="K271" s="1"/>
    </row>
    <row r="272" spans="1:11" ht="18.75" customHeight="1">
      <c r="A272" s="316" t="s">
        <v>491</v>
      </c>
      <c r="B272" s="317" t="s">
        <v>491</v>
      </c>
      <c r="C272" s="318">
        <v>9408</v>
      </c>
      <c r="D272" s="339" t="s">
        <v>993</v>
      </c>
      <c r="E272" s="249" t="s">
        <v>493</v>
      </c>
      <c r="F272" s="250">
        <v>45010002</v>
      </c>
      <c r="G272" s="219" t="s">
        <v>994</v>
      </c>
      <c r="H272" s="220">
        <v>1510</v>
      </c>
      <c r="I272" s="244" t="s">
        <v>353</v>
      </c>
      <c r="K272" s="1"/>
    </row>
    <row r="273" spans="1:11" ht="49.5" customHeight="1">
      <c r="A273" s="316" t="s">
        <v>491</v>
      </c>
      <c r="B273" s="317" t="s">
        <v>491</v>
      </c>
      <c r="C273" s="318">
        <v>9409</v>
      </c>
      <c r="D273" s="339" t="s">
        <v>995</v>
      </c>
      <c r="E273" s="249" t="s">
        <v>495</v>
      </c>
      <c r="F273" s="250">
        <v>45010019</v>
      </c>
      <c r="G273" s="219" t="s">
        <v>996</v>
      </c>
      <c r="H273" s="220">
        <v>1300</v>
      </c>
      <c r="I273" s="244" t="s">
        <v>496</v>
      </c>
      <c r="K273" s="1"/>
    </row>
    <row r="274" spans="1:11" ht="18.75" customHeight="1">
      <c r="A274" s="316" t="s">
        <v>491</v>
      </c>
      <c r="B274" s="317" t="s">
        <v>491</v>
      </c>
      <c r="C274" s="318">
        <v>9410</v>
      </c>
      <c r="D274" s="339" t="s">
        <v>497</v>
      </c>
      <c r="E274" s="249" t="s">
        <v>498</v>
      </c>
      <c r="F274" s="250">
        <v>45010026</v>
      </c>
      <c r="G274" s="219" t="s">
        <v>997</v>
      </c>
      <c r="H274" s="220">
        <v>1400</v>
      </c>
      <c r="I274" s="244" t="s">
        <v>359</v>
      </c>
      <c r="K274" s="1"/>
    </row>
    <row r="275" spans="1:11" ht="54" customHeight="1">
      <c r="A275" s="316" t="s">
        <v>491</v>
      </c>
      <c r="B275" s="317" t="s">
        <v>491</v>
      </c>
      <c r="C275" s="318">
        <v>9411</v>
      </c>
      <c r="D275" s="339" t="s">
        <v>499</v>
      </c>
      <c r="E275" s="319" t="s">
        <v>500</v>
      </c>
      <c r="F275" s="250">
        <v>45010033</v>
      </c>
      <c r="G275" s="219" t="s">
        <v>998</v>
      </c>
      <c r="H275" s="220">
        <v>1240</v>
      </c>
      <c r="I275" s="244" t="s">
        <v>359</v>
      </c>
      <c r="K275" s="1"/>
    </row>
    <row r="276" spans="1:11" ht="18.75" customHeight="1">
      <c r="A276" s="316" t="s">
        <v>491</v>
      </c>
      <c r="B276" s="317" t="s">
        <v>491</v>
      </c>
      <c r="C276" s="318">
        <v>9412</v>
      </c>
      <c r="D276" s="339" t="s">
        <v>501</v>
      </c>
      <c r="E276" s="249" t="s">
        <v>502</v>
      </c>
      <c r="F276" s="250">
        <v>45010040</v>
      </c>
      <c r="G276" s="219" t="s">
        <v>999</v>
      </c>
      <c r="H276" s="220">
        <v>1230</v>
      </c>
      <c r="I276" s="244" t="s">
        <v>503</v>
      </c>
      <c r="K276" s="1"/>
    </row>
    <row r="277" spans="1:11" ht="18.75" customHeight="1">
      <c r="A277" s="316" t="s">
        <v>491</v>
      </c>
      <c r="B277" s="317" t="s">
        <v>491</v>
      </c>
      <c r="C277" s="318">
        <v>9413</v>
      </c>
      <c r="D277" s="339" t="s">
        <v>504</v>
      </c>
      <c r="E277" s="319" t="s">
        <v>505</v>
      </c>
      <c r="F277" s="250">
        <v>45010057</v>
      </c>
      <c r="G277" s="219" t="s">
        <v>1000</v>
      </c>
      <c r="H277" s="220">
        <v>1300</v>
      </c>
      <c r="I277" s="244" t="s">
        <v>506</v>
      </c>
      <c r="K277" s="1"/>
    </row>
    <row r="278" spans="1:11" ht="32.5" customHeight="1">
      <c r="A278" s="316" t="s">
        <v>491</v>
      </c>
      <c r="B278" s="317" t="s">
        <v>491</v>
      </c>
      <c r="C278" s="318">
        <v>9414</v>
      </c>
      <c r="D278" s="339" t="s">
        <v>507</v>
      </c>
      <c r="E278" s="249" t="s">
        <v>508</v>
      </c>
      <c r="F278" s="250">
        <v>45010064</v>
      </c>
      <c r="G278" s="219" t="s">
        <v>1001</v>
      </c>
      <c r="H278" s="220">
        <v>1320</v>
      </c>
      <c r="I278" s="244" t="s">
        <v>506</v>
      </c>
      <c r="K278" s="1"/>
    </row>
    <row r="279" spans="1:11" ht="18.75" customHeight="1">
      <c r="A279" s="316" t="s">
        <v>491</v>
      </c>
      <c r="B279" s="317" t="s">
        <v>491</v>
      </c>
      <c r="C279" s="318">
        <v>9415</v>
      </c>
      <c r="D279" s="339" t="s">
        <v>509</v>
      </c>
      <c r="E279" s="249" t="s">
        <v>510</v>
      </c>
      <c r="F279" s="250">
        <v>45010071</v>
      </c>
      <c r="G279" s="219" t="s">
        <v>1002</v>
      </c>
      <c r="H279" s="220">
        <v>1120</v>
      </c>
      <c r="I279" s="244" t="s">
        <v>26</v>
      </c>
      <c r="K279" s="1"/>
    </row>
    <row r="280" spans="1:11" ht="18.75" customHeight="1">
      <c r="A280" s="316" t="s">
        <v>491</v>
      </c>
      <c r="B280" s="317" t="s">
        <v>491</v>
      </c>
      <c r="C280" s="318">
        <v>9420</v>
      </c>
      <c r="D280" s="339" t="s">
        <v>511</v>
      </c>
      <c r="E280" s="319" t="s">
        <v>512</v>
      </c>
      <c r="F280" s="250">
        <v>45010088</v>
      </c>
      <c r="G280" s="219" t="s">
        <v>1003</v>
      </c>
      <c r="H280" s="220">
        <v>1790</v>
      </c>
      <c r="I280" s="244" t="s">
        <v>97</v>
      </c>
      <c r="K280" s="1"/>
    </row>
    <row r="281" spans="1:11" s="1" customFormat="1" ht="18.75" customHeight="1">
      <c r="A281" s="320" t="s">
        <v>491</v>
      </c>
      <c r="B281" s="321" t="s">
        <v>491</v>
      </c>
      <c r="C281" s="322"/>
      <c r="D281" s="340" t="s">
        <v>1004</v>
      </c>
      <c r="E281" s="254" t="s">
        <v>514</v>
      </c>
      <c r="F281" s="284">
        <v>45010095</v>
      </c>
      <c r="G281" s="238" t="s">
        <v>1005</v>
      </c>
      <c r="H281" s="239">
        <v>2290</v>
      </c>
      <c r="I281" s="255" t="s">
        <v>1006</v>
      </c>
    </row>
    <row r="282" spans="1:11" ht="18.75" customHeight="1">
      <c r="A282" s="320" t="s">
        <v>491</v>
      </c>
      <c r="B282" s="321" t="s">
        <v>491</v>
      </c>
      <c r="C282" s="322"/>
      <c r="D282" s="340" t="s">
        <v>516</v>
      </c>
      <c r="E282" s="254" t="s">
        <v>517</v>
      </c>
      <c r="F282" s="284">
        <v>45010101</v>
      </c>
      <c r="G282" s="238" t="s">
        <v>1007</v>
      </c>
      <c r="H282" s="239">
        <v>1980</v>
      </c>
      <c r="I282" s="255" t="s">
        <v>91</v>
      </c>
    </row>
    <row r="283" spans="1:11" ht="18.75" customHeight="1" thickBot="1">
      <c r="A283" s="323" t="s">
        <v>1008</v>
      </c>
      <c r="B283" s="324" t="s">
        <v>1009</v>
      </c>
      <c r="C283" s="325">
        <v>9770</v>
      </c>
      <c r="D283" s="345" t="s">
        <v>1010</v>
      </c>
      <c r="E283" s="326" t="s">
        <v>67</v>
      </c>
      <c r="F283" s="327">
        <v>45011009</v>
      </c>
      <c r="G283" s="328" t="s">
        <v>1011</v>
      </c>
      <c r="H283" s="329">
        <v>250</v>
      </c>
      <c r="I283" s="330" t="s">
        <v>68</v>
      </c>
    </row>
    <row r="284" spans="1:11" ht="18.75" customHeight="1">
      <c r="A284" s="213"/>
      <c r="B284" s="213"/>
      <c r="C284" s="213"/>
      <c r="D284" s="331"/>
      <c r="E284" s="332"/>
      <c r="F284" s="332"/>
      <c r="G284" s="332"/>
      <c r="H284" s="333"/>
      <c r="I284" s="334"/>
    </row>
    <row r="285" spans="1:11" ht="18.75" customHeight="1">
      <c r="A285" s="213"/>
      <c r="B285" s="213"/>
      <c r="C285" s="213"/>
      <c r="D285" s="331"/>
      <c r="E285" s="332"/>
      <c r="F285" s="332"/>
      <c r="G285" s="332"/>
      <c r="H285" s="333"/>
      <c r="I285" s="334"/>
    </row>
  </sheetData>
  <autoFilter ref="A1:I283" xr:uid="{00000000-0009-0000-0000-000002000000}"/>
  <phoneticPr fontId="2"/>
  <printOptions horizontalCentered="1"/>
  <pageMargins left="0.15748031496062992" right="0" top="0.43307086614173229" bottom="0.39370078740157483" header="0" footer="0"/>
  <pageSetup paperSize="9" scale="62" fitToHeight="0" orientation="portrait" r:id="rId1"/>
  <headerFooter alignWithMargins="0">
    <oddFooter>&amp;C&amp;P ﾍﾟｰｼﾞ&amp;R&amp;D</oddFooter>
  </headerFooter>
  <rowBreaks count="2" manualBreakCount="2">
    <brk id="126" max="8" man="1"/>
    <brk id="200" max="8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09E9-F49F-4627-AA0D-6E23B4FED00D}">
  <dimension ref="A1:R12"/>
  <sheetViews>
    <sheetView workbookViewId="0">
      <selection activeCell="L13" sqref="L13"/>
    </sheetView>
  </sheetViews>
  <sheetFormatPr defaultColWidth="9" defaultRowHeight="14"/>
  <cols>
    <col min="1" max="2" width="6.453125" style="114" bestFit="1" customWidth="1"/>
    <col min="3" max="3" width="6.453125" style="114" customWidth="1"/>
    <col min="4" max="4" width="6.90625" style="114" customWidth="1"/>
    <col min="5" max="5" width="5.453125" style="114" bestFit="1" customWidth="1"/>
    <col min="6" max="6" width="11.6328125" style="114" bestFit="1" customWidth="1"/>
    <col min="7" max="7" width="13" style="114" customWidth="1"/>
    <col min="8" max="8" width="5.453125" style="114" bestFit="1" customWidth="1"/>
    <col min="9" max="9" width="10.36328125" style="114" bestFit="1" customWidth="1"/>
    <col min="10" max="10" width="5.453125" style="114" bestFit="1" customWidth="1"/>
    <col min="11" max="11" width="3.7265625" style="114" customWidth="1"/>
    <col min="12" max="13" width="10.08984375" style="114" bestFit="1" customWidth="1"/>
    <col min="14" max="16384" width="9" style="114"/>
  </cols>
  <sheetData>
    <row r="1" spans="1:18" ht="48.75" customHeight="1">
      <c r="A1" s="149" t="s">
        <v>519</v>
      </c>
      <c r="B1" s="149" t="s">
        <v>520</v>
      </c>
      <c r="C1" s="149" t="s">
        <v>521</v>
      </c>
      <c r="D1" s="149" t="s">
        <v>522</v>
      </c>
      <c r="E1" s="149" t="s">
        <v>523</v>
      </c>
      <c r="F1" s="149" t="s">
        <v>524</v>
      </c>
      <c r="G1" s="149" t="s">
        <v>525</v>
      </c>
      <c r="H1" s="149" t="s">
        <v>526</v>
      </c>
      <c r="I1" s="149" t="s">
        <v>527</v>
      </c>
      <c r="J1" s="149" t="s">
        <v>528</v>
      </c>
      <c r="L1" s="158" t="s">
        <v>529</v>
      </c>
      <c r="M1" s="158" t="s">
        <v>530</v>
      </c>
      <c r="N1" s="166" t="s">
        <v>531</v>
      </c>
      <c r="O1" s="166" t="s">
        <v>532</v>
      </c>
    </row>
    <row r="2" spans="1:18" ht="21" customHeight="1">
      <c r="A2" s="159">
        <v>0</v>
      </c>
      <c r="B2" s="159">
        <v>250</v>
      </c>
      <c r="C2" s="159">
        <v>0</v>
      </c>
      <c r="D2" s="151">
        <v>2</v>
      </c>
      <c r="E2" s="152">
        <v>110</v>
      </c>
      <c r="F2" s="152">
        <v>110</v>
      </c>
      <c r="G2" s="152">
        <v>110</v>
      </c>
      <c r="H2" s="152">
        <v>110</v>
      </c>
      <c r="I2" s="152">
        <v>110</v>
      </c>
      <c r="J2" s="152">
        <v>110</v>
      </c>
      <c r="L2" s="165" t="b">
        <f>AND(有償頒布行政資料目録!$K$6&gt;郵送料!A2,有償頒布行政資料目録!$K$6&lt;=郵送料!B2)</f>
        <v>0</v>
      </c>
      <c r="M2" s="165" t="b">
        <f>AND(有償頒布行政資料目録!$K$5&gt;郵送料!C2,有償頒布行政資料目録!$K$5&lt;=郵送料!D2)</f>
        <v>0</v>
      </c>
      <c r="N2" s="114" t="e">
        <f>_xlfn.XLOOKUP(有償頒布行政資料目録!$C$7,郵送料!$E$1:$J$1,郵送料!E2:J2)</f>
        <v>#N/A</v>
      </c>
      <c r="O2" s="114" t="b">
        <f>IF((L2=TRUE)*AND(M2=TRUE),N2)</f>
        <v>0</v>
      </c>
    </row>
    <row r="3" spans="1:18" ht="21" customHeight="1">
      <c r="A3" s="160">
        <f>B2</f>
        <v>250</v>
      </c>
      <c r="B3" s="159">
        <v>500</v>
      </c>
      <c r="C3" s="159">
        <v>0</v>
      </c>
      <c r="D3" s="151">
        <v>2</v>
      </c>
      <c r="E3" s="152">
        <v>130</v>
      </c>
      <c r="F3" s="152">
        <v>130</v>
      </c>
      <c r="G3" s="152">
        <v>130</v>
      </c>
      <c r="H3" s="152">
        <v>130</v>
      </c>
      <c r="I3" s="152">
        <v>130</v>
      </c>
      <c r="J3" s="152">
        <v>130</v>
      </c>
      <c r="L3" s="165" t="b">
        <f>AND(有償頒布行政資料目録!$K$6&gt;郵送料!A3,有償頒布行政資料目録!$K$6&lt;=郵送料!B3)</f>
        <v>0</v>
      </c>
      <c r="M3" s="165" t="b">
        <f>AND(有償頒布行政資料目録!$K$5&gt;郵送料!C3,有償頒布行政資料目録!$K$5&lt;=郵送料!D3)</f>
        <v>0</v>
      </c>
      <c r="N3" s="114" t="e">
        <f>_xlfn.XLOOKUP(有償頒布行政資料目録!$C$7,郵送料!$E$1:$J$1,郵送料!E3:J3)</f>
        <v>#N/A</v>
      </c>
      <c r="O3" s="114" t="b">
        <f t="shared" ref="O3:O10" si="0">IF((L3=TRUE)*AND(M3=TRUE),N3)</f>
        <v>0</v>
      </c>
    </row>
    <row r="4" spans="1:18" ht="21" customHeight="1" thickBot="1">
      <c r="A4" s="161">
        <f>B3</f>
        <v>500</v>
      </c>
      <c r="B4" s="161">
        <v>1000</v>
      </c>
      <c r="C4" s="202">
        <v>0</v>
      </c>
      <c r="D4" s="154">
        <v>2</v>
      </c>
      <c r="E4" s="155">
        <v>170</v>
      </c>
      <c r="F4" s="155">
        <v>170</v>
      </c>
      <c r="G4" s="155">
        <v>170</v>
      </c>
      <c r="H4" s="155">
        <v>170</v>
      </c>
      <c r="I4" s="155">
        <v>170</v>
      </c>
      <c r="J4" s="155">
        <v>170</v>
      </c>
      <c r="L4" s="165" t="b">
        <f>AND(有償頒布行政資料目録!$K$6&gt;郵送料!A4,有償頒布行政資料目録!$K$6&lt;=郵送料!B4)</f>
        <v>0</v>
      </c>
      <c r="M4" s="165" t="b">
        <f>AND(有償頒布行政資料目録!$K$5&gt;郵送料!C4,有償頒布行政資料目録!$K$5&lt;=郵送料!D4)</f>
        <v>0</v>
      </c>
      <c r="N4" s="114" t="e">
        <f>_xlfn.XLOOKUP(有償頒布行政資料目録!$C$7,郵送料!$E$1:$J$1,郵送料!E4:J4)</f>
        <v>#N/A</v>
      </c>
      <c r="O4" s="114" t="b">
        <f t="shared" si="0"/>
        <v>0</v>
      </c>
    </row>
    <row r="5" spans="1:18" ht="21" customHeight="1" thickTop="1" thickBot="1">
      <c r="A5" s="162">
        <v>0</v>
      </c>
      <c r="B5" s="162">
        <v>1000</v>
      </c>
      <c r="C5" s="203">
        <v>2</v>
      </c>
      <c r="D5" s="157">
        <v>3</v>
      </c>
      <c r="E5" s="157">
        <v>360</v>
      </c>
      <c r="F5" s="157">
        <v>360</v>
      </c>
      <c r="G5" s="157">
        <v>360</v>
      </c>
      <c r="H5" s="157">
        <v>360</v>
      </c>
      <c r="I5" s="157">
        <v>360</v>
      </c>
      <c r="J5" s="157">
        <v>360</v>
      </c>
      <c r="L5" s="165" t="b">
        <f>AND(有償頒布行政資料目録!$K$6&gt;郵送料!A5,有償頒布行政資料目録!$K$6&lt;=郵送料!B5)</f>
        <v>0</v>
      </c>
      <c r="M5" s="165" t="b">
        <f>AND(有償頒布行政資料目録!$K$5&gt;郵送料!C5,有償頒布行政資料目録!$K$5&lt;=郵送料!D5)</f>
        <v>0</v>
      </c>
      <c r="N5" s="114" t="e">
        <f>_xlfn.XLOOKUP(有償頒布行政資料目録!$C$7,郵送料!$E$1:$J$1,郵送料!E5:J5)</f>
        <v>#N/A</v>
      </c>
      <c r="O5" s="114" t="b">
        <f t="shared" si="0"/>
        <v>0</v>
      </c>
    </row>
    <row r="6" spans="1:18" ht="21" customHeight="1" thickTop="1">
      <c r="A6" s="163">
        <f t="shared" ref="A6:A10" si="1">B5</f>
        <v>1000</v>
      </c>
      <c r="B6" s="164">
        <v>2000</v>
      </c>
      <c r="C6" s="164">
        <v>0</v>
      </c>
      <c r="D6" s="156">
        <v>9</v>
      </c>
      <c r="E6" s="156">
        <v>780</v>
      </c>
      <c r="F6" s="156">
        <v>830</v>
      </c>
      <c r="G6" s="156">
        <v>1240</v>
      </c>
      <c r="H6" s="156">
        <v>920</v>
      </c>
      <c r="I6" s="156">
        <v>1050</v>
      </c>
      <c r="J6" s="156">
        <v>1340</v>
      </c>
      <c r="L6" s="165" t="b">
        <f>AND(有償頒布行政資料目録!$K$6&gt;郵送料!A6,有償頒布行政資料目録!$K$6&lt;=郵送料!B6)</f>
        <v>0</v>
      </c>
      <c r="M6" s="165" t="b">
        <f>AND(有償頒布行政資料目録!$K$5&gt;郵送料!C6,有償頒布行政資料目録!$K$5&lt;=郵送料!D6)</f>
        <v>0</v>
      </c>
      <c r="N6" s="114" t="e">
        <f>_xlfn.XLOOKUP(有償頒布行政資料目録!$C$7,郵送料!$E$1:$J$1,郵送料!E6:J6)</f>
        <v>#N/A</v>
      </c>
      <c r="O6" s="114" t="b">
        <f t="shared" si="0"/>
        <v>0</v>
      </c>
    </row>
    <row r="7" spans="1:18" ht="21" customHeight="1">
      <c r="A7" s="160">
        <f t="shared" si="1"/>
        <v>2000</v>
      </c>
      <c r="B7" s="159">
        <v>5000</v>
      </c>
      <c r="C7" s="159">
        <v>0</v>
      </c>
      <c r="D7" s="152">
        <v>29</v>
      </c>
      <c r="E7" s="152">
        <v>980</v>
      </c>
      <c r="F7" s="152">
        <v>1050</v>
      </c>
      <c r="G7" s="152">
        <v>1450</v>
      </c>
      <c r="H7" s="152">
        <v>1140</v>
      </c>
      <c r="I7" s="152">
        <v>1250</v>
      </c>
      <c r="J7" s="152">
        <v>1630</v>
      </c>
      <c r="L7" s="165" t="b">
        <f>AND(有償頒布行政資料目録!$K$6&gt;郵送料!A7,有償頒布行政資料目録!$K$6&lt;=郵送料!B7)</f>
        <v>0</v>
      </c>
      <c r="M7" s="165" t="b">
        <f>AND(有償頒布行政資料目録!$K$5&gt;郵送料!C7,有償頒布行政資料目録!$K$5&lt;=郵送料!D7)</f>
        <v>0</v>
      </c>
      <c r="N7" s="114" t="e">
        <f>_xlfn.XLOOKUP(有償頒布行政資料目録!$C$7,郵送料!$E$1:$J$1,郵送料!E7:J7)</f>
        <v>#N/A</v>
      </c>
      <c r="O7" s="114" t="b">
        <f t="shared" si="0"/>
        <v>0</v>
      </c>
    </row>
    <row r="8" spans="1:18" ht="21" customHeight="1">
      <c r="A8" s="160">
        <f t="shared" si="1"/>
        <v>5000</v>
      </c>
      <c r="B8" s="160">
        <v>10000</v>
      </c>
      <c r="C8" s="159">
        <v>0</v>
      </c>
      <c r="D8" s="152">
        <v>49</v>
      </c>
      <c r="E8" s="153">
        <v>1220</v>
      </c>
      <c r="F8" s="153">
        <v>1270</v>
      </c>
      <c r="G8" s="153">
        <v>1670</v>
      </c>
      <c r="H8" s="153">
        <v>1360</v>
      </c>
      <c r="I8" s="153">
        <v>1490</v>
      </c>
      <c r="J8" s="153">
        <v>1890</v>
      </c>
      <c r="L8" s="165" t="b">
        <f>AND(有償頒布行政資料目録!$K$6&gt;郵送料!A8,有償頒布行政資料目録!$K$6&lt;=郵送料!B8)</f>
        <v>0</v>
      </c>
      <c r="M8" s="165" t="b">
        <f>AND(有償頒布行政資料目録!$K$5&gt;郵送料!C8,有償頒布行政資料目録!$K$5&lt;=郵送料!D8)</f>
        <v>0</v>
      </c>
      <c r="N8" s="114" t="e">
        <f>_xlfn.XLOOKUP(有償頒布行政資料目録!$C$7,郵送料!$E$1:$J$1,郵送料!E8:J8)</f>
        <v>#N/A</v>
      </c>
      <c r="O8" s="114" t="b">
        <f t="shared" si="0"/>
        <v>0</v>
      </c>
    </row>
    <row r="9" spans="1:18" ht="21" customHeight="1">
      <c r="A9" s="160">
        <f t="shared" si="1"/>
        <v>10000</v>
      </c>
      <c r="B9" s="159">
        <v>20000</v>
      </c>
      <c r="C9" s="159">
        <v>0</v>
      </c>
      <c r="D9" s="152">
        <v>89</v>
      </c>
      <c r="E9" s="152">
        <v>1690</v>
      </c>
      <c r="F9" s="152">
        <v>1740</v>
      </c>
      <c r="G9" s="152">
        <v>2150</v>
      </c>
      <c r="H9" s="152">
        <v>1850</v>
      </c>
      <c r="I9" s="152">
        <v>1960</v>
      </c>
      <c r="J9" s="152">
        <v>2430</v>
      </c>
      <c r="L9" s="165" t="b">
        <f>AND(有償頒布行政資料目録!$K$6&gt;郵送料!A9,有償頒布行政資料目録!$K$6&lt;=郵送料!B9)</f>
        <v>0</v>
      </c>
      <c r="M9" s="165" t="b">
        <f>AND(有償頒布行政資料目録!$K$5&gt;郵送料!C9,有償頒布行政資料目録!$K$5&lt;=郵送料!D9)</f>
        <v>0</v>
      </c>
      <c r="N9" s="114" t="e">
        <f>_xlfn.XLOOKUP(有償頒布行政資料目録!$C$7,郵送料!$E$1:$J$1,郵送料!E9:J9)</f>
        <v>#N/A</v>
      </c>
      <c r="O9" s="114" t="b">
        <f t="shared" si="0"/>
        <v>0</v>
      </c>
    </row>
    <row r="10" spans="1:18" ht="21" customHeight="1" thickBot="1">
      <c r="A10" s="160">
        <f t="shared" si="1"/>
        <v>20000</v>
      </c>
      <c r="B10" s="160">
        <v>25000</v>
      </c>
      <c r="C10" s="159">
        <v>0</v>
      </c>
      <c r="D10" s="152">
        <v>109</v>
      </c>
      <c r="E10" s="153">
        <v>2000</v>
      </c>
      <c r="F10" s="153">
        <v>2060</v>
      </c>
      <c r="G10" s="153">
        <v>2490</v>
      </c>
      <c r="H10" s="153">
        <v>2160</v>
      </c>
      <c r="I10" s="153">
        <v>2270</v>
      </c>
      <c r="J10" s="153">
        <v>2650</v>
      </c>
      <c r="K10" s="115"/>
      <c r="L10" s="165" t="b">
        <f>AND(有償頒布行政資料目録!$K$6&gt;郵送料!A10,有償頒布行政資料目録!$K$6&lt;=郵送料!B10)</f>
        <v>0</v>
      </c>
      <c r="M10" s="165" t="b">
        <f>AND(有償頒布行政資料目録!$K$5&gt;郵送料!C10,有償頒布行政資料目録!$K$5&lt;=郵送料!D10)</f>
        <v>0</v>
      </c>
      <c r="N10" s="114" t="e">
        <f>_xlfn.XLOOKUP(有償頒布行政資料目録!$C$7,郵送料!$E$1:$J$1,郵送料!E10:J10)</f>
        <v>#N/A</v>
      </c>
      <c r="O10" s="114" t="b">
        <f t="shared" si="0"/>
        <v>0</v>
      </c>
      <c r="P10" s="115"/>
      <c r="Q10" s="115"/>
      <c r="R10" s="115"/>
    </row>
    <row r="11" spans="1:18" ht="15" thickTop="1" thickBot="1">
      <c r="O11" s="167">
        <f>MAX(O2,O3,O4,O5,O6,O7,O8,O9,O10)</f>
        <v>0</v>
      </c>
    </row>
    <row r="12" spans="1:18" ht="14.5" thickTop="1"/>
  </sheetData>
  <sheetProtection sheet="1" objects="1" scenarios="1"/>
  <phoneticPr fontId="2"/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有償頒布行政資料目録</vt:lpstr>
      <vt:lpstr>レジコード</vt:lpstr>
      <vt:lpstr>郵送料</vt:lpstr>
      <vt:lpstr>レジコード!Print_Area</vt:lpstr>
      <vt:lpstr>有償頒布行政資料目録!Print_Area</vt:lpstr>
      <vt:lpstr>レジコード!Print_Titles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2024-10-21T01:24:13Z</dcterms:modified>
  <cp:category/>
  <cp:contentStatus/>
</cp:coreProperties>
</file>