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C6ED998D-F635-426B-8364-90BDB5963C18}" xr6:coauthVersionLast="47" xr6:coauthVersionMax="47" xr10:uidLastSave="{00000000-0000-0000-0000-000000000000}"/>
  <bookViews>
    <workbookView xWindow="60" yWindow="-16320" windowWidth="29040" windowHeight="15720" tabRatio="8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<sst xmlns="http://schemas.openxmlformats.org/spreadsheetml/2006/main" count="1124" uniqueCount="561">
  <si>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</si>
  <si>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</si>
  <si>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</si>
  <si>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</si>
  <si>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</si>
  <si>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</si>
  <si>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</si>
  <si>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</si>
  <si>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</si>
  <si>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</si>
  <si>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</si>
  <si>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</si>
  <si>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</si>
  <si>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</si>
  <si>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</si>
  <si>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</si>
  <si>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</si>
  <si>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</si>
  <si>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</si>
  <si>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</si>
  <si>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</si>
  <si>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</si>
  <si>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</si>
  <si>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</si>
  <si>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</si>
  <si>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</si>
  <si>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</si>
  <si>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</si>
  <si>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</si>
  <si>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</si>
  <si>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</si>
  <si>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</si>
  <si>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</si>
  <si>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</si>
  <si>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</si>
  <si>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</si>
  <si>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</si>
  <si>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</si>
  <si>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</si>
  <si>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</si>
  <si>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</si>
  <si>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</si>
  <si>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</si>
  <si>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</si>
  <si>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</si>
  <si>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</si>
  <si>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</si>
  <si>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</si>
  <si>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</si>
  <si>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</si>
  <si>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</si>
  <si>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</si>
  <si>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</si>
  <si>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</si>
  <si>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</si>
  <si>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</si>
  <si>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</si>
  <si>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</si>
  <si>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</si>
  <si>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</si>
  <si>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</si>
  <si>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</si>
  <si>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</si>
  <si>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</si>
  <si>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</si>
  <si>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</si>
  <si>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</si>
  <si>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</si>
  <si>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</si>
  <si>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</si>
  <si>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</si>
  <si>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</si>
  <si>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</si>
  <si>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</si>
  <si>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</si>
  <si>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</si>
  <si>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</si>
  <si>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</si>
  <si>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</si>
  <si>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</si>
  <si>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</si>
  <si>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</si>
  <si>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</si>
  <si>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</si>
  <si>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</si>
  <si>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</si>
  <si>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</si>
  <si>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</si>
  <si>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</si>
  <si>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</si>
  <si>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</si>
  <si>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</si>
  <si>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</si>
  <si>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</si>
  <si>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</si>
  <si>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</si>
  <si>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</si>
  <si>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</si>
  <si>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</si>
  <si>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</si>
  <si>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</si>
  <si>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</si>
  <si>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</si>
  <si>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</si>
  <si>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</si>
  <si>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</si>
  <si>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</si>
  <si>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</si>
  <si>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</si>
  <si>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</si>
  <si>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</si>
  <si>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</si>
  <si>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</si>
  <si>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</si>
  <si>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</si>
  <si>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</si>
  <si>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</si>
  <si>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</si>
  <si>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</si>
  <si>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</si>
  <si>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</si>
  <si>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</si>
  <si>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</si>
  <si>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</si>
  <si>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</si>
  <si>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</si>
  <si>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</si>
  <si>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</si>
  <si>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</si>
  <si>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</si>
  <si>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</si>
  <si>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</si>
  <si>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</si>
  <si>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</si>
  <si>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</si>
  <si>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</si>
  <si>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</si>
  <si>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</si>
  <si>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</si>
  <si>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</si>
  <si>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</si>
  <si>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</si>
  <si>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</si>
  <si>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</si>
  <si>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</si>
  <si>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</si>
  <si>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</si>
  <si>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</si>
  <si>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</si>
  <si>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</si>
  <si>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</si>
  <si>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</si>
  <si>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</si>
  <si>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</si>
  <si>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</si>
  <si>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</si>
  <si>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</si>
  <si>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</si>
  <si>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</si>
  <si>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</si>
  <si>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</si>
  <si>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</si>
  <si>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</si>
  <si>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</si>
  <si>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</si>
  <si>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</si>
  <si>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</si>
  <si>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</si>
  <si>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</si>
  <si>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</si>
  <si>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</si>
  <si>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</si>
  <si>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</si>
  <si>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</si>
  <si>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</si>
  <si>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</si>
  <si>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</si>
  <si>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</si>
  <si>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</si>
  <si>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</si>
  <si>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</si>
  <si>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</si>
  <si>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</si>
  <si>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</si>
  <si>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</si>
  <si>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</si>
  <si>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</si>
  <si>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</si>
  <si>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</si>
  <si>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</si>
  <si>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</si>
  <si>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</si>
  <si>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</si>
  <si>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</si>
  <si>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</si>
  <si>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</si>
  <si>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</si>
  <si>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</si>
  <si>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</si>
  <si>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</si>
  <si>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</si>
  <si>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</si>
  <si>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</si>
  <si>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</si>
  <si>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栃木県野木町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</si>
  <si>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</si>
  <si>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</si>
  <si>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</si>
  <si>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</si>
  <si>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</si>
  <si>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</si>
  <si>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</si>
  <si>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</si>
  <si>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</si>
  <si>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</si>
  <si>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</si>
  <si>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</si>
  <si>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</si>
  <si>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</si>
  <si>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</si>
  <si>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</si>
  <si>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</si>
  <si>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</si>
  <si>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</si>
  <si>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</si>
  <si>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</si>
  <si>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</si>
  <si>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</si>
  <si>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</si>
  <si>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</si>
  <si>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</si>
  <si>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</si>
  <si>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</si>
  <si>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</si>
  <si>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</si>
  <si>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</si>
  <si>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</si>
  <si>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</si>
  <si>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</si>
  <si>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</si>
  <si>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</si>
  <si>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</si>
  <si>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</si>
  <si>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</si>
  <si>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</si>
  <si>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</si>
  <si>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</si>
  <si>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</si>
  <si>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</si>
  <si>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</si>
  <si>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</si>
  <si>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</si>
  <si>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</si>
  <si>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</si>
  <si>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</si>
  <si>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</si>
  <si>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</si>
  <si>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</si>
  <si>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</si>
  <si>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</si>
  <si>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</si>
  <si>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</si>
  <si>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</si>
  <si>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</si>
  <si>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</si>
  <si>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</si>
  <si>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</si>
  <si>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</si>
  <si>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</si>
  <si>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</si>
  <si>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</si>
  <si>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</si>
  <si>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</si>
  <si>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</si>
  <si>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</si>
  <si>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</si>
  <si>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</si>
  <si>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</si>
  <si>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</si>
  <si>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</si>
  <si>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</si>
  <si>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</si>
  <si>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</si>
  <si>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</si>
  <si>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</si>
  <si>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</si>
  <si>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</si>
  <si>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</si>
  <si>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</si>
  <si>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</si>
  <si>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</si>
  <si>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</si>
  <si>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</si>
  <si>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</si>
  <si>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</si>
  <si>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</si>
  <si>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</si>
  <si>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</si>
  <si>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</si>
  <si>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</si>
  <si>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</si>
  <si>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</si>
  <si>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</si>
  <si>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</si>
  <si>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</si>
  <si>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</si>
  <si>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</si>
  <si>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</si>
  <si>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</si>
  <si>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</si>
  <si>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</si>
  <si>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</si>
  <si>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</si>
  <si>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</si>
  <si>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</si>
  <si>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</si>
  <si>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</si>
  <si>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</si>
  <si>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</si>
  <si>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</si>
  <si>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</si>
  <si>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</si>
  <si>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</si>
  <si>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</si>
  <si>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</si>
  <si>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</si>
  <si>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</si>
  <si>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</si>
  <si>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</si>
  <si>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</si>
  <si>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</si>
  <si>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</si>
  <si>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</si>
  <si>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</si>
  <si>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</si>
  <si>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</si>
  <si>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</si>
  <si>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</si>
  <si>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</si>
  <si>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</si>
  <si>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</si>
  <si>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</si>
  <si>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</si>
  <si>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</si>
  <si>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</si>
  <si>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</si>
  <si>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</si>
  <si>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</si>
  <si>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</si>
  <si>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</si>
  <si>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</si>
  <si>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</si>
  <si>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</si>
  <si>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</si>
  <si>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</si>
  <si>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栃木県野木町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</si>
  <si>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</si>
  <si>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</si>
  <si>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</si>
  <si>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</si>
  <si>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</si>
  <si>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</si>
  <si>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</si>
  <si>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</si>
  <si>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</si>
  <si>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</si>
  <si>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</si>
  <si>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</si>
  <si>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</si>
  <si>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</si>
  <si>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</si>
  <si>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</si>
  <si>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</si>
  <si>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</si>
  <si>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</si>
  <si>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</si>
  <si>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</si>
  <si>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</si>
  <si>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</si>
  <si>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</si>
  <si>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</si>
  <si>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</si>
  <si>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</si>
  <si>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</si>
  <si>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</si>
  <si>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</si>
  <si>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</si>
  <si>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</si>
  <si>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</si>
  <si>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</si>
  <si>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</si>
  <si>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</si>
  <si>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</si>
  <si>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</si>
  <si>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</si>
  <si>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</si>
  <si>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</si>
  <si>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</si>
  <si>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</si>
  <si>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</si>
  <si>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</si>
  <si>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</si>
  <si>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</si>
  <si>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</si>
  <si>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</si>
  <si>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</si>
  <si>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</si>
  <si>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</si>
  <si>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</si>
  <si>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</si>
  <si>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</si>
  <si>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</si>
  <si>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</si>
  <si>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</si>
  <si>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</si>
  <si>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</si>
  <si>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</si>
  <si>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</si>
  <si>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</si>
  <si>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</si>
  <si>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</si>
  <si>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</si>
  <si>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</si>
  <si>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</si>
  <si>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</si>
  <si>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</si>
  <si>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</si>
  <si>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</si>
  <si>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</si>
  <si>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</si>
  <si>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</si>
  <si>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</si>
  <si>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</si>
  <si>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</si>
  <si>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</si>
  <si>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</si>
  <si>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</si>
  <si>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</si>
  <si>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</si>
  <si>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</si>
  <si>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</si>
  <si>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</si>
  <si>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</si>
  <si>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</si>
  <si>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</si>
  <si>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</si>
  <si>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</si>
  <si>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</si>
  <si>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</si>
  <si>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</si>
  <si>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</si>
  <si>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</si>
  <si>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</si>
  <si>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</si>
  <si>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</si>
  <si>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</si>
  <si>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</si>
  <si>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</si>
  <si>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</si>
  <si>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</si>
  <si>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</si>
  <si>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</si>
  <si>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</si>
  <si>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</si>
  <si>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</si>
  <si>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</si>
  <si>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</si>
  <si>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</si>
  <si>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</si>
  <si>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</si>
  <si>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</si>
  <si>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</si>
  <si>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</si>
  <si>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</si>
  <si>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</si>
  <si>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</si>
  <si>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</si>
  <si>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</si>
  <si>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</si>
  <si>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</si>
  <si>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</si>
  <si>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</si>
  <si>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</si>
  <si>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</si>
  <si>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</si>
  <si>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</si>
  <si>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</si>
  <si>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</si>
  <si>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</si>
  <si>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</si>
  <si>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</si>
  <si>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</si>
  <si>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</si>
  <si>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</si>
  <si>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</si>
  <si>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</si>
  <si>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</si>
  <si>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</si>
  <si>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</si>
  <si>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</si>
  <si>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</si>
  <si>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</si>
  <si>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</si>
  <si>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</si>
  <si>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</si>
  <si>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</si>
  <si>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</si>
  <si>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</si>
  <si>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</si>
  <si>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</si>
  <si>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</si>
  <si>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</si>
  <si>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</si>
  <si>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</si>
  <si>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</si>
  <si>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</si>
  <si>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</si>
  <si>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</si>
  <si>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</si>
  <si>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</si>
  <si>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</si>
  <si>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</si>
  <si>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</si>
  <si>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</si>
  <si>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</si>
  <si>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</si>
  <si>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</si>
  <si>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</si>
  <si>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</si>
  <si>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</si>
  <si>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</si>
  <si>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2.27</t>
  </si>
  <si>
    <t>▲ 0.72</t>
  </si>
  <si>
    <t>▲ 4.78</t>
  </si>
  <si>
    <t>▲ 5.69</t>
  </si>
  <si>
    <t>水道事業会計</t>
  </si>
  <si>
    <t>一般会計</t>
  </si>
  <si>
    <t>下水道事業会計</t>
  </si>
  <si>
    <t>国民健康保険特別会計</t>
  </si>
  <si>
    <t>介護保険特別会計</t>
  </si>
  <si>
    <t>町営墓地事業特別会計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</si>
  <si>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</si>
  <si>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</si>
  <si>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</si>
  <si>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</si>
  <si>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</si>
  <si>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</si>
  <si>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</si>
  <si>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</si>
  <si>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</si>
  <si>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</si>
  <si>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</si>
  <si>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</si>
  <si>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栃木県後期高齢者医療広域連合（特別会計）</t>
    <rPh sb="0" eb="3">
      <t>トチギケン</t>
    </rPh>
    <rPh sb="3" eb="5">
      <t>コウキ</t>
    </rPh>
    <rPh sb="5" eb="8">
      <t>コウレイシャ</t>
    </rPh>
    <rPh sb="8" eb="10">
      <t>イリョウ</t>
    </rPh>
    <rPh sb="10" eb="12">
      <t>コウイキ</t>
    </rPh>
    <rPh sb="12" eb="14">
      <t>レンゴウ</t>
    </rPh>
    <rPh sb="15" eb="17">
      <t>トクベツ</t>
    </rPh>
    <rPh sb="17" eb="19">
      <t>カイケイ</t>
    </rPh>
    <phoneticPr fontId="2"/>
  </si>
  <si>
    <t>小山広域保健衛生組合</t>
    <rPh sb="0" eb="2">
      <t>オヤマ</t>
    </rPh>
    <rPh sb="2" eb="4">
      <t>コウイキ</t>
    </rPh>
    <rPh sb="4" eb="6">
      <t>ホケン</t>
    </rPh>
    <rPh sb="6" eb="8">
      <t>エイセイ</t>
    </rPh>
    <rPh sb="8" eb="10">
      <t>クミアイ</t>
    </rPh>
    <phoneticPr fontId="2"/>
  </si>
  <si>
    <t>渡良瀬遊水地アクリメーション振興財団</t>
    <rPh sb="0" eb="3">
      <t>ワタラセ</t>
    </rPh>
    <rPh sb="3" eb="6">
      <t>ユウスイチ</t>
    </rPh>
    <rPh sb="14" eb="16">
      <t>シンコウ</t>
    </rPh>
    <rPh sb="16" eb="18">
      <t>ザイダン</t>
    </rPh>
    <phoneticPr fontId="2"/>
  </si>
  <si>
    <t>公共施設整備基金</t>
  </si>
  <si>
    <t>まちづくり基金</t>
  </si>
  <si>
    <t>義務教育施設整備基金</t>
  </si>
  <si>
    <t>地域福祉基金</t>
  </si>
  <si>
    <t>重要文化財野木町煉瓦窯保存基金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</si>
</sst>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0202-457C-AC16-4F62D1F30A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29353</c:v>
                </c:pt>
                <c:pt idx="1">
                  <c:v>15487</c:v>
                </c:pt>
                <c:pt idx="2">
                  <c:v>13695</c:v>
                </c:pt>
                <c:pt idx="3">
                  <c:v>16375</c:v>
                </c:pt>
                <c:pt idx="4">
                  <c:v>30378</c:v>
                </c:pt>
              </c:numCache>
            </c:numRef>
          </c:val>
          <c:smooth val="0"/>
          <c:extLst>
            <c:ext xmlns:c16="http://schemas.microsoft.com/office/drawing/2014/chart" uri="{C3380CC4-5D6E-409C-BE32-E72D297353CC}">
              <c16:uniqueId val="{00000001-0202-457C-AC16-4F62D1F30A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6.06</c:v>
                </c:pt>
                <c:pt idx="1">
                  <c:v>9.4700000000000006</c:v>
                </c:pt>
                <c:pt idx="2">
                  <c:v>8.99</c:v>
                </c:pt>
                <c:pt idx="3">
                  <c:v>8.36</c:v>
                </c:pt>
                <c:pt idx="4">
                  <c:v>6.66</c:v>
                </c:pt>
              </c:numCache>
            </c:numRef>
          </c:val>
          <c:extLst>
            <c:ext xmlns:c16="http://schemas.microsoft.com/office/drawing/2014/chart" uri="{C3380CC4-5D6E-409C-BE32-E72D297353CC}">
              <c16:uniqueId val="{00000000-650A-44E3-A1F5-395A79F749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11.38</c:v>
                </c:pt>
                <c:pt idx="1">
                  <c:v>13.42</c:v>
                </c:pt>
                <c:pt idx="2">
                  <c:v>18.84</c:v>
                </c:pt>
                <c:pt idx="3">
                  <c:v>18.2</c:v>
                </c:pt>
                <c:pt idx="4">
                  <c:v>17.07</c:v>
                </c:pt>
              </c:numCache>
            </c:numRef>
          </c:val>
          <c:extLst>
            <c:ext xmlns:c16="http://schemas.microsoft.com/office/drawing/2014/chart" uri="{C3380CC4-5D6E-409C-BE32-E72D297353CC}">
              <c16:uniqueId val="{00000001-650A-44E3-A1F5-395A79F749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-2.27</c:v>
                </c:pt>
                <c:pt idx="1">
                  <c:v>3.77</c:v>
                </c:pt>
                <c:pt idx="2">
                  <c:v>-0.72</c:v>
                </c:pt>
                <c:pt idx="3">
                  <c:v>-4.78</c:v>
                </c:pt>
                <c:pt idx="4">
                  <c:v>-5.69</c:v>
                </c:pt>
              </c:numCache>
            </c:numRef>
          </c:val>
          <c:smooth val="0"/>
          <c:extLst>
            <c:ext xmlns:c16="http://schemas.microsoft.com/office/drawing/2014/chart" uri="{C3380CC4-5D6E-409C-BE32-E72D297353CC}">
              <c16:uniqueId val="{00000002-650A-44E3-A1F5-395A79F749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E7-4835-A655-4F03AEDCE5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E7-4835-A655-4F03AEDCE5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E7-4835-A655-4F03AEDCE5D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0.04</c:v>
                </c:pt>
                <c:pt idx="4">
                  <c:v>#N/A</c:v>
                </c:pt>
                <c:pt idx="5">
                  <c:v>0.06</c:v>
                </c:pt>
                <c:pt idx="6">
                  <c:v>#N/A</c:v>
                </c:pt>
                <c:pt idx="7">
                  <c:v>0.09</c:v>
                </c:pt>
                <c:pt idx="8">
                  <c:v>#N/A</c:v>
                </c:pt>
                <c:pt idx="9">
                  <c:v>0.12</c:v>
                </c:pt>
              </c:numCache>
            </c:numRef>
          </c:val>
          <c:extLst>
            <c:ext xmlns:c16="http://schemas.microsoft.com/office/drawing/2014/chart" uri="{C3380CC4-5D6E-409C-BE32-E72D297353CC}">
              <c16:uniqueId val="{00000003-7EE7-4835-A655-4F03AEDCE5D5}"/>
            </c:ext>
          </c:extLst>
        </c:ser>
        <c:ser>
          <c:idx val="4"/>
          <c:order val="4"/>
          <c:tx>
            <c:strRef>
              <c:f>データシート!$A$31</c:f>
              <c:strCache>
                <c:ptCount val="1"/>
                <c:pt idx="0">
                  <c:v>町営墓地事業特別会計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0.44</c:v>
                </c:pt>
                <c:pt idx="2">
                  <c:v>#N/A</c:v>
                </c:pt>
                <c:pt idx="3">
                  <c:v>0.51</c:v>
                </c:pt>
                <c:pt idx="4">
                  <c:v>#N/A</c:v>
                </c:pt>
                <c:pt idx="5">
                  <c:v>0.55000000000000004</c:v>
                </c:pt>
                <c:pt idx="6">
                  <c:v>#N/A</c:v>
                </c:pt>
                <c:pt idx="7">
                  <c:v>0.63</c:v>
                </c:pt>
                <c:pt idx="8">
                  <c:v>#N/A</c:v>
                </c:pt>
                <c:pt idx="9">
                  <c:v>0.56999999999999995</c:v>
                </c:pt>
              </c:numCache>
            </c:numRef>
          </c:val>
          <c:extLst>
            <c:ext xmlns:c16="http://schemas.microsoft.com/office/drawing/2014/chart" uri="{C3380CC4-5D6E-409C-BE32-E72D297353CC}">
              <c16:uniqueId val="{00000004-7EE7-4835-A655-4F03AEDCE5D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1.83</c:v>
                </c:pt>
                <c:pt idx="2">
                  <c:v>#N/A</c:v>
                </c:pt>
                <c:pt idx="3">
                  <c:v>1.55</c:v>
                </c:pt>
                <c:pt idx="4">
                  <c:v>#N/A</c:v>
                </c:pt>
                <c:pt idx="5">
                  <c:v>4.09</c:v>
                </c:pt>
                <c:pt idx="6">
                  <c:v>#N/A</c:v>
                </c:pt>
                <c:pt idx="7">
                  <c:v>3.74</c:v>
                </c:pt>
                <c:pt idx="8">
                  <c:v>#N/A</c:v>
                </c:pt>
                <c:pt idx="9">
                  <c:v>1.77</c:v>
                </c:pt>
              </c:numCache>
            </c:numRef>
          </c:val>
          <c:extLst>
            <c:ext xmlns:c16="http://schemas.microsoft.com/office/drawing/2014/chart" uri="{C3380CC4-5D6E-409C-BE32-E72D297353CC}">
              <c16:uniqueId val="{00000005-7EE7-4835-A655-4F03AEDCE5D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0.97</c:v>
                </c:pt>
                <c:pt idx="4">
                  <c:v>#N/A</c:v>
                </c:pt>
                <c:pt idx="5">
                  <c:v>1.01</c:v>
                </c:pt>
                <c:pt idx="6">
                  <c:v>#N/A</c:v>
                </c:pt>
                <c:pt idx="7">
                  <c:v>1.82</c:v>
                </c:pt>
                <c:pt idx="8">
                  <c:v>#N/A</c:v>
                </c:pt>
                <c:pt idx="9">
                  <c:v>1.86</c:v>
                </c:pt>
              </c:numCache>
            </c:numRef>
          </c:val>
          <c:extLst>
            <c:ext xmlns:c16="http://schemas.microsoft.com/office/drawing/2014/chart" uri="{C3380CC4-5D6E-409C-BE32-E72D297353CC}">
              <c16:uniqueId val="{00000006-7EE7-4835-A655-4F03AEDCE5D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1.1599999999999999</c:v>
                </c:pt>
                <c:pt idx="2">
                  <c:v>#N/A</c:v>
                </c:pt>
                <c:pt idx="3">
                  <c:v>1.86</c:v>
                </c:pt>
                <c:pt idx="4">
                  <c:v>#N/A</c:v>
                </c:pt>
                <c:pt idx="5">
                  <c:v>2.2599999999999998</c:v>
                </c:pt>
                <c:pt idx="6">
                  <c:v>#N/A</c:v>
                </c:pt>
                <c:pt idx="7">
                  <c:v>2.13</c:v>
                </c:pt>
                <c:pt idx="8">
                  <c:v>#N/A</c:v>
                </c:pt>
                <c:pt idx="9">
                  <c:v>2.2999999999999998</c:v>
                </c:pt>
              </c:numCache>
            </c:numRef>
          </c:val>
          <c:extLst>
            <c:ext xmlns:c16="http://schemas.microsoft.com/office/drawing/2014/chart" uri="{C3380CC4-5D6E-409C-BE32-E72D297353CC}">
              <c16:uniqueId val="{00000007-7EE7-4835-A655-4F03AEDCE5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5.61</c:v>
                </c:pt>
                <c:pt idx="2">
                  <c:v>#N/A</c:v>
                </c:pt>
                <c:pt idx="3">
                  <c:v>8.94</c:v>
                </c:pt>
                <c:pt idx="4">
                  <c:v>#N/A</c:v>
                </c:pt>
                <c:pt idx="5">
                  <c:v>8.43</c:v>
                </c:pt>
                <c:pt idx="6">
                  <c:v>#N/A</c:v>
                </c:pt>
                <c:pt idx="7">
                  <c:v>7.73</c:v>
                </c:pt>
                <c:pt idx="8">
                  <c:v>#N/A</c:v>
                </c:pt>
                <c:pt idx="9">
                  <c:v>6.08</c:v>
                </c:pt>
              </c:numCache>
            </c:numRef>
          </c:val>
          <c:extLst>
            <c:ext xmlns:c16="http://schemas.microsoft.com/office/drawing/2014/chart" uri="{C3380CC4-5D6E-409C-BE32-E72D297353CC}">
              <c16:uniqueId val="{00000008-7EE7-4835-A655-4F03AEDCE5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8.06</c:v>
                </c:pt>
                <c:pt idx="2">
                  <c:v>#N/A</c:v>
                </c:pt>
                <c:pt idx="3">
                  <c:v>8.17</c:v>
                </c:pt>
                <c:pt idx="4">
                  <c:v>#N/A</c:v>
                </c:pt>
                <c:pt idx="5">
                  <c:v>5.92</c:v>
                </c:pt>
                <c:pt idx="6">
                  <c:v>#N/A</c:v>
                </c:pt>
                <c:pt idx="7">
                  <c:v>6.03</c:v>
                </c:pt>
                <c:pt idx="8">
                  <c:v>#N/A</c:v>
                </c:pt>
                <c:pt idx="9">
                  <c:v>6.58</c:v>
                </c:pt>
              </c:numCache>
            </c:numRef>
          </c:val>
          <c:extLst>
            <c:ext xmlns:c16="http://schemas.microsoft.com/office/drawing/2014/chart" uri="{C3380CC4-5D6E-409C-BE32-E72D297353CC}">
              <c16:uniqueId val="{00000009-7EE7-4835-A655-4F03AEDCE5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605</c:v>
                </c:pt>
                <c:pt idx="5">
                  <c:v>596</c:v>
                </c:pt>
                <c:pt idx="8">
                  <c:v>613</c:v>
                </c:pt>
                <c:pt idx="11">
                  <c:v>616</c:v>
                </c:pt>
                <c:pt idx="14">
                  <c:v>572</c:v>
                </c:pt>
              </c:numCache>
            </c:numRef>
          </c:val>
          <c:extLst>
            <c:ext xmlns:c16="http://schemas.microsoft.com/office/drawing/2014/chart" uri="{C3380CC4-5D6E-409C-BE32-E72D297353CC}">
              <c16:uniqueId val="{00000000-779B-4B22-B70F-CFFADE5735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9B-4B22-B70F-CFFADE5735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9B-4B22-B70F-CFFADE5735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33</c:v>
                </c:pt>
                <c:pt idx="6">
                  <c:v>55</c:v>
                </c:pt>
                <c:pt idx="9">
                  <c:v>90</c:v>
                </c:pt>
                <c:pt idx="12">
                  <c:v>51</c:v>
                </c:pt>
              </c:numCache>
            </c:numRef>
          </c:val>
          <c:extLst>
            <c:ext xmlns:c16="http://schemas.microsoft.com/office/drawing/2014/chart" uri="{C3380CC4-5D6E-409C-BE32-E72D297353CC}">
              <c16:uniqueId val="{00000003-779B-4B22-B70F-CFFADE5735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299</c:v>
                </c:pt>
                <c:pt idx="3">
                  <c:v>270</c:v>
                </c:pt>
                <c:pt idx="6">
                  <c:v>288</c:v>
                </c:pt>
                <c:pt idx="9">
                  <c:v>281</c:v>
                </c:pt>
                <c:pt idx="12">
                  <c:v>291</c:v>
                </c:pt>
              </c:numCache>
            </c:numRef>
          </c:val>
          <c:extLst>
            <c:ext xmlns:c16="http://schemas.microsoft.com/office/drawing/2014/chart" uri="{C3380CC4-5D6E-409C-BE32-E72D297353CC}">
              <c16:uniqueId val="{00000004-779B-4B22-B70F-CFFADE5735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9B-4B22-B70F-CFFADE5735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9B-4B22-B70F-CFFADE5735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591</c:v>
                </c:pt>
                <c:pt idx="3">
                  <c:v>665</c:v>
                </c:pt>
                <c:pt idx="6">
                  <c:v>712</c:v>
                </c:pt>
                <c:pt idx="9">
                  <c:v>720</c:v>
                </c:pt>
                <c:pt idx="12">
                  <c:v>690</c:v>
                </c:pt>
              </c:numCache>
            </c:numRef>
          </c:val>
          <c:extLst>
            <c:ext xmlns:c16="http://schemas.microsoft.com/office/drawing/2014/chart" uri="{C3380CC4-5D6E-409C-BE32-E72D297353CC}">
              <c16:uniqueId val="{00000007-779B-4B22-B70F-CFFADE5735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319</c:v>
                </c:pt>
                <c:pt idx="2">
                  <c:v>#N/A</c:v>
                </c:pt>
                <c:pt idx="3">
                  <c:v>#N/A</c:v>
                </c:pt>
                <c:pt idx="4">
                  <c:v>372</c:v>
                </c:pt>
                <c:pt idx="5">
                  <c:v>#N/A</c:v>
                </c:pt>
                <c:pt idx="6">
                  <c:v>#N/A</c:v>
                </c:pt>
                <c:pt idx="7">
                  <c:v>442</c:v>
                </c:pt>
                <c:pt idx="8">
                  <c:v>#N/A</c:v>
                </c:pt>
                <c:pt idx="9">
                  <c:v>#N/A</c:v>
                </c:pt>
                <c:pt idx="10">
                  <c:v>475</c:v>
                </c:pt>
                <c:pt idx="11">
                  <c:v>#N/A</c:v>
                </c:pt>
                <c:pt idx="12">
                  <c:v>#N/A</c:v>
                </c:pt>
                <c:pt idx="13">
                  <c:v>460</c:v>
                </c:pt>
                <c:pt idx="14">
                  <c:v>#N/A</c:v>
                </c:pt>
              </c:numCache>
            </c:numRef>
          </c:val>
          <c:smooth val="0"/>
          <c:extLst>
            <c:ext xmlns:c16="http://schemas.microsoft.com/office/drawing/2014/chart" uri="{C3380CC4-5D6E-409C-BE32-E72D297353CC}">
              <c16:uniqueId val="{00000008-779B-4B22-B70F-CFFADE5735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8147</c:v>
                </c:pt>
                <c:pt idx="5">
                  <c:v>8152</c:v>
                </c:pt>
                <c:pt idx="8">
                  <c:v>7831</c:v>
                </c:pt>
                <c:pt idx="11">
                  <c:v>7481</c:v>
                </c:pt>
                <c:pt idx="14">
                  <c:v>7140</c:v>
                </c:pt>
              </c:numCache>
            </c:numRef>
          </c:val>
          <c:extLst>
            <c:ext xmlns:c16="http://schemas.microsoft.com/office/drawing/2014/chart" uri="{C3380CC4-5D6E-409C-BE32-E72D297353CC}">
              <c16:uniqueId val="{00000000-E8E9-48D4-A00F-8BC31C3D34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8E9-48D4-A00F-8BC31C3D34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1323</c:v>
                </c:pt>
                <c:pt idx="5">
                  <c:v>1942</c:v>
                </c:pt>
                <c:pt idx="8">
                  <c:v>2409</c:v>
                </c:pt>
                <c:pt idx="11">
                  <c:v>2501</c:v>
                </c:pt>
                <c:pt idx="14">
                  <c:v>2620</c:v>
                </c:pt>
              </c:numCache>
            </c:numRef>
          </c:val>
          <c:extLst>
            <c:ext xmlns:c16="http://schemas.microsoft.com/office/drawing/2014/chart" uri="{C3380CC4-5D6E-409C-BE32-E72D297353CC}">
              <c16:uniqueId val="{00000002-E8E9-48D4-A00F-8BC31C3D34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E9-48D4-A00F-8BC31C3D34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E9-48D4-A00F-8BC31C3D34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10</c:v>
                </c:pt>
                <c:pt idx="6">
                  <c:v>10</c:v>
                </c:pt>
                <c:pt idx="9">
                  <c:v>10</c:v>
                </c:pt>
                <c:pt idx="12">
                  <c:v>9</c:v>
                </c:pt>
              </c:numCache>
            </c:numRef>
          </c:val>
          <c:extLst>
            <c:ext xmlns:c16="http://schemas.microsoft.com/office/drawing/2014/chart" uri="{C3380CC4-5D6E-409C-BE32-E72D297353CC}">
              <c16:uniqueId val="{00000005-E8E9-48D4-A00F-8BC31C3D34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E9-48D4-A00F-8BC31C3D34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453</c:v>
                </c:pt>
                <c:pt idx="3">
                  <c:v>536</c:v>
                </c:pt>
                <c:pt idx="6">
                  <c:v>500</c:v>
                </c:pt>
                <c:pt idx="9">
                  <c:v>502</c:v>
                </c:pt>
                <c:pt idx="12">
                  <c:v>467</c:v>
                </c:pt>
              </c:numCache>
            </c:numRef>
          </c:val>
          <c:extLst>
            <c:ext xmlns:c16="http://schemas.microsoft.com/office/drawing/2014/chart" uri="{C3380CC4-5D6E-409C-BE32-E72D297353CC}">
              <c16:uniqueId val="{00000007-E8E9-48D4-A00F-8BC31C3D34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3146</c:v>
                </c:pt>
                <c:pt idx="3">
                  <c:v>2871</c:v>
                </c:pt>
                <c:pt idx="6">
                  <c:v>2608</c:v>
                </c:pt>
                <c:pt idx="9">
                  <c:v>2448</c:v>
                </c:pt>
                <c:pt idx="12">
                  <c:v>2451</c:v>
                </c:pt>
              </c:numCache>
            </c:numRef>
          </c:val>
          <c:extLst>
            <c:ext xmlns:c16="http://schemas.microsoft.com/office/drawing/2014/chart" uri="{C3380CC4-5D6E-409C-BE32-E72D297353CC}">
              <c16:uniqueId val="{00000008-E8E9-48D4-A00F-8BC31C3D34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8E9-48D4-A00F-8BC31C3D34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7523</c:v>
                </c:pt>
                <c:pt idx="3">
                  <c:v>7147</c:v>
                </c:pt>
                <c:pt idx="6">
                  <c:v>6724</c:v>
                </c:pt>
                <c:pt idx="9">
                  <c:v>6298</c:v>
                </c:pt>
                <c:pt idx="12">
                  <c:v>6123</c:v>
                </c:pt>
              </c:numCache>
            </c:numRef>
          </c:val>
          <c:extLst>
            <c:ext xmlns:c16="http://schemas.microsoft.com/office/drawing/2014/chart" uri="{C3380CC4-5D6E-409C-BE32-E72D297353CC}">
              <c16:uniqueId val="{0000000A-E8E9-48D4-A00F-8BC31C3D34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1662</c:v>
                </c:pt>
                <c:pt idx="2">
                  <c:v>#N/A</c:v>
                </c:pt>
                <c:pt idx="3">
                  <c:v>#N/A</c:v>
                </c:pt>
                <c:pt idx="4">
                  <c:v>471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E9-48D4-A00F-8BC31C3D34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1079</c:v>
                </c:pt>
                <c:pt idx="1">
                  <c:v>1071</c:v>
                </c:pt>
                <c:pt idx="2">
                  <c:v>1041</c:v>
                </c:pt>
              </c:numCache>
            </c:numRef>
          </c:val>
          <c:extLst>
            <c:ext xmlns:c16="http://schemas.microsoft.com/office/drawing/2014/chart" uri="{C3380CC4-5D6E-409C-BE32-E72D297353CC}">
              <c16:uniqueId val="{00000000-B688-406E-B7FB-0F155F4A0C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113</c:v>
                </c:pt>
                <c:pt idx="1">
                  <c:v>113</c:v>
                </c:pt>
                <c:pt idx="2">
                  <c:v>113</c:v>
                </c:pt>
              </c:numCache>
            </c:numRef>
          </c:val>
          <c:extLst>
            <c:ext xmlns:c16="http://schemas.microsoft.com/office/drawing/2014/chart" uri="{C3380CC4-5D6E-409C-BE32-E72D297353CC}">
              <c16:uniqueId val="{00000001-B688-406E-B7FB-0F155F4A0C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497</c:v>
                </c:pt>
                <c:pt idx="1">
                  <c:v>495</c:v>
                </c:pt>
                <c:pt idx="2">
                  <c:v>504</c:v>
                </c:pt>
              </c:numCache>
            </c:numRef>
          </c:val>
          <c:extLst>
            <c:ext xmlns:c16="http://schemas.microsoft.com/office/drawing/2014/chart" uri="{C3380CC4-5D6E-409C-BE32-E72D297353CC}">
              <c16:uniqueId val="{00000002-B688-406E-B7FB-0F155F4A0C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栃木県野木町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年度償還終了の臨時財政対策債等の影響により、前年度と比較して</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算入公債費等については、投資的経費の財源として交付税算入率の高い地方債を優先的に発行し、算入のない地方債の発行を抑制することにより高い水準で推移している。</a:t>
          </a:r>
        </a:p>
        <a:p>
          <a:r>
            <a:rPr kumimoji="1" lang="ja-JP" altLang="en-US" sz="1400">
              <a:latin typeface="ＭＳ ゴシック" pitchFamily="49" charset="-128"/>
              <a:ea typeface="ＭＳ ゴシック" pitchFamily="49" charset="-128"/>
            </a:rPr>
            <a:t>今後、個別施設等の改修や統廃合に伴う公債費の増加が想定されるため、引き続き地方債発行事業の峻別及び交付税算入率の高い有利な地方債の活用により、健全な財政運営に努める。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数値無し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栃木県野木町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年度における地方債の現在高については、元利償還金に対し借入額が下回ったことにより、前年度と比較して</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充当可能基金については、収支不足額への充当により財政調整基金は減となったが、災害基金等の増により、前年度と比較して</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今後も交付税算入率の高い有利な地方債の発行を行い、事業の見直しや組織機構改革等により経常経費の削減に努め、また事業の峻別を行うことで、基金の確保に努め、将来負担の抑制を図っていく。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栃木県野木町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収支不足額への充当により財政調整基金を取り崩したこと等により、前年度と比較して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期野木町財政計画では、計画期間である令和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扶助費・公債費等の増加を見込んでおり、また物価高騰等の影響による更なる歳出経費の増加も想定されるため、国庫補助等の特定財源の最大限の有効活用やネーミングライツの活用等により歳入の確保に努め、限られた一般財源の効率的な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公共施設整備基金：公共用の施設の整備促進を図る。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まちづくり基金：明るく住みよい豊かな郷土をつくるため。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地域福祉基金：高齢者の保健福祉の増進等地域福祉の向上に資するため。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重要文化財野木町煉瓦窯保存基金：国指定重要文化財旧下野煉化製造会社煉瓦窯の保存、修復及び維持管理を図る。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義務教育施設整備基金：毎年度行っている積立による増加。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重要文化財野木町煉瓦窯保存基金：寄附金による増加。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総合管理計画や個別施設計画により、公共施設の更新・改修等が今後見込まれるため、財源として必要額を確保できるよう、公共施設整備基金及び義務教育施設整備基金の確保に努めていく。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また、少子高齢化、医療の高度化等による社会保障経費の増加に対応できるよう、地域福祉基金の残高維持・確保に努める。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その他特定目的基金についても、各需要に対応できるよう一定額の確保に努める。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収支不足額への充当により財政調整基金を取り崩したことにより、前年度と比較して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物価高騰や自然災害等、著しく変動する社会情勢や環境に臨機応変に対応できる弾力的な財政基盤を構築するうえで、財政調整基金積立額の維持は必要不可欠である。標準財政規模の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億円以上を確保・維持できるよう、経常経費の削減や特定財源の最大限の活用等、効率的な財政運営に努める。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年度においては積立・取崩しをしていないため、前年度と比較して増減はない。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各施設改修事業等の発行済み地方債に係る元金償還開始に伴い公債費の増加が想定され、また物価高騰や自然災害など著しく変動する社会情勢や環境に臨機応変に対応するため、繰上償還等による将来負担の軽減や経常経費の削減、特定財源の最大限の活用等を行い、効率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24,869
24,328
30.27
10,098,881
9,596,656
405,698
6,095,712
6,123,357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類似団体内平均値より</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ポイント上回っており、直近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年間では減少傾向ではあるものの、町税において高い徴収率を維持していること等により、指数は安定して推移している。</a:t>
          </a:r>
        </a:p>
        <a:p>
          <a:r>
            <a:rPr kumimoji="1" lang="ja-JP" altLang="en-US" sz="1300">
              <a:latin typeface="ＭＳ Ｐゴシック" panose="020B0600070205080204" pitchFamily="50" charset="-128"/>
              <a:ea typeface="ＭＳ Ｐゴシック" panose="020B0600070205080204" pitchFamily="50" charset="-128"/>
            </a:rPr>
            <a:t>今後、高齢化に伴う社会保障経費や高齢者福祉費の増加が見込まれるため、事務事業のデジタル化や組織機構改革等による経常経費の抑制等を実施し、堅実な財政運営に努める。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物件費や扶助費の経常経費の増加等により、類似団体内平均値を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上回る</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年々行政サービスにおける財政需要が増加しており、普通交付税の交付額も増加傾向にあるが、経常経費も増加することが予想される。堅実な財政運営を行うため、更なる一般財源の確保に努め、弾力的な財政構造の構築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63</xdr:row>
      <xdr:rowOff>78105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1032"/>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62</xdr:row>
      <xdr:rowOff>171132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86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63</xdr:row>
      <xdr:rowOff>5715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28643"/>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706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170832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人当たりの決算額は前年度と比較すると</a:t>
          </a:r>
          <a:r>
            <a:rPr kumimoji="1" lang="en-US" altLang="ja-JP" sz="1300">
              <a:latin typeface="ＭＳ Ｐゴシック" panose="020B0600070205080204" pitchFamily="50" charset="-128"/>
              <a:ea typeface="ＭＳ Ｐゴシック" panose="020B0600070205080204" pitchFamily="50" charset="-128"/>
            </a:rPr>
            <a:t>5,372</a:t>
          </a:r>
          <a:r>
            <a:rPr kumimoji="1" lang="ja-JP" altLang="en-US" sz="1300">
              <a:latin typeface="ＭＳ Ｐゴシック" panose="020B0600070205080204" pitchFamily="50" charset="-128"/>
              <a:ea typeface="ＭＳ Ｐゴシック" panose="020B0600070205080204" pitchFamily="50" charset="-128"/>
            </a:rPr>
            <a:t>円の増となった。また類似団体と比較すると</a:t>
          </a:r>
          <a:r>
            <a:rPr kumimoji="1" lang="en-US" altLang="ja-JP" sz="1300">
              <a:latin typeface="ＭＳ Ｐゴシック" panose="020B0600070205080204" pitchFamily="50" charset="-128"/>
              <a:ea typeface="ＭＳ Ｐゴシック" panose="020B0600070205080204" pitchFamily="50" charset="-128"/>
            </a:rPr>
            <a:t>20,390</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物価高騰の影響や町民ニーズの多様化に伴う行政サービス水準の向上により、今後も経常経費等の増加が見込まれるため、組織機構改革等により事務の効率化を図り、人件費・物件費等の削減・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72633</xdr:rowOff>
    </xdr:from>
    <xdr:to>
      <xdr:col>23</xdr:col>
      <xdr:colOff>133350</xdr:colOff>
      <xdr:row>82</xdr:row>
      <xdr:rowOff>105040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31533"/>
          <a:ext cx="8382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70310</xdr:rowOff>
    </xdr:from>
    <xdr:to>
      <xdr:col>19</xdr:col>
      <xdr:colOff>133350</xdr:colOff>
      <xdr:row>82</xdr:row>
      <xdr:rowOff>72633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29210"/>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67717</xdr:rowOff>
    </xdr:from>
    <xdr:to>
      <xdr:col>15</xdr:col>
      <xdr:colOff>82550</xdr:colOff>
      <xdr:row>82</xdr:row>
      <xdr:rowOff>70310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26617"/>
          <a:ext cx="8890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44413</xdr:rowOff>
    </xdr:from>
    <xdr:to>
      <xdr:col>11</xdr:col>
      <xdr:colOff>31750</xdr:colOff>
      <xdr:row>82</xdr:row>
      <xdr:rowOff>67717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3313"/>
          <a:ext cx="8890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54240</xdr:rowOff>
    </xdr:from>
    <xdr:to>
      <xdr:col>23</xdr:col>
      <xdr:colOff>184150</xdr:colOff>
      <xdr:row>82</xdr:row>
      <xdr:rowOff>155840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1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70767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5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21833</xdr:rowOff>
    </xdr:from>
    <xdr:to>
      <xdr:col>19</xdr:col>
      <xdr:colOff>184150</xdr:colOff>
      <xdr:row>82</xdr:row>
      <xdr:rowOff>123433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133610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4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19510</xdr:rowOff>
    </xdr:from>
    <xdr:to>
      <xdr:col>15</xdr:col>
      <xdr:colOff>133350</xdr:colOff>
      <xdr:row>82</xdr:row>
      <xdr:rowOff>121110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131287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16917</xdr:rowOff>
    </xdr:from>
    <xdr:to>
      <xdr:col>11</xdr:col>
      <xdr:colOff>82550</xdr:colOff>
      <xdr:row>82</xdr:row>
      <xdr:rowOff>118517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128694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165063</xdr:rowOff>
    </xdr:from>
    <xdr:to>
      <xdr:col>7</xdr:col>
      <xdr:colOff>31750</xdr:colOff>
      <xdr:row>82</xdr:row>
      <xdr:rowOff>95213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5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105390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2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職員の年齢層や人員構成上等の影響により、類似団体内平均値と比較して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近隣市町や国の制度等を踏まえた給与制度の適正化を図り、計画的な正職員の採用に加え、職務職責に応じた人事制度の運用を推進し、人事評価の給与への反映など、勤務実績に応じた制度の構築に努める。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85</xdr:row>
      <xdr:rowOff>117929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363700"/>
          <a:ext cx="8382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135164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定員管理計画に基づく定員管理を行うことにより、類似団体内平均値を</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今後も、職員配置の適正を図り、適切な人員管理に努める。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131304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92833"/>
          <a:ext cx="8382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127282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92833"/>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60</xdr:row>
      <xdr:rowOff>127282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04898"/>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111196</xdr:rowOff>
    </xdr:from>
    <xdr:to>
      <xdr:col>68</xdr:col>
      <xdr:colOff>152400</xdr:colOff>
      <xdr:row>60</xdr:row>
      <xdr:rowOff>117898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98196"/>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80504</xdr:rowOff>
    </xdr:from>
    <xdr:to>
      <xdr:col>81</xdr:col>
      <xdr:colOff>95250</xdr:colOff>
      <xdr:row>61</xdr:row>
      <xdr:rowOff>10654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97031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1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55033</xdr:rowOff>
    </xdr:from>
    <xdr:to>
      <xdr:col>77</xdr:col>
      <xdr:colOff>95250</xdr:colOff>
      <xdr:row>60</xdr:row>
      <xdr:rowOff>156633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166810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76482</xdr:rowOff>
    </xdr:from>
    <xdr:to>
      <xdr:col>73</xdr:col>
      <xdr:colOff>44450</xdr:colOff>
      <xdr:row>61</xdr:row>
      <xdr:rowOff>6632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16809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3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60396</xdr:rowOff>
    </xdr:from>
    <xdr:to>
      <xdr:col>64</xdr:col>
      <xdr:colOff>152400</xdr:colOff>
      <xdr:row>60</xdr:row>
      <xdr:rowOff>161996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1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元利償還金等の増により、前年度と比較して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の増となり、類似団体内平均値と比較して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上回る結果となった。</a:t>
          </a:r>
        </a:p>
        <a:p>
          <a:r>
            <a:rPr kumimoji="1" lang="ja-JP" altLang="en-US" sz="1300">
              <a:latin typeface="ＭＳ Ｐゴシック" panose="020B0600070205080204" pitchFamily="50" charset="-128"/>
              <a:ea typeface="ＭＳ Ｐゴシック" panose="020B0600070205080204" pitchFamily="50" charset="-128"/>
            </a:rPr>
            <a:t>過去に発行した地方債の元金償還開始等に伴い公債費の増加が今後も想定されるため、地方債の発行を抑制し、堅実な財政運営に努める。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73660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4238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41487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699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140546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前年度に引き続き、元金償還額に対し借入額が下回り地方債残高の減により将来負担比率はマイナス（</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今後もこの指標を継続できるよう、地方債発行額を抑制し、基金取り崩しを最小限にすることで、財政の健全化に努める。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66312</xdr:rowOff>
    </xdr:from>
    <xdr:to>
      <xdr:col>68</xdr:col>
      <xdr:colOff>152400</xdr:colOff>
      <xdr:row>16</xdr:row>
      <xdr:rowOff>150858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466612"/>
          <a:ext cx="889000" cy="4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xdr:rowOff>
    </xdr:from>
    <xdr:to>
      <xdr:col>68</xdr:col>
      <xdr:colOff>203200</xdr:colOff>
      <xdr:row>14</xdr:row>
      <xdr:rowOff>117112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101889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100058</xdr:rowOff>
    </xdr:from>
    <xdr:to>
      <xdr:col>64</xdr:col>
      <xdr:colOff>152400</xdr:colOff>
      <xdr:row>17</xdr:row>
      <xdr:rowOff>30208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8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14985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9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24,869
24,328
30.27
10,098,881
9,596,656
405,698
6,095,712
6,123,357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前年度と比較すると同値となり、類似団体内平均値と比較すると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下回る結果となった。給与水準については類似団体と比べ下回っているが、時間外勤務手当の抑制や組織機構改革等により、今後も人件費の抑制に努めていく。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31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6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物価高騰の影響や町民ニーズの多様化に伴う行政サービス水準の向上により、今後も経常経費等の増加が見込まれるため、組織機構改革等により事務の効率化を図り、更なる事業の効率化に努める。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930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144145</xdr:rowOff>
    </xdr:from>
    <xdr:to>
      <xdr:col>78</xdr:col>
      <xdr:colOff>69850</xdr:colOff>
      <xdr:row>16</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873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144145</xdr:rowOff>
    </xdr:from>
    <xdr:to>
      <xdr:col>73</xdr:col>
      <xdr:colOff>180975</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887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64135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159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110490</xdr:rowOff>
    </xdr:from>
    <xdr:to>
      <xdr:col>82</xdr:col>
      <xdr:colOff>158750</xdr:colOff>
      <xdr:row>17</xdr:row>
      <xdr:rowOff>40640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82567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93345</xdr:rowOff>
    </xdr:from>
    <xdr:to>
      <xdr:col>74</xdr:col>
      <xdr:colOff>31750</xdr:colOff>
      <xdr:row>17</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xdr:rowOff>
    </xdr:from>
    <xdr:to>
      <xdr:col>65</xdr:col>
      <xdr:colOff>53975</xdr:colOff>
      <xdr:row>17</xdr:row>
      <xdr:rowOff>114935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99712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1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自立支援事業等の社会保障経費は年々増加傾向にあり、今後も増加することが見込まれるため、必要経費の峻別の強化を図り、更なる事業の適正化に努める。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154432</xdr:rowOff>
    </xdr:from>
    <xdr:to>
      <xdr:col>24</xdr:col>
      <xdr:colOff>25400</xdr:colOff>
      <xdr:row>55</xdr:row>
      <xdr:rowOff>83566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4127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145288</xdr:rowOff>
    </xdr:from>
    <xdr:to>
      <xdr:col>19</xdr:col>
      <xdr:colOff>187325</xdr:colOff>
      <xdr:row>54</xdr:row>
      <xdr:rowOff>154432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03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145288</xdr:rowOff>
    </xdr:from>
    <xdr:to>
      <xdr:col>15</xdr:col>
      <xdr:colOff>98425</xdr:colOff>
      <xdr:row>55</xdr:row>
      <xdr:rowOff>28702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403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28702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31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32766</xdr:rowOff>
    </xdr:from>
    <xdr:to>
      <xdr:col>24</xdr:col>
      <xdr:colOff>76200</xdr:colOff>
      <xdr:row>55</xdr:row>
      <xdr:rowOff>134366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49293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103632</xdr:rowOff>
    </xdr:from>
    <xdr:to>
      <xdr:col>20</xdr:col>
      <xdr:colOff>38100</xdr:colOff>
      <xdr:row>55</xdr:row>
      <xdr:rowOff>33782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43959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3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94488</xdr:rowOff>
    </xdr:from>
    <xdr:to>
      <xdr:col>15</xdr:col>
      <xdr:colOff>149225</xdr:colOff>
      <xdr:row>55</xdr:row>
      <xdr:rowOff>24638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34815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149352</xdr:rowOff>
    </xdr:from>
    <xdr:to>
      <xdr:col>11</xdr:col>
      <xdr:colOff>60325</xdr:colOff>
      <xdr:row>55</xdr:row>
      <xdr:rowOff>79502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89679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の増となり、類似団体内平均値と比較すると同値となった。</a:t>
          </a:r>
        </a:p>
        <a:p>
          <a:r>
            <a:rPr kumimoji="1" lang="ja-JP" altLang="en-US" sz="1300">
              <a:latin typeface="ＭＳ Ｐゴシック" panose="020B0600070205080204" pitchFamily="50" charset="-128"/>
              <a:ea typeface="ＭＳ Ｐゴシック" panose="020B0600070205080204" pitchFamily="50" charset="-128"/>
            </a:rPr>
            <a:t>今後も健全な特別会計の運営を図り、繰出金の抑制に努める。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57</xdr:row>
      <xdr:rowOff>133350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93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91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57</xdr:row>
      <xdr:rowOff>19050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02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の増となり、類似団体内平均値と比較すると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町単独補助事業の整理や補助金の見直しを図ることで、補助費等の削減に努める。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58420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04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153670</xdr:rowOff>
    </xdr:from>
    <xdr:to>
      <xdr:col>78</xdr:col>
      <xdr:colOff>69850</xdr:colOff>
      <xdr:row>37</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9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153670</xdr:rowOff>
    </xdr:from>
    <xdr:to>
      <xdr:col>73</xdr:col>
      <xdr:colOff>180975</xdr:colOff>
      <xdr:row>38</xdr:row>
      <xdr:rowOff>5080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88900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20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102870</xdr:rowOff>
    </xdr:from>
    <xdr:to>
      <xdr:col>74</xdr:col>
      <xdr:colOff>31750</xdr:colOff>
      <xdr:row>38</xdr:row>
      <xdr:rowOff>33020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17797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125730</xdr:rowOff>
    </xdr:from>
    <xdr:to>
      <xdr:col>69</xdr:col>
      <xdr:colOff>142875</xdr:colOff>
      <xdr:row>38</xdr:row>
      <xdr:rowOff>55880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38100</xdr:rowOff>
    </xdr:from>
    <xdr:to>
      <xdr:col>65</xdr:col>
      <xdr:colOff>53975</xdr:colOff>
      <xdr:row>38</xdr:row>
      <xdr:rowOff>139700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124477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年度償還終了の臨時財政対策債等の影響に伴い、前年度と比較して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の減となったが、類似団体内平均値と比較すると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下回る結果となった。</a:t>
          </a:r>
        </a:p>
        <a:p>
          <a:r>
            <a:rPr kumimoji="1" lang="ja-JP" altLang="en-US" sz="1300">
              <a:latin typeface="ＭＳ Ｐゴシック" panose="020B0600070205080204" pitchFamily="50" charset="-128"/>
              <a:ea typeface="ＭＳ Ｐゴシック" panose="020B0600070205080204" pitchFamily="50" charset="-128"/>
            </a:rPr>
            <a:t>過去に発行した地方債の元金償還開始等に伴い公債費の増加が想定されるため、地方債の発行を抑制し、堅実な財政運営に努める。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108713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931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108713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34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104139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の増となっているが、類似団体内平均値と比較すると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物価高騰の影響や町民ニーズの多様化に伴う行政サービス水準の向上により、今後も経常経費等の増加が見込まれるため、組織機構改革等による適切な人員配置や事務の効率化を図り、事業の適正化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953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76</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77</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1533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130811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181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2591</xdr:rowOff>
    </xdr:from>
    <xdr:to>
      <xdr:col>29</xdr:col>
      <xdr:colOff>127000</xdr:colOff>
      <xdr:row>20</xdr:row>
      <xdr:rowOff>49276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9216"/>
          <a:ext cx="647700" cy="46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49276</xdr:rowOff>
    </xdr:from>
    <xdr:to>
      <xdr:col>26</xdr:col>
      <xdr:colOff>50800</xdr:colOff>
      <xdr:row>20</xdr:row>
      <xdr:rowOff>69977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5901"/>
          <a:ext cx="698500" cy="2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69977</xdr:rowOff>
    </xdr:from>
    <xdr:to>
      <xdr:col>22</xdr:col>
      <xdr:colOff>114300</xdr:colOff>
      <xdr:row>20</xdr:row>
      <xdr:rowOff>75209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46602"/>
          <a:ext cx="698500" cy="5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75209</xdr:rowOff>
    </xdr:from>
    <xdr:to>
      <xdr:col>18</xdr:col>
      <xdr:colOff>177800</xdr:colOff>
      <xdr:row>20</xdr:row>
      <xdr:rowOff>78232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1834"/>
          <a:ext cx="698500" cy="3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123241</xdr:rowOff>
    </xdr:from>
    <xdr:to>
      <xdr:col>29</xdr:col>
      <xdr:colOff>177800</xdr:colOff>
      <xdr:row>20</xdr:row>
      <xdr:rowOff>53391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8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95318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169926</xdr:rowOff>
    </xdr:from>
    <xdr:to>
      <xdr:col>26</xdr:col>
      <xdr:colOff>101600</xdr:colOff>
      <xdr:row>20</xdr:row>
      <xdr:rowOff>100076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84853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1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19177</xdr:rowOff>
    </xdr:from>
    <xdr:to>
      <xdr:col>22</xdr:col>
      <xdr:colOff>165100</xdr:colOff>
      <xdr:row>20</xdr:row>
      <xdr:rowOff>120777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105554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24409</xdr:rowOff>
    </xdr:from>
    <xdr:to>
      <xdr:col>19</xdr:col>
      <xdr:colOff>38100</xdr:colOff>
      <xdr:row>20</xdr:row>
      <xdr:rowOff>126009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110786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27432</xdr:rowOff>
    </xdr:from>
    <xdr:to>
      <xdr:col>15</xdr:col>
      <xdr:colOff>101600</xdr:colOff>
      <xdr:row>20</xdr:row>
      <xdr:rowOff>129032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4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113809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321150</xdr:rowOff>
    </xdr:from>
    <xdr:to>
      <xdr:col>29</xdr:col>
      <xdr:colOff>127000</xdr:colOff>
      <xdr:row>34</xdr:row>
      <xdr:rowOff>332054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88600"/>
          <a:ext cx="647700" cy="10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321150</xdr:rowOff>
    </xdr:from>
    <xdr:to>
      <xdr:col>26</xdr:col>
      <xdr:colOff>50800</xdr:colOff>
      <xdr:row>35</xdr:row>
      <xdr:rowOff>11602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88600"/>
          <a:ext cx="698500" cy="33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11602</xdr:rowOff>
    </xdr:from>
    <xdr:to>
      <xdr:col>22</xdr:col>
      <xdr:colOff>114300</xdr:colOff>
      <xdr:row>35</xdr:row>
      <xdr:rowOff>76753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21952"/>
          <a:ext cx="698500" cy="6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76753</xdr:rowOff>
    </xdr:from>
    <xdr:to>
      <xdr:col>18</xdr:col>
      <xdr:colOff>177800</xdr:colOff>
      <xdr:row>35</xdr:row>
      <xdr:rowOff>125857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87103"/>
          <a:ext cx="698500" cy="49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281254</xdr:rowOff>
    </xdr:from>
    <xdr:to>
      <xdr:col>29</xdr:col>
      <xdr:colOff>177800</xdr:colOff>
      <xdr:row>35</xdr:row>
      <xdr:rowOff>39954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4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126331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270350</xdr:rowOff>
    </xdr:from>
    <xdr:to>
      <xdr:col>26</xdr:col>
      <xdr:colOff>101600</xdr:colOff>
      <xdr:row>35</xdr:row>
      <xdr:rowOff>29050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3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39227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303702</xdr:rowOff>
    </xdr:from>
    <xdr:to>
      <xdr:col>22</xdr:col>
      <xdr:colOff>165100</xdr:colOff>
      <xdr:row>35</xdr:row>
      <xdr:rowOff>62402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1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72580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25953</xdr:rowOff>
    </xdr:from>
    <xdr:to>
      <xdr:col>19</xdr:col>
      <xdr:colOff>38100</xdr:colOff>
      <xdr:row>35</xdr:row>
      <xdr:rowOff>127553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3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137731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0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75057</xdr:rowOff>
    </xdr:from>
    <xdr:to>
      <xdr:col>15</xdr:col>
      <xdr:colOff>101600</xdr:colOff>
      <xdr:row>35</xdr:row>
      <xdr:rowOff>176657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8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161434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7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24,869
24,328
30.27
10,098,881
9,596,656
405,698
6,095,712
6,123,357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52652</xdr:rowOff>
    </xdr:from>
    <xdr:to>
      <xdr:col>24</xdr:col>
      <xdr:colOff>63500</xdr:colOff>
      <xdr:row>37</xdr:row>
      <xdr:rowOff>112089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6302"/>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112089</xdr:rowOff>
    </xdr:from>
    <xdr:to>
      <xdr:col>19</xdr:col>
      <xdr:colOff>177800</xdr:colOff>
      <xdr:row>37</xdr:row>
      <xdr:rowOff>133609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5739"/>
          <a:ext cx="8890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133609</xdr:rowOff>
    </xdr:from>
    <xdr:to>
      <xdr:col>15</xdr:col>
      <xdr:colOff>50800</xdr:colOff>
      <xdr:row>37</xdr:row>
      <xdr:rowOff>135046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7259"/>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135046</xdr:rowOff>
    </xdr:from>
    <xdr:to>
      <xdr:col>10</xdr:col>
      <xdr:colOff>114300</xdr:colOff>
      <xdr:row>37</xdr:row>
      <xdr:rowOff>141463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8696"/>
          <a:ext cx="889000" cy="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1852</xdr:rowOff>
    </xdr:from>
    <xdr:to>
      <xdr:col>24</xdr:col>
      <xdr:colOff>114300</xdr:colOff>
      <xdr:row>37</xdr:row>
      <xdr:rowOff>103452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151729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61289</xdr:rowOff>
    </xdr:from>
    <xdr:to>
      <xdr:col>20</xdr:col>
      <xdr:colOff>38100</xdr:colOff>
      <xdr:row>37</xdr:row>
      <xdr:rowOff>162889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154016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82809</xdr:rowOff>
    </xdr:from>
    <xdr:to>
      <xdr:col>15</xdr:col>
      <xdr:colOff>101600</xdr:colOff>
      <xdr:row>38</xdr:row>
      <xdr:rowOff>12959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84246</xdr:rowOff>
    </xdr:from>
    <xdr:to>
      <xdr:col>10</xdr:col>
      <xdr:colOff>165100</xdr:colOff>
      <xdr:row>38</xdr:row>
      <xdr:rowOff>14396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90663</xdr:rowOff>
    </xdr:from>
    <xdr:to>
      <xdr:col>6</xdr:col>
      <xdr:colOff>38100</xdr:colOff>
      <xdr:row>38</xdr:row>
      <xdr:rowOff>20813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23818</xdr:rowOff>
    </xdr:from>
    <xdr:to>
      <xdr:col>24</xdr:col>
      <xdr:colOff>63500</xdr:colOff>
      <xdr:row>58</xdr:row>
      <xdr:rowOff>44338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7918"/>
          <a:ext cx="8382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35477</xdr:rowOff>
    </xdr:from>
    <xdr:to>
      <xdr:col>19</xdr:col>
      <xdr:colOff>177800</xdr:colOff>
      <xdr:row>58</xdr:row>
      <xdr:rowOff>44338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79577"/>
          <a:ext cx="8890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30969</xdr:rowOff>
    </xdr:from>
    <xdr:to>
      <xdr:col>15</xdr:col>
      <xdr:colOff>50800</xdr:colOff>
      <xdr:row>58</xdr:row>
      <xdr:rowOff>35477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75069"/>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30969</xdr:rowOff>
    </xdr:from>
    <xdr:to>
      <xdr:col>10</xdr:col>
      <xdr:colOff>114300</xdr:colOff>
      <xdr:row>58</xdr:row>
      <xdr:rowOff>58529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5069"/>
          <a:ext cx="8890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144468</xdr:rowOff>
    </xdr:from>
    <xdr:to>
      <xdr:col>24</xdr:col>
      <xdr:colOff>114300</xdr:colOff>
      <xdr:row>58</xdr:row>
      <xdr:rowOff>74618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164988</xdr:rowOff>
    </xdr:from>
    <xdr:to>
      <xdr:col>20</xdr:col>
      <xdr:colOff>38100</xdr:colOff>
      <xdr:row>58</xdr:row>
      <xdr:rowOff>95138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86265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156127</xdr:rowOff>
    </xdr:from>
    <xdr:to>
      <xdr:col>15</xdr:col>
      <xdr:colOff>101600</xdr:colOff>
      <xdr:row>58</xdr:row>
      <xdr:rowOff>86277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77404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151619</xdr:rowOff>
    </xdr:from>
    <xdr:to>
      <xdr:col>10</xdr:col>
      <xdr:colOff>165100</xdr:colOff>
      <xdr:row>58</xdr:row>
      <xdr:rowOff>81769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72896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7729</xdr:rowOff>
    </xdr:from>
    <xdr:to>
      <xdr:col>6</xdr:col>
      <xdr:colOff>38100</xdr:colOff>
      <xdr:row>58</xdr:row>
      <xdr:rowOff>109329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100456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164709</xdr:rowOff>
    </xdr:from>
    <xdr:to>
      <xdr:col>24</xdr:col>
      <xdr:colOff>63500</xdr:colOff>
      <xdr:row>78</xdr:row>
      <xdr:rowOff>7569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66359"/>
          <a:ext cx="8382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164709</xdr:rowOff>
    </xdr:from>
    <xdr:to>
      <xdr:col>19</xdr:col>
      <xdr:colOff>177800</xdr:colOff>
      <xdr:row>78</xdr:row>
      <xdr:rowOff>3135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66359"/>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3135</xdr:rowOff>
    </xdr:from>
    <xdr:to>
      <xdr:col>15</xdr:col>
      <xdr:colOff>50800</xdr:colOff>
      <xdr:row>78</xdr:row>
      <xdr:rowOff>23709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623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23709</xdr:rowOff>
    </xdr:from>
    <xdr:to>
      <xdr:col>10</xdr:col>
      <xdr:colOff>114300</xdr:colOff>
      <xdr:row>78</xdr:row>
      <xdr:rowOff>39436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6809"/>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128219</xdr:rowOff>
    </xdr:from>
    <xdr:to>
      <xdr:col>24</xdr:col>
      <xdr:colOff>114300</xdr:colOff>
      <xdr:row>78</xdr:row>
      <xdr:rowOff>58369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43146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113909</xdr:rowOff>
    </xdr:from>
    <xdr:to>
      <xdr:col>20</xdr:col>
      <xdr:colOff>38100</xdr:colOff>
      <xdr:row>78</xdr:row>
      <xdr:rowOff>44059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35186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0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123785</xdr:rowOff>
    </xdr:from>
    <xdr:to>
      <xdr:col>15</xdr:col>
      <xdr:colOff>101600</xdr:colOff>
      <xdr:row>78</xdr:row>
      <xdr:rowOff>53935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45062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144359</xdr:rowOff>
    </xdr:from>
    <xdr:to>
      <xdr:col>10</xdr:col>
      <xdr:colOff>165100</xdr:colOff>
      <xdr:row>78</xdr:row>
      <xdr:rowOff>74509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65636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160086</xdr:rowOff>
    </xdr:from>
    <xdr:to>
      <xdr:col>6</xdr:col>
      <xdr:colOff>38100</xdr:colOff>
      <xdr:row>78</xdr:row>
      <xdr:rowOff>90236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81363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52800</xdr:rowOff>
    </xdr:from>
    <xdr:to>
      <xdr:col>24</xdr:col>
      <xdr:colOff>63500</xdr:colOff>
      <xdr:row>98</xdr:row>
      <xdr:rowOff>105214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83450"/>
          <a:ext cx="838200" cy="22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87688</xdr:rowOff>
    </xdr:from>
    <xdr:to>
      <xdr:col>19</xdr:col>
      <xdr:colOff>177800</xdr:colOff>
      <xdr:row>98</xdr:row>
      <xdr:rowOff>105214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88978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27175</xdr:rowOff>
    </xdr:from>
    <xdr:to>
      <xdr:col>15</xdr:col>
      <xdr:colOff>50800</xdr:colOff>
      <xdr:row>98</xdr:row>
      <xdr:rowOff>87688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29275"/>
          <a:ext cx="889000" cy="6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27175</xdr:rowOff>
    </xdr:from>
    <xdr:to>
      <xdr:col>10</xdr:col>
      <xdr:colOff>114300</xdr:colOff>
      <xdr:row>99</xdr:row>
      <xdr:rowOff>28808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29275"/>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2000</xdr:rowOff>
    </xdr:from>
    <xdr:to>
      <xdr:col>24</xdr:col>
      <xdr:colOff>114300</xdr:colOff>
      <xdr:row>97</xdr:row>
      <xdr:rowOff>103600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151877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54414</xdr:rowOff>
    </xdr:from>
    <xdr:to>
      <xdr:col>20</xdr:col>
      <xdr:colOff>38100</xdr:colOff>
      <xdr:row>98</xdr:row>
      <xdr:rowOff>156014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147141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4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36888</xdr:rowOff>
    </xdr:from>
    <xdr:to>
      <xdr:col>15</xdr:col>
      <xdr:colOff>101600</xdr:colOff>
      <xdr:row>98</xdr:row>
      <xdr:rowOff>138488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3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129615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3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147825</xdr:rowOff>
    </xdr:from>
    <xdr:to>
      <xdr:col>10</xdr:col>
      <xdr:colOff>165100</xdr:colOff>
      <xdr:row>98</xdr:row>
      <xdr:rowOff>77975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69102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149458</xdr:rowOff>
    </xdr:from>
    <xdr:to>
      <xdr:col>6</xdr:col>
      <xdr:colOff>38100</xdr:colOff>
      <xdr:row>99</xdr:row>
      <xdr:rowOff>79608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70735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105454</xdr:rowOff>
    </xdr:from>
    <xdr:to>
      <xdr:col>55</xdr:col>
      <xdr:colOff>0</xdr:colOff>
      <xdr:row>37</xdr:row>
      <xdr:rowOff>55238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77654"/>
          <a:ext cx="838200" cy="1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105454</xdr:rowOff>
    </xdr:from>
    <xdr:to>
      <xdr:col>50</xdr:col>
      <xdr:colOff>114300</xdr:colOff>
      <xdr:row>37</xdr:row>
      <xdr:rowOff>81745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77654"/>
          <a:ext cx="889000" cy="1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81745</xdr:rowOff>
    </xdr:from>
    <xdr:to>
      <xdr:col>45</xdr:col>
      <xdr:colOff>177800</xdr:colOff>
      <xdr:row>37</xdr:row>
      <xdr:rowOff>146884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25395"/>
          <a:ext cx="889000" cy="6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67778</xdr:rowOff>
    </xdr:from>
    <xdr:to>
      <xdr:col>41</xdr:col>
      <xdr:colOff>50800</xdr:colOff>
      <xdr:row>37</xdr:row>
      <xdr:rowOff>146884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82728"/>
          <a:ext cx="889000" cy="110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4438</xdr:rowOff>
    </xdr:from>
    <xdr:to>
      <xdr:col>55</xdr:col>
      <xdr:colOff>50800</xdr:colOff>
      <xdr:row>37</xdr:row>
      <xdr:rowOff>106038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27315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54654</xdr:rowOff>
    </xdr:from>
    <xdr:to>
      <xdr:col>50</xdr:col>
      <xdr:colOff>165100</xdr:colOff>
      <xdr:row>36</xdr:row>
      <xdr:rowOff>156254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1331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0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30945</xdr:rowOff>
    </xdr:from>
    <xdr:to>
      <xdr:col>46</xdr:col>
      <xdr:colOff>38100</xdr:colOff>
      <xdr:row>37</xdr:row>
      <xdr:rowOff>132545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149072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96084</xdr:rowOff>
    </xdr:from>
    <xdr:to>
      <xdr:col>41</xdr:col>
      <xdr:colOff>101600</xdr:colOff>
      <xdr:row>38</xdr:row>
      <xdr:rowOff>26234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42761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16978</xdr:rowOff>
    </xdr:from>
    <xdr:to>
      <xdr:col>36</xdr:col>
      <xdr:colOff>165100</xdr:colOff>
      <xdr:row>31</xdr:row>
      <xdr:rowOff>118578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135105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10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23240</xdr:rowOff>
    </xdr:from>
    <xdr:to>
      <xdr:col>55</xdr:col>
      <xdr:colOff>0</xdr:colOff>
      <xdr:row>57</xdr:row>
      <xdr:rowOff>103267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95890"/>
          <a:ext cx="838200" cy="8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103267</xdr:rowOff>
    </xdr:from>
    <xdr:to>
      <xdr:col>50</xdr:col>
      <xdr:colOff>114300</xdr:colOff>
      <xdr:row>57</xdr:row>
      <xdr:rowOff>118583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75917"/>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108341</xdr:rowOff>
    </xdr:from>
    <xdr:to>
      <xdr:col>45</xdr:col>
      <xdr:colOff>177800</xdr:colOff>
      <xdr:row>57</xdr:row>
      <xdr:rowOff>118583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80991"/>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29097</xdr:rowOff>
    </xdr:from>
    <xdr:to>
      <xdr:col>41</xdr:col>
      <xdr:colOff>50800</xdr:colOff>
      <xdr:row>57</xdr:row>
      <xdr:rowOff>108341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1747"/>
          <a:ext cx="889000" cy="7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143890</xdr:rowOff>
    </xdr:from>
    <xdr:to>
      <xdr:col>55</xdr:col>
      <xdr:colOff>50800</xdr:colOff>
      <xdr:row>57</xdr:row>
      <xdr:rowOff>74040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58817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52467</xdr:rowOff>
    </xdr:from>
    <xdr:to>
      <xdr:col>50</xdr:col>
      <xdr:colOff>165100</xdr:colOff>
      <xdr:row>57</xdr:row>
      <xdr:rowOff>154067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145194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1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67783</xdr:rowOff>
    </xdr:from>
    <xdr:to>
      <xdr:col>46</xdr:col>
      <xdr:colOff>38100</xdr:colOff>
      <xdr:row>57</xdr:row>
      <xdr:rowOff>169383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4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160510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3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57541</xdr:rowOff>
    </xdr:from>
    <xdr:to>
      <xdr:col>41</xdr:col>
      <xdr:colOff>101600</xdr:colOff>
      <xdr:row>57</xdr:row>
      <xdr:rowOff>159141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150268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2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149747</xdr:rowOff>
    </xdr:from>
    <xdr:to>
      <xdr:col>36</xdr:col>
      <xdr:colOff>165100</xdr:colOff>
      <xdr:row>57</xdr:row>
      <xdr:rowOff>79897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71024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170238</xdr:rowOff>
    </xdr:from>
    <xdr:to>
      <xdr:col>55</xdr:col>
      <xdr:colOff>0</xdr:colOff>
      <xdr:row>79</xdr:row>
      <xdr:rowOff>2560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43338"/>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170238</xdr:rowOff>
    </xdr:from>
    <xdr:to>
      <xdr:col>50</xdr:col>
      <xdr:colOff>114300</xdr:colOff>
      <xdr:row>79</xdr:row>
      <xdr:rowOff>1873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3338"/>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161741</xdr:rowOff>
    </xdr:from>
    <xdr:to>
      <xdr:col>45</xdr:col>
      <xdr:colOff>177800</xdr:colOff>
      <xdr:row>79</xdr:row>
      <xdr:rowOff>1873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3484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88855</xdr:rowOff>
    </xdr:from>
    <xdr:to>
      <xdr:col>41</xdr:col>
      <xdr:colOff>50800</xdr:colOff>
      <xdr:row>78</xdr:row>
      <xdr:rowOff>161741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61955"/>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123210</xdr:rowOff>
    </xdr:from>
    <xdr:to>
      <xdr:col>55</xdr:col>
      <xdr:colOff>50800</xdr:colOff>
      <xdr:row>79</xdr:row>
      <xdr:rowOff>53360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38137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119438</xdr:rowOff>
    </xdr:from>
    <xdr:to>
      <xdr:col>50</xdr:col>
      <xdr:colOff>165100</xdr:colOff>
      <xdr:row>79</xdr:row>
      <xdr:rowOff>49588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40715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122523</xdr:rowOff>
    </xdr:from>
    <xdr:to>
      <xdr:col>46</xdr:col>
      <xdr:colOff>38100</xdr:colOff>
      <xdr:row>79</xdr:row>
      <xdr:rowOff>52673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43800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110941</xdr:rowOff>
    </xdr:from>
    <xdr:to>
      <xdr:col>41</xdr:col>
      <xdr:colOff>101600</xdr:colOff>
      <xdr:row>79</xdr:row>
      <xdr:rowOff>41091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32218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7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38055</xdr:rowOff>
    </xdr:from>
    <xdr:to>
      <xdr:col>36</xdr:col>
      <xdr:colOff>165100</xdr:colOff>
      <xdr:row>78</xdr:row>
      <xdr:rowOff>139655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130782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0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40022</xdr:rowOff>
    </xdr:from>
    <xdr:to>
      <xdr:col>55</xdr:col>
      <xdr:colOff>0</xdr:colOff>
      <xdr:row>98</xdr:row>
      <xdr:rowOff>141308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42122"/>
          <a:ext cx="838200" cy="10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141308</xdr:rowOff>
    </xdr:from>
    <xdr:to>
      <xdr:col>50</xdr:col>
      <xdr:colOff>114300</xdr:colOff>
      <xdr:row>98</xdr:row>
      <xdr:rowOff>154277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43408"/>
          <a:ext cx="889000" cy="1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140591</xdr:rowOff>
    </xdr:from>
    <xdr:to>
      <xdr:col>45</xdr:col>
      <xdr:colOff>177800</xdr:colOff>
      <xdr:row>98</xdr:row>
      <xdr:rowOff>154277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42691"/>
          <a:ext cx="889000" cy="1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87419</xdr:rowOff>
    </xdr:from>
    <xdr:to>
      <xdr:col>41</xdr:col>
      <xdr:colOff>50800</xdr:colOff>
      <xdr:row>98</xdr:row>
      <xdr:rowOff>140591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9519"/>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160672</xdr:rowOff>
    </xdr:from>
    <xdr:to>
      <xdr:col>55</xdr:col>
      <xdr:colOff>50800</xdr:colOff>
      <xdr:row>98</xdr:row>
      <xdr:rowOff>90822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75599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90508</xdr:rowOff>
    </xdr:from>
    <xdr:to>
      <xdr:col>50</xdr:col>
      <xdr:colOff>165100</xdr:colOff>
      <xdr:row>99</xdr:row>
      <xdr:rowOff>20658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11785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98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103477</xdr:rowOff>
    </xdr:from>
    <xdr:to>
      <xdr:col>46</xdr:col>
      <xdr:colOff>38100</xdr:colOff>
      <xdr:row>99</xdr:row>
      <xdr:rowOff>33627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24754</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699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89791</xdr:rowOff>
    </xdr:from>
    <xdr:to>
      <xdr:col>41</xdr:col>
      <xdr:colOff>101600</xdr:colOff>
      <xdr:row>99</xdr:row>
      <xdr:rowOff>19941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11068</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8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36619</xdr:rowOff>
    </xdr:from>
    <xdr:to>
      <xdr:col>36</xdr:col>
      <xdr:colOff>165100</xdr:colOff>
      <xdr:row>98</xdr:row>
      <xdr:rowOff>138219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129346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92288</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07388"/>
          <a:ext cx="838200" cy="4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92288</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07388"/>
          <a:ext cx="889000" cy="4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136843</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19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41488</xdr:rowOff>
    </xdr:from>
    <xdr:to>
      <xdr:col>81</xdr:col>
      <xdr:colOff>101600</xdr:colOff>
      <xdr:row>38</xdr:row>
      <xdr:rowOff>143088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5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159616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3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86043</xdr:rowOff>
    </xdr:from>
    <xdr:to>
      <xdr:col>67</xdr:col>
      <xdr:colOff>101600</xdr:colOff>
      <xdr:row>39</xdr:row>
      <xdr:rowOff>16193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7320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9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21476</xdr:rowOff>
    </xdr:from>
    <xdr:to>
      <xdr:col>85</xdr:col>
      <xdr:colOff>127000</xdr:colOff>
      <xdr:row>77</xdr:row>
      <xdr:rowOff>34773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23126"/>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21476</xdr:rowOff>
    </xdr:from>
    <xdr:to>
      <xdr:col>81</xdr:col>
      <xdr:colOff>50800</xdr:colOff>
      <xdr:row>77</xdr:row>
      <xdr:rowOff>28245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3126"/>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28245</xdr:rowOff>
    </xdr:from>
    <xdr:to>
      <xdr:col>76</xdr:col>
      <xdr:colOff>114300</xdr:colOff>
      <xdr:row>77</xdr:row>
      <xdr:rowOff>53581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29895"/>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53581</xdr:rowOff>
    </xdr:from>
    <xdr:to>
      <xdr:col>71</xdr:col>
      <xdr:colOff>177800</xdr:colOff>
      <xdr:row>77</xdr:row>
      <xdr:rowOff>92939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55231"/>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155423</xdr:rowOff>
    </xdr:from>
    <xdr:to>
      <xdr:col>85</xdr:col>
      <xdr:colOff>177800</xdr:colOff>
      <xdr:row>77</xdr:row>
      <xdr:rowOff>85573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133850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142126</xdr:rowOff>
    </xdr:from>
    <xdr:to>
      <xdr:col>81</xdr:col>
      <xdr:colOff>101600</xdr:colOff>
      <xdr:row>77</xdr:row>
      <xdr:rowOff>72276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63403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148895</xdr:rowOff>
    </xdr:from>
    <xdr:to>
      <xdr:col>76</xdr:col>
      <xdr:colOff>165100</xdr:colOff>
      <xdr:row>77</xdr:row>
      <xdr:rowOff>79045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70172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2781</xdr:rowOff>
    </xdr:from>
    <xdr:to>
      <xdr:col>72</xdr:col>
      <xdr:colOff>38100</xdr:colOff>
      <xdr:row>77</xdr:row>
      <xdr:rowOff>104381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95508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42139</xdr:rowOff>
    </xdr:from>
    <xdr:to>
      <xdr:col>67</xdr:col>
      <xdr:colOff>101600</xdr:colOff>
      <xdr:row>77</xdr:row>
      <xdr:rowOff>143739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134866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137629</xdr:rowOff>
    </xdr:from>
    <xdr:to>
      <xdr:col>85</xdr:col>
      <xdr:colOff>127000</xdr:colOff>
      <xdr:row>98</xdr:row>
      <xdr:rowOff>138717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3972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138717</xdr:rowOff>
    </xdr:from>
    <xdr:to>
      <xdr:col>81</xdr:col>
      <xdr:colOff>50800</xdr:colOff>
      <xdr:row>98</xdr:row>
      <xdr:rowOff>138762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4081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138762</xdr:rowOff>
    </xdr:from>
    <xdr:to>
      <xdr:col>76</xdr:col>
      <xdr:colOff>114300</xdr:colOff>
      <xdr:row>98</xdr:row>
      <xdr:rowOff>138945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4086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138914</xdr:rowOff>
    </xdr:from>
    <xdr:to>
      <xdr:col>71</xdr:col>
      <xdr:colOff>177800</xdr:colOff>
      <xdr:row>98</xdr:row>
      <xdr:rowOff>138945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4101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86829</xdr:rowOff>
    </xdr:from>
    <xdr:to>
      <xdr:col>85</xdr:col>
      <xdr:colOff>177800</xdr:colOff>
      <xdr:row>99</xdr:row>
      <xdr:rowOff>16979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1756</xdr:rowOff>
    </xdr:from>
    <xdr:ext cx="378565"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87917</xdr:rowOff>
    </xdr:from>
    <xdr:to>
      <xdr:col>81</xdr:col>
      <xdr:colOff>101600</xdr:colOff>
      <xdr:row>99</xdr:row>
      <xdr:rowOff>18067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9194</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2017" y="16982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87962</xdr:rowOff>
    </xdr:from>
    <xdr:to>
      <xdr:col>76</xdr:col>
      <xdr:colOff>165100</xdr:colOff>
      <xdr:row>99</xdr:row>
      <xdr:rowOff>18112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9239</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698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88145</xdr:rowOff>
    </xdr:from>
    <xdr:to>
      <xdr:col>72</xdr:col>
      <xdr:colOff>38100</xdr:colOff>
      <xdr:row>99</xdr:row>
      <xdr:rowOff>18295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9422</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698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88114</xdr:rowOff>
    </xdr:from>
    <xdr:to>
      <xdr:col>67</xdr:col>
      <xdr:colOff>101600</xdr:colOff>
      <xdr:row>99</xdr:row>
      <xdr:rowOff>18264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9391</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72675</xdr:rowOff>
    </xdr:from>
    <xdr:to>
      <xdr:col>116</xdr:col>
      <xdr:colOff>63500</xdr:colOff>
      <xdr:row>58</xdr:row>
      <xdr:rowOff>86208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16775"/>
          <a:ext cx="8382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72675</xdr:rowOff>
    </xdr:from>
    <xdr:to>
      <xdr:col>111</xdr:col>
      <xdr:colOff>177800</xdr:colOff>
      <xdr:row>58</xdr:row>
      <xdr:rowOff>78984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16775"/>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72400</xdr:rowOff>
    </xdr:from>
    <xdr:to>
      <xdr:col>107</xdr:col>
      <xdr:colOff>50800</xdr:colOff>
      <xdr:row>58</xdr:row>
      <xdr:rowOff>78984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16500"/>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67005</xdr:rowOff>
    </xdr:from>
    <xdr:to>
      <xdr:col>102</xdr:col>
      <xdr:colOff>114300</xdr:colOff>
      <xdr:row>58</xdr:row>
      <xdr:rowOff>72400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11105"/>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35408</xdr:rowOff>
    </xdr:from>
    <xdr:to>
      <xdr:col>116</xdr:col>
      <xdr:colOff>114300</xdr:colOff>
      <xdr:row>58</xdr:row>
      <xdr:rowOff>137008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156116</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21875</xdr:rowOff>
    </xdr:from>
    <xdr:to>
      <xdr:col>112</xdr:col>
      <xdr:colOff>38100</xdr:colOff>
      <xdr:row>58</xdr:row>
      <xdr:rowOff>123475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114602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58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28184</xdr:rowOff>
    </xdr:from>
    <xdr:to>
      <xdr:col>107</xdr:col>
      <xdr:colOff>101600</xdr:colOff>
      <xdr:row>58</xdr:row>
      <xdr:rowOff>129784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120911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6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21600</xdr:rowOff>
    </xdr:from>
    <xdr:to>
      <xdr:col>102</xdr:col>
      <xdr:colOff>165100</xdr:colOff>
      <xdr:row>58</xdr:row>
      <xdr:rowOff>123200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114327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5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16205</xdr:rowOff>
    </xdr:from>
    <xdr:to>
      <xdr:col>98</xdr:col>
      <xdr:colOff>38100</xdr:colOff>
      <xdr:row>58</xdr:row>
      <xdr:rowOff>117805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108932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5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88264</xdr:rowOff>
    </xdr:from>
    <xdr:to>
      <xdr:col>116</xdr:col>
      <xdr:colOff>63500</xdr:colOff>
      <xdr:row>76</xdr:row>
      <xdr:rowOff>128792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18464"/>
          <a:ext cx="8382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128792</xdr:rowOff>
    </xdr:from>
    <xdr:to>
      <xdr:col>111</xdr:col>
      <xdr:colOff>177800</xdr:colOff>
      <xdr:row>77</xdr:row>
      <xdr:rowOff>47149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58992"/>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23180</xdr:rowOff>
    </xdr:from>
    <xdr:to>
      <xdr:col>107</xdr:col>
      <xdr:colOff>50800</xdr:colOff>
      <xdr:row>77</xdr:row>
      <xdr:rowOff>47149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24830"/>
          <a:ext cx="889000" cy="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23180</xdr:rowOff>
    </xdr:from>
    <xdr:to>
      <xdr:col>102</xdr:col>
      <xdr:colOff>114300</xdr:colOff>
      <xdr:row>77</xdr:row>
      <xdr:rowOff>33041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24830"/>
          <a:ext cx="889000" cy="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37464</xdr:rowOff>
    </xdr:from>
    <xdr:to>
      <xdr:col>116</xdr:col>
      <xdr:colOff>114300</xdr:colOff>
      <xdr:row>76</xdr:row>
      <xdr:rowOff>139064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6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15891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4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77992</xdr:rowOff>
    </xdr:from>
    <xdr:to>
      <xdr:col>112</xdr:col>
      <xdr:colOff>38100</xdr:colOff>
      <xdr:row>77</xdr:row>
      <xdr:rowOff>8142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170719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167799</xdr:rowOff>
    </xdr:from>
    <xdr:to>
      <xdr:col>107</xdr:col>
      <xdr:colOff>101600</xdr:colOff>
      <xdr:row>77</xdr:row>
      <xdr:rowOff>97949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89076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143830</xdr:rowOff>
    </xdr:from>
    <xdr:to>
      <xdr:col>102</xdr:col>
      <xdr:colOff>165100</xdr:colOff>
      <xdr:row>77</xdr:row>
      <xdr:rowOff>73980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65107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6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153691</xdr:rowOff>
    </xdr:from>
    <xdr:to>
      <xdr:col>98</xdr:col>
      <xdr:colOff>38100</xdr:colOff>
      <xdr:row>77</xdr:row>
      <xdr:rowOff>83841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74968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7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補助費等を除き、概ね類似団体内平均値以下の水準で推移している。</a:t>
          </a:r>
        </a:p>
        <a:p>
          <a:r>
            <a:rPr kumimoji="1" lang="ja-JP" altLang="en-US" sz="1300">
              <a:latin typeface="ＭＳ Ｐゴシック" panose="020B0600070205080204" pitchFamily="50" charset="-128"/>
              <a:ea typeface="ＭＳ Ｐゴシック" panose="020B0600070205080204" pitchFamily="50" charset="-128"/>
            </a:rPr>
            <a:t>補助費等については、企業誘致用地取得奨励金等の事業費減により、前年度と比較して</a:t>
          </a:r>
          <a:r>
            <a:rPr kumimoji="1" lang="en-US" altLang="ja-JP" sz="1300">
              <a:latin typeface="ＭＳ Ｐゴシック" panose="020B0600070205080204" pitchFamily="50" charset="-128"/>
              <a:ea typeface="ＭＳ Ｐゴシック" panose="020B0600070205080204" pitchFamily="50" charset="-128"/>
            </a:rPr>
            <a:t>11,137</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普通建設事業費については、新橋小学校校舎防水外壁改修工事等により、前年度と比較して</a:t>
          </a:r>
          <a:r>
            <a:rPr kumimoji="1" lang="en-US" altLang="ja-JP" sz="1300">
              <a:latin typeface="ＭＳ Ｐゴシック" panose="020B0600070205080204" pitchFamily="50" charset="-128"/>
              <a:ea typeface="ＭＳ Ｐゴシック" panose="020B0600070205080204" pitchFamily="50" charset="-128"/>
            </a:rPr>
            <a:t>14,003</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月発生突風災害分の減により、</a:t>
          </a:r>
          <a:r>
            <a:rPr kumimoji="1" lang="en-US" altLang="ja-JP" sz="1300">
              <a:latin typeface="ＭＳ Ｐゴシック" panose="020B0600070205080204" pitchFamily="50" charset="-128"/>
              <a:ea typeface="ＭＳ Ｐゴシック" panose="020B0600070205080204" pitchFamily="50" charset="-128"/>
            </a:rPr>
            <a:t>2,074</a:t>
          </a:r>
          <a:r>
            <a:rPr kumimoji="1" lang="ja-JP" altLang="en-US" sz="1300">
              <a:latin typeface="ＭＳ Ｐゴシック" panose="020B0600070205080204" pitchFamily="50" charset="-128"/>
              <a:ea typeface="ＭＳ Ｐゴシック" panose="020B0600070205080204" pitchFamily="50" charset="-128"/>
            </a:rPr>
            <a:t>円の皆減となっている。</a:t>
          </a:r>
        </a:p>
        <a:p>
          <a:r>
            <a:rPr kumimoji="1" lang="ja-JP" altLang="en-US" sz="1300">
              <a:latin typeface="ＭＳ Ｐゴシック" panose="020B0600070205080204" pitchFamily="50" charset="-128"/>
              <a:ea typeface="ＭＳ Ｐゴシック" panose="020B0600070205080204" pitchFamily="50" charset="-128"/>
            </a:rPr>
            <a:t>その他の経費についても、前年度と比較して増となっているが、事業の見直し等により一層の縮減に努めていく。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栃木県野木町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24,869
24,328
30.27
10,098,881
9,596,656
405,698
6,095,712
6,123,357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28067</xdr:rowOff>
    </xdr:from>
    <xdr:to>
      <xdr:col>24</xdr:col>
      <xdr:colOff>63500</xdr:colOff>
      <xdr:row>34</xdr:row>
      <xdr:rowOff>87122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57367"/>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28067</xdr:rowOff>
    </xdr:from>
    <xdr:to>
      <xdr:col>19</xdr:col>
      <xdr:colOff>177800</xdr:colOff>
      <xdr:row>34</xdr:row>
      <xdr:rowOff>79121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7367"/>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150749</xdr:rowOff>
    </xdr:from>
    <xdr:to>
      <xdr:col>15</xdr:col>
      <xdr:colOff>50800</xdr:colOff>
      <xdr:row>34</xdr:row>
      <xdr:rowOff>79121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0859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150749</xdr:rowOff>
    </xdr:from>
    <xdr:to>
      <xdr:col>10</xdr:col>
      <xdr:colOff>114300</xdr:colOff>
      <xdr:row>34</xdr:row>
      <xdr:rowOff>56261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859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36322</xdr:rowOff>
    </xdr:from>
    <xdr:to>
      <xdr:col>24</xdr:col>
      <xdr:colOff>114300</xdr:colOff>
      <xdr:row>34</xdr:row>
      <xdr:rowOff>137922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59199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148717</xdr:rowOff>
    </xdr:from>
    <xdr:to>
      <xdr:col>20</xdr:col>
      <xdr:colOff>38100</xdr:colOff>
      <xdr:row>34</xdr:row>
      <xdr:rowOff>78867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95394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28321</xdr:rowOff>
    </xdr:from>
    <xdr:to>
      <xdr:col>15</xdr:col>
      <xdr:colOff>101600</xdr:colOff>
      <xdr:row>34</xdr:row>
      <xdr:rowOff>129921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146448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99949</xdr:rowOff>
    </xdr:from>
    <xdr:to>
      <xdr:col>10</xdr:col>
      <xdr:colOff>165100</xdr:colOff>
      <xdr:row>34</xdr:row>
      <xdr:rowOff>30099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46626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5461</xdr:rowOff>
    </xdr:from>
    <xdr:to>
      <xdr:col>6</xdr:col>
      <xdr:colOff>38100</xdr:colOff>
      <xdr:row>34</xdr:row>
      <xdr:rowOff>107061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123588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47472</xdr:rowOff>
    </xdr:from>
    <xdr:to>
      <xdr:col>24</xdr:col>
      <xdr:colOff>63500</xdr:colOff>
      <xdr:row>58</xdr:row>
      <xdr:rowOff>60254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1572"/>
          <a:ext cx="8382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60254</xdr:rowOff>
    </xdr:from>
    <xdr:to>
      <xdr:col>19</xdr:col>
      <xdr:colOff>177800</xdr:colOff>
      <xdr:row>58</xdr:row>
      <xdr:rowOff>71752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4354"/>
          <a:ext cx="889000" cy="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71752</xdr:rowOff>
    </xdr:from>
    <xdr:to>
      <xdr:col>15</xdr:col>
      <xdr:colOff>50800</xdr:colOff>
      <xdr:row>58</xdr:row>
      <xdr:rowOff>73055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5852"/>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5642</xdr:rowOff>
    </xdr:from>
    <xdr:to>
      <xdr:col>10</xdr:col>
      <xdr:colOff>114300</xdr:colOff>
      <xdr:row>58</xdr:row>
      <xdr:rowOff>73055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6842"/>
          <a:ext cx="889000" cy="4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168122</xdr:rowOff>
    </xdr:from>
    <xdr:to>
      <xdr:col>24</xdr:col>
      <xdr:colOff>114300</xdr:colOff>
      <xdr:row>58</xdr:row>
      <xdr:rowOff>98272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83049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9454</xdr:rowOff>
    </xdr:from>
    <xdr:to>
      <xdr:col>20</xdr:col>
      <xdr:colOff>38100</xdr:colOff>
      <xdr:row>58</xdr:row>
      <xdr:rowOff>111054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102181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20952</xdr:rowOff>
    </xdr:from>
    <xdr:to>
      <xdr:col>15</xdr:col>
      <xdr:colOff>101600</xdr:colOff>
      <xdr:row>58</xdr:row>
      <xdr:rowOff>122552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113679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22255</xdr:rowOff>
    </xdr:from>
    <xdr:to>
      <xdr:col>10</xdr:col>
      <xdr:colOff>165100</xdr:colOff>
      <xdr:row>58</xdr:row>
      <xdr:rowOff>123855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114982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5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126292</xdr:rowOff>
    </xdr:from>
    <xdr:to>
      <xdr:col>6</xdr:col>
      <xdr:colOff>38100</xdr:colOff>
      <xdr:row>56</xdr:row>
      <xdr:rowOff>56442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47569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4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152288</xdr:rowOff>
    </xdr:from>
    <xdr:to>
      <xdr:col>24</xdr:col>
      <xdr:colOff>63500</xdr:colOff>
      <xdr:row>77</xdr:row>
      <xdr:rowOff>99109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82488"/>
          <a:ext cx="838200" cy="11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99109</xdr:rowOff>
    </xdr:from>
    <xdr:to>
      <xdr:col>19</xdr:col>
      <xdr:colOff>177800</xdr:colOff>
      <xdr:row>77</xdr:row>
      <xdr:rowOff>155268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0759"/>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102073</xdr:rowOff>
    </xdr:from>
    <xdr:to>
      <xdr:col>15</xdr:col>
      <xdr:colOff>50800</xdr:colOff>
      <xdr:row>77</xdr:row>
      <xdr:rowOff>155268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3723"/>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102073</xdr:rowOff>
    </xdr:from>
    <xdr:to>
      <xdr:col>10</xdr:col>
      <xdr:colOff>114300</xdr:colOff>
      <xdr:row>78</xdr:row>
      <xdr:rowOff>102392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3723"/>
          <a:ext cx="889000" cy="17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101488</xdr:rowOff>
    </xdr:from>
    <xdr:to>
      <xdr:col>24</xdr:col>
      <xdr:colOff>114300</xdr:colOff>
      <xdr:row>77</xdr:row>
      <xdr:rowOff>31638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79915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48309</xdr:rowOff>
    </xdr:from>
    <xdr:to>
      <xdr:col>20</xdr:col>
      <xdr:colOff>38100</xdr:colOff>
      <xdr:row>77</xdr:row>
      <xdr:rowOff>149909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141036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104468</xdr:rowOff>
    </xdr:from>
    <xdr:to>
      <xdr:col>15</xdr:col>
      <xdr:colOff>101600</xdr:colOff>
      <xdr:row>78</xdr:row>
      <xdr:rowOff>34618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25745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51273</xdr:rowOff>
    </xdr:from>
    <xdr:to>
      <xdr:col>10</xdr:col>
      <xdr:colOff>165100</xdr:colOff>
      <xdr:row>77</xdr:row>
      <xdr:rowOff>152873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144000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51592</xdr:rowOff>
    </xdr:from>
    <xdr:to>
      <xdr:col>6</xdr:col>
      <xdr:colOff>38100</xdr:colOff>
      <xdr:row>78</xdr:row>
      <xdr:rowOff>153192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144319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17901</xdr:rowOff>
    </xdr:from>
    <xdr:to>
      <xdr:col>24</xdr:col>
      <xdr:colOff>63500</xdr:colOff>
      <xdr:row>98</xdr:row>
      <xdr:rowOff>36023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20001"/>
          <a:ext cx="838200" cy="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152364</xdr:rowOff>
    </xdr:from>
    <xdr:to>
      <xdr:col>19</xdr:col>
      <xdr:colOff>177800</xdr:colOff>
      <xdr:row>98</xdr:row>
      <xdr:rowOff>17901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3014"/>
          <a:ext cx="8890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152364</xdr:rowOff>
    </xdr:from>
    <xdr:to>
      <xdr:col>15</xdr:col>
      <xdr:colOff>50800</xdr:colOff>
      <xdr:row>98</xdr:row>
      <xdr:rowOff>14184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3014"/>
          <a:ext cx="8890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14184</xdr:rowOff>
    </xdr:from>
    <xdr:to>
      <xdr:col>10</xdr:col>
      <xdr:colOff>114300</xdr:colOff>
      <xdr:row>98</xdr:row>
      <xdr:rowOff>107680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6284"/>
          <a:ext cx="889000" cy="9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156673</xdr:rowOff>
    </xdr:from>
    <xdr:to>
      <xdr:col>24</xdr:col>
      <xdr:colOff>114300</xdr:colOff>
      <xdr:row>98</xdr:row>
      <xdr:rowOff>86823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135100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138551</xdr:rowOff>
    </xdr:from>
    <xdr:to>
      <xdr:col>20</xdr:col>
      <xdr:colOff>38100</xdr:colOff>
      <xdr:row>98</xdr:row>
      <xdr:rowOff>68701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59828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101564</xdr:rowOff>
    </xdr:from>
    <xdr:to>
      <xdr:col>15</xdr:col>
      <xdr:colOff>101600</xdr:colOff>
      <xdr:row>98</xdr:row>
      <xdr:rowOff>31714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22841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134834</xdr:rowOff>
    </xdr:from>
    <xdr:to>
      <xdr:col>10</xdr:col>
      <xdr:colOff>165100</xdr:colOff>
      <xdr:row>98</xdr:row>
      <xdr:rowOff>64984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56111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56880</xdr:rowOff>
    </xdr:from>
    <xdr:to>
      <xdr:col>6</xdr:col>
      <xdr:colOff>38100</xdr:colOff>
      <xdr:row>98</xdr:row>
      <xdr:rowOff>158480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149607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154636</xdr:rowOff>
    </xdr:from>
    <xdr:to>
      <xdr:col>55</xdr:col>
      <xdr:colOff>0</xdr:colOff>
      <xdr:row>58</xdr:row>
      <xdr:rowOff>8293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27286"/>
          <a:ext cx="8382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8293</xdr:rowOff>
    </xdr:from>
    <xdr:to>
      <xdr:col>50</xdr:col>
      <xdr:colOff>114300</xdr:colOff>
      <xdr:row>58</xdr:row>
      <xdr:rowOff>49899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52393"/>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49899</xdr:rowOff>
    </xdr:from>
    <xdr:to>
      <xdr:col>45</xdr:col>
      <xdr:colOff>177800</xdr:colOff>
      <xdr:row>58</xdr:row>
      <xdr:rowOff>50260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93999"/>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42640</xdr:rowOff>
    </xdr:from>
    <xdr:to>
      <xdr:col>41</xdr:col>
      <xdr:colOff>50800</xdr:colOff>
      <xdr:row>58</xdr:row>
      <xdr:rowOff>50260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86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103836</xdr:rowOff>
    </xdr:from>
    <xdr:to>
      <xdr:col>55</xdr:col>
      <xdr:colOff>50800</xdr:colOff>
      <xdr:row>58</xdr:row>
      <xdr:rowOff>33986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126713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2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128943</xdr:rowOff>
    </xdr:from>
    <xdr:to>
      <xdr:col>50</xdr:col>
      <xdr:colOff>165100</xdr:colOff>
      <xdr:row>58</xdr:row>
      <xdr:rowOff>59093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50220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170549</xdr:rowOff>
    </xdr:from>
    <xdr:to>
      <xdr:col>46</xdr:col>
      <xdr:colOff>38100</xdr:colOff>
      <xdr:row>58</xdr:row>
      <xdr:rowOff>100699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91826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3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170910</xdr:rowOff>
    </xdr:from>
    <xdr:to>
      <xdr:col>41</xdr:col>
      <xdr:colOff>101600</xdr:colOff>
      <xdr:row>58</xdr:row>
      <xdr:rowOff>101060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92187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3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163290</xdr:rowOff>
    </xdr:from>
    <xdr:to>
      <xdr:col>36</xdr:col>
      <xdr:colOff>165100</xdr:colOff>
      <xdr:row>58</xdr:row>
      <xdr:rowOff>93440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84567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157854</xdr:rowOff>
    </xdr:from>
    <xdr:to>
      <xdr:col>55</xdr:col>
      <xdr:colOff>0</xdr:colOff>
      <xdr:row>78</xdr:row>
      <xdr:rowOff>104724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9504"/>
          <a:ext cx="838200" cy="1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157854</xdr:rowOff>
    </xdr:from>
    <xdr:to>
      <xdr:col>50</xdr:col>
      <xdr:colOff>114300</xdr:colOff>
      <xdr:row>78</xdr:row>
      <xdr:rowOff>112916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59504"/>
          <a:ext cx="889000" cy="12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112916</xdr:rowOff>
    </xdr:from>
    <xdr:to>
      <xdr:col>45</xdr:col>
      <xdr:colOff>177800</xdr:colOff>
      <xdr:row>78</xdr:row>
      <xdr:rowOff>130460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6016"/>
          <a:ext cx="889000" cy="1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130460</xdr:rowOff>
    </xdr:from>
    <xdr:to>
      <xdr:col>41</xdr:col>
      <xdr:colOff>50800</xdr:colOff>
      <xdr:row>78</xdr:row>
      <xdr:rowOff>153282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03560"/>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53924</xdr:rowOff>
    </xdr:from>
    <xdr:to>
      <xdr:col>55</xdr:col>
      <xdr:colOff>50800</xdr:colOff>
      <xdr:row>78</xdr:row>
      <xdr:rowOff>155524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107054</xdr:rowOff>
    </xdr:from>
    <xdr:to>
      <xdr:col>50</xdr:col>
      <xdr:colOff>165100</xdr:colOff>
      <xdr:row>78</xdr:row>
      <xdr:rowOff>37204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53731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62116</xdr:rowOff>
    </xdr:from>
    <xdr:to>
      <xdr:col>46</xdr:col>
      <xdr:colOff>38100</xdr:colOff>
      <xdr:row>78</xdr:row>
      <xdr:rowOff>163716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154843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79660</xdr:rowOff>
    </xdr:from>
    <xdr:to>
      <xdr:col>41</xdr:col>
      <xdr:colOff>101600</xdr:colOff>
      <xdr:row>79</xdr:row>
      <xdr:rowOff>9810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102482</xdr:rowOff>
    </xdr:from>
    <xdr:to>
      <xdr:col>36</xdr:col>
      <xdr:colOff>165100</xdr:colOff>
      <xdr:row>79</xdr:row>
      <xdr:rowOff>32632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23759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114884</xdr:rowOff>
    </xdr:from>
    <xdr:to>
      <xdr:col>55</xdr:col>
      <xdr:colOff>0</xdr:colOff>
      <xdr:row>96</xdr:row>
      <xdr:rowOff>143929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74084"/>
          <a:ext cx="8382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143929</xdr:rowOff>
    </xdr:from>
    <xdr:to>
      <xdr:col>50</xdr:col>
      <xdr:colOff>114300</xdr:colOff>
      <xdr:row>96</xdr:row>
      <xdr:rowOff>170599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0312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170599</xdr:rowOff>
    </xdr:from>
    <xdr:to>
      <xdr:col>45</xdr:col>
      <xdr:colOff>177800</xdr:colOff>
      <xdr:row>97</xdr:row>
      <xdr:rowOff>305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29799"/>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163322</xdr:rowOff>
    </xdr:from>
    <xdr:to>
      <xdr:col>41</xdr:col>
      <xdr:colOff>50800</xdr:colOff>
      <xdr:row>97</xdr:row>
      <xdr:rowOff>305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22522"/>
          <a:ext cx="8890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64084</xdr:rowOff>
    </xdr:from>
    <xdr:to>
      <xdr:col>55</xdr:col>
      <xdr:colOff>50800</xdr:colOff>
      <xdr:row>96</xdr:row>
      <xdr:rowOff>165684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42511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93129</xdr:rowOff>
    </xdr:from>
    <xdr:to>
      <xdr:col>50</xdr:col>
      <xdr:colOff>165100</xdr:colOff>
      <xdr:row>97</xdr:row>
      <xdr:rowOff>23279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14406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119799</xdr:rowOff>
    </xdr:from>
    <xdr:to>
      <xdr:col>46</xdr:col>
      <xdr:colOff>38100</xdr:colOff>
      <xdr:row>97</xdr:row>
      <xdr:rowOff>49949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41076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120955</xdr:rowOff>
    </xdr:from>
    <xdr:to>
      <xdr:col>41</xdr:col>
      <xdr:colOff>101600</xdr:colOff>
      <xdr:row>97</xdr:row>
      <xdr:rowOff>51105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42232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112522</xdr:rowOff>
    </xdr:from>
    <xdr:to>
      <xdr:col>36</xdr:col>
      <xdr:colOff>165100</xdr:colOff>
      <xdr:row>97</xdr:row>
      <xdr:rowOff>42672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33799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136892</xdr:rowOff>
    </xdr:from>
    <xdr:to>
      <xdr:col>85</xdr:col>
      <xdr:colOff>127000</xdr:colOff>
      <xdr:row>39</xdr:row>
      <xdr:rowOff>9137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1992"/>
          <a:ext cx="8382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9137</xdr:rowOff>
    </xdr:from>
    <xdr:to>
      <xdr:col>81</xdr:col>
      <xdr:colOff>50800</xdr:colOff>
      <xdr:row>39</xdr:row>
      <xdr:rowOff>15342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9568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160209</xdr:rowOff>
    </xdr:from>
    <xdr:to>
      <xdr:col>76</xdr:col>
      <xdr:colOff>114300</xdr:colOff>
      <xdr:row>39</xdr:row>
      <xdr:rowOff>15342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75309"/>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160209</xdr:rowOff>
    </xdr:from>
    <xdr:to>
      <xdr:col>71</xdr:col>
      <xdr:colOff>177800</xdr:colOff>
      <xdr:row>39</xdr:row>
      <xdr:rowOff>29842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75309"/>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86092</xdr:rowOff>
    </xdr:from>
    <xdr:to>
      <xdr:col>85</xdr:col>
      <xdr:colOff>177800</xdr:colOff>
      <xdr:row>39</xdr:row>
      <xdr:rowOff>16242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129787</xdr:rowOff>
    </xdr:from>
    <xdr:to>
      <xdr:col>81</xdr:col>
      <xdr:colOff>101600</xdr:colOff>
      <xdr:row>39</xdr:row>
      <xdr:rowOff>59937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51064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3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135992</xdr:rowOff>
    </xdr:from>
    <xdr:to>
      <xdr:col>76</xdr:col>
      <xdr:colOff>165100</xdr:colOff>
      <xdr:row>39</xdr:row>
      <xdr:rowOff>66142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57269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109409</xdr:rowOff>
    </xdr:from>
    <xdr:to>
      <xdr:col>72</xdr:col>
      <xdr:colOff>38100</xdr:colOff>
      <xdr:row>39</xdr:row>
      <xdr:rowOff>39559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30686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150492</xdr:rowOff>
    </xdr:from>
    <xdr:to>
      <xdr:col>67</xdr:col>
      <xdr:colOff>101600</xdr:colOff>
      <xdr:row>39</xdr:row>
      <xdr:rowOff>80642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6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71769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5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70946</xdr:rowOff>
    </xdr:from>
    <xdr:to>
      <xdr:col>85</xdr:col>
      <xdr:colOff>127000</xdr:colOff>
      <xdr:row>57</xdr:row>
      <xdr:rowOff>135265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43596"/>
          <a:ext cx="838200" cy="6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129893</xdr:rowOff>
    </xdr:from>
    <xdr:to>
      <xdr:col>81</xdr:col>
      <xdr:colOff>50800</xdr:colOff>
      <xdr:row>57</xdr:row>
      <xdr:rowOff>135265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0254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129893</xdr:rowOff>
    </xdr:from>
    <xdr:to>
      <xdr:col>76</xdr:col>
      <xdr:colOff>114300</xdr:colOff>
      <xdr:row>57</xdr:row>
      <xdr:rowOff>140930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02543"/>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57157</xdr:rowOff>
    </xdr:from>
    <xdr:to>
      <xdr:col>71</xdr:col>
      <xdr:colOff>177800</xdr:colOff>
      <xdr:row>57</xdr:row>
      <xdr:rowOff>140930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9807"/>
          <a:ext cx="889000" cy="8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20146</xdr:rowOff>
    </xdr:from>
    <xdr:to>
      <xdr:col>85</xdr:col>
      <xdr:colOff>177800</xdr:colOff>
      <xdr:row>57</xdr:row>
      <xdr:rowOff>121746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84465</xdr:rowOff>
    </xdr:from>
    <xdr:to>
      <xdr:col>81</xdr:col>
      <xdr:colOff>101600</xdr:colOff>
      <xdr:row>58</xdr:row>
      <xdr:rowOff>14615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4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79093</xdr:rowOff>
    </xdr:from>
    <xdr:to>
      <xdr:col>76</xdr:col>
      <xdr:colOff>165100</xdr:colOff>
      <xdr:row>58</xdr:row>
      <xdr:rowOff>9243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90130</xdr:rowOff>
    </xdr:from>
    <xdr:to>
      <xdr:col>72</xdr:col>
      <xdr:colOff>38100</xdr:colOff>
      <xdr:row>58</xdr:row>
      <xdr:rowOff>20280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6357</xdr:rowOff>
    </xdr:from>
    <xdr:to>
      <xdr:col>67</xdr:col>
      <xdr:colOff>101600</xdr:colOff>
      <xdr:row>57</xdr:row>
      <xdr:rowOff>107957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99084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92289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65389"/>
          <a:ext cx="8382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92289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65389"/>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136843</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99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41489</xdr:rowOff>
    </xdr:from>
    <xdr:to>
      <xdr:col>81</xdr:col>
      <xdr:colOff>101600</xdr:colOff>
      <xdr:row>78</xdr:row>
      <xdr:rowOff>143089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159616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8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86043</xdr:rowOff>
    </xdr:from>
    <xdr:to>
      <xdr:col>67</xdr:col>
      <xdr:colOff>101600</xdr:colOff>
      <xdr:row>79</xdr:row>
      <xdr:rowOff>16193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7320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51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21476</xdr:rowOff>
    </xdr:from>
    <xdr:to>
      <xdr:col>85</xdr:col>
      <xdr:colOff>127000</xdr:colOff>
      <xdr:row>97</xdr:row>
      <xdr:rowOff>34773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52126"/>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21476</xdr:rowOff>
    </xdr:from>
    <xdr:to>
      <xdr:col>81</xdr:col>
      <xdr:colOff>50800</xdr:colOff>
      <xdr:row>97</xdr:row>
      <xdr:rowOff>28245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52126"/>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28245</xdr:rowOff>
    </xdr:from>
    <xdr:to>
      <xdr:col>76</xdr:col>
      <xdr:colOff>114300</xdr:colOff>
      <xdr:row>97</xdr:row>
      <xdr:rowOff>53581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58895"/>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53581</xdr:rowOff>
    </xdr:from>
    <xdr:to>
      <xdr:col>71</xdr:col>
      <xdr:colOff>177800</xdr:colOff>
      <xdr:row>97</xdr:row>
      <xdr:rowOff>92939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84231"/>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155423</xdr:rowOff>
    </xdr:from>
    <xdr:to>
      <xdr:col>85</xdr:col>
      <xdr:colOff>177800</xdr:colOff>
      <xdr:row>97</xdr:row>
      <xdr:rowOff>85573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133850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9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142126</xdr:rowOff>
    </xdr:from>
    <xdr:to>
      <xdr:col>81</xdr:col>
      <xdr:colOff>101600</xdr:colOff>
      <xdr:row>97</xdr:row>
      <xdr:rowOff>72276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63403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148895</xdr:rowOff>
    </xdr:from>
    <xdr:to>
      <xdr:col>76</xdr:col>
      <xdr:colOff>165100</xdr:colOff>
      <xdr:row>97</xdr:row>
      <xdr:rowOff>79045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70172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2781</xdr:rowOff>
    </xdr:from>
    <xdr:to>
      <xdr:col>72</xdr:col>
      <xdr:colOff>38100</xdr:colOff>
      <xdr:row>97</xdr:row>
      <xdr:rowOff>104381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95508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42139</xdr:rowOff>
    </xdr:from>
    <xdr:to>
      <xdr:col>67</xdr:col>
      <xdr:colOff>101600</xdr:colOff>
      <xdr:row>97</xdr:row>
      <xdr:rowOff>143739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134866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6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議会費及び農林水産業費は類似団体内平均値を上回っており、それ以外の経費については平均値以下の水準で概ね推移している。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民生費については、定額減税調整給付金等の影響により、前年度と比較して</a:t>
          </a:r>
          <a:r>
            <a:rPr kumimoji="1" lang="en-US" altLang="ja-JP" sz="1300">
              <a:latin typeface="ＭＳ Ｐゴシック" panose="020B0600070205080204" pitchFamily="50" charset="-128"/>
              <a:ea typeface="ＭＳ Ｐゴシック" panose="020B0600070205080204" pitchFamily="50" charset="-128"/>
            </a:rPr>
            <a:t>15,521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商工費については、企業誘致用地取得奨励金等の事業費減により、、前年度と比較して</a:t>
          </a:r>
          <a:r>
            <a:rPr kumimoji="1" lang="en-US" altLang="ja-JP" sz="1300">
              <a:latin typeface="ＭＳ Ｐゴシック" panose="020B0600070205080204" pitchFamily="50" charset="-128"/>
              <a:ea typeface="ＭＳ Ｐゴシック" panose="020B0600070205080204" pitchFamily="50" charset="-128"/>
            </a:rPr>
            <a:t>6,211</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教育費については、新橋小学校校舎防水外壁改修工事等により、前年度と比較して</a:t>
          </a:r>
          <a:r>
            <a:rPr kumimoji="1" lang="en-US" altLang="ja-JP" sz="1300">
              <a:latin typeface="ＭＳ Ｐゴシック" panose="020B0600070205080204" pitchFamily="50" charset="-128"/>
              <a:ea typeface="ＭＳ Ｐゴシック" panose="020B0600070205080204" pitchFamily="50" charset="-128"/>
            </a:rPr>
            <a:t>14,068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災害復旧費については、令和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月発生突風災害分の減により、</a:t>
          </a:r>
          <a:r>
            <a:rPr kumimoji="1" lang="en-US" altLang="ja-JP" sz="1300">
              <a:latin typeface="ＭＳ Ｐゴシック" panose="020B0600070205080204" pitchFamily="50" charset="-128"/>
              <a:ea typeface="ＭＳ Ｐゴシック" panose="020B0600070205080204" pitchFamily="50" charset="-128"/>
            </a:rPr>
            <a:t>2,074</a:t>
          </a:r>
          <a:r>
            <a:rPr kumimoji="1" lang="ja-JP" altLang="en-US" sz="1300">
              <a:latin typeface="ＭＳ Ｐゴシック" panose="020B0600070205080204" pitchFamily="50" charset="-128"/>
              <a:ea typeface="ＭＳ Ｐゴシック" panose="020B0600070205080204" pitchFamily="50" charset="-128"/>
            </a:rPr>
            <a:t>円の皆減となっている。</a:t>
          </a:r>
        </a:p>
        <a:p>
          <a:r>
            <a:rPr kumimoji="1" lang="ja-JP" altLang="en-US" sz="1300">
              <a:latin typeface="ＭＳ Ｐゴシック" panose="020B0600070205080204" pitchFamily="50" charset="-128"/>
              <a:ea typeface="ＭＳ Ｐゴシック" panose="020B0600070205080204" pitchFamily="50" charset="-128"/>
            </a:rPr>
            <a:t>従来の住民サービスに加え、物価高騰等の影響による経常経費の増加が見込まれる中で、必要な経費を見極め、事業の見直しを図り、より一層の縮減に努めていく。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栃木県野木町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財政調整基金については、標準財政規模比</a:t>
          </a:r>
          <a:r>
            <a:rPr kumimoji="1" lang="en-US" altLang="ja-JP" sz="1400">
              <a:latin typeface="ＭＳ ゴシック" pitchFamily="49" charset="-128"/>
              <a:ea typeface="ＭＳ ゴシック" pitchFamily="49" charset="-128"/>
            </a:rPr>
            <a:t>17.07%</a:t>
          </a:r>
          <a:r>
            <a:rPr kumimoji="1" lang="ja-JP" altLang="en-US" sz="1400">
              <a:latin typeface="ＭＳ ゴシック" pitchFamily="49" charset="-128"/>
              <a:ea typeface="ＭＳ ゴシック" pitchFamily="49" charset="-128"/>
            </a:rPr>
            <a:t>の残高となり、収支不足額に充当したことにより、前年度と比較して</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実質収支額については、前年度より繰越した事業が増加しているため減少している。</a:t>
          </a:r>
        </a:p>
        <a:p>
          <a:r>
            <a:rPr kumimoji="1" lang="ja-JP" altLang="en-US" sz="1400">
              <a:latin typeface="ＭＳ ゴシック" pitchFamily="49" charset="-128"/>
              <a:ea typeface="ＭＳ ゴシック" pitchFamily="49" charset="-128"/>
            </a:rPr>
            <a:t>今後、物価高騰等の影響により引き続き経費支出の増加が想定されるため、行政経費の削減を図り、堅実な財政運営に努める。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栃木県野木町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実質収支額の減及び標準財政規模の増により、前年度と比較して減となっている。社会保障経費の増や物価高騰の影響、町民ニーズの多様化に伴う行政サービス水準の向上により、今後も経常経費等の増加が見込まれるため、予算査定等により事業や経費の削減に努めていく。</a:t>
          </a:r>
        </a:p>
        <a:p>
          <a:r>
            <a:rPr kumimoji="1" lang="ja-JP" altLang="en-US" sz="1400">
              <a:latin typeface="ＭＳ ゴシック" pitchFamily="49" charset="-128"/>
              <a:ea typeface="ＭＳ ゴシック" pitchFamily="49" charset="-128"/>
            </a:rPr>
            <a:t>水道事業会計については、独立した採算を確保できているが、今後も採算を確保できるよう、料金改定等も視野に入れ堅実な運営に努める。</a:t>
          </a:r>
        </a:p>
        <a:p>
          <a:r>
            <a:rPr kumimoji="1" lang="ja-JP" altLang="en-US" sz="1400">
              <a:latin typeface="ＭＳ ゴシック" pitchFamily="49" charset="-128"/>
              <a:ea typeface="ＭＳ ゴシック" pitchFamily="49" charset="-128"/>
            </a:rPr>
            <a:t>下水道事業については、一般会計からの補助もあるため黒字を保っているが、企業会計として独立した採算をとれるよう、水道事業会計同様、料金改定等を視野に入れ財源の確保に努める。</a:t>
          </a:r>
        </a:p>
        <a:p>
          <a:r>
            <a:rPr kumimoji="1" lang="ja-JP" altLang="en-US" sz="1400">
              <a:latin typeface="ＭＳ ゴシック" pitchFamily="49" charset="-128"/>
              <a:ea typeface="ＭＳ ゴシック" pitchFamily="49" charset="-128"/>
            </a:rPr>
            <a:t>その他の各会計において、いずれも赤字はなく、安定した財政運営を図ることができているため、今後も現状維持に努めていく。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10098881</v>
      </c>
      <c r="BO4" s="436"/>
      <c r="BP4" s="436"/>
      <c r="BQ4" s="436"/>
      <c r="BR4" s="436"/>
      <c r="BS4" s="436"/>
      <c r="BT4" s="436"/>
      <c r="BU4" s="437"/>
      <c r="BV4" s="435">
        <v>9505369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8.4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9596656</v>
      </c>
      <c r="BO5" s="407"/>
      <c r="BP5" s="407"/>
      <c r="BQ5" s="407"/>
      <c r="BR5" s="407"/>
      <c r="BS5" s="407"/>
      <c r="BT5" s="407"/>
      <c r="BU5" s="408"/>
      <c r="BV5" s="406">
        <v>8969070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91.4</v>
      </c>
      <c r="CU5" s="404"/>
      <c r="CV5" s="404"/>
      <c r="CW5" s="404"/>
      <c r="CX5" s="404"/>
      <c r="CY5" s="404"/>
      <c r="CZ5" s="404"/>
      <c r="DA5" s="405"/>
      <c r="DB5" s="403">
        <v>90.1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502225</v>
      </c>
      <c r="BO6" s="407"/>
      <c r="BP6" s="407"/>
      <c r="BQ6" s="407"/>
      <c r="BR6" s="407"/>
      <c r="BS6" s="407"/>
      <c r="BT6" s="407"/>
      <c r="BU6" s="408"/>
      <c r="BV6" s="406">
        <v>536299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91.8</v>
      </c>
      <c r="CU6" s="550"/>
      <c r="CV6" s="550"/>
      <c r="CW6" s="550"/>
      <c r="CX6" s="550"/>
      <c r="CY6" s="550"/>
      <c r="CZ6" s="550"/>
      <c r="DA6" s="551"/>
      <c r="DB6" s="549">
        <v>91.2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96527</v>
      </c>
      <c r="BO7" s="407"/>
      <c r="BP7" s="407"/>
      <c r="BQ7" s="407"/>
      <c r="BR7" s="407"/>
      <c r="BS7" s="407"/>
      <c r="BT7" s="407"/>
      <c r="BU7" s="408"/>
      <c r="BV7" s="406">
        <v>44255</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6095712</v>
      </c>
      <c r="CU7" s="407"/>
      <c r="CV7" s="407"/>
      <c r="CW7" s="407"/>
      <c r="CX7" s="407"/>
      <c r="CY7" s="407"/>
      <c r="CZ7" s="407"/>
      <c r="DA7" s="408"/>
      <c r="DB7" s="406">
        <v>5884937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405698</v>
      </c>
      <c r="BO8" s="407"/>
      <c r="BP8" s="407"/>
      <c r="BQ8" s="407"/>
      <c r="BR8" s="407"/>
      <c r="BS8" s="407"/>
      <c r="BT8" s="407"/>
      <c r="BU8" s="408"/>
      <c r="BV8" s="406">
        <v>492044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0.74</v>
      </c>
      <c r="CU8" s="510"/>
      <c r="CV8" s="510"/>
      <c r="CW8" s="510"/>
      <c r="CX8" s="510"/>
      <c r="CY8" s="510"/>
      <c r="CZ8" s="510"/>
      <c r="DA8" s="511"/>
      <c r="DB8" s="509">
        <v>0.75</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24913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-86346</v>
      </c>
      <c r="BO9" s="407"/>
      <c r="BP9" s="407"/>
      <c r="BQ9" s="407"/>
      <c r="BR9" s="407"/>
      <c r="BS9" s="407"/>
      <c r="BT9" s="407"/>
      <c r="BU9" s="408"/>
      <c r="BV9" s="406">
        <v>-23207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9.3000000000000007</v>
      </c>
      <c r="CU9" s="404"/>
      <c r="CV9" s="404"/>
      <c r="CW9" s="404"/>
      <c r="CX9" s="404"/>
      <c r="CY9" s="404"/>
      <c r="CZ9" s="404"/>
      <c r="DA9" s="405"/>
      <c r="DB9" s="403">
        <v>10.1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25292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627</v>
      </c>
      <c r="BO10" s="407"/>
      <c r="BP10" s="407"/>
      <c r="BQ10" s="407"/>
      <c r="BR10" s="407"/>
      <c r="BS10" s="407"/>
      <c r="BT10" s="407"/>
      <c r="BU10" s="408"/>
      <c r="BV10" s="406">
        <v>116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24869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261078</v>
      </c>
      <c r="BO12" s="407"/>
      <c r="BP12" s="407"/>
      <c r="BQ12" s="407"/>
      <c r="BR12" s="407"/>
      <c r="BS12" s="407"/>
      <c r="BT12" s="407"/>
      <c r="BU12" s="408"/>
      <c r="BV12" s="406">
        <v>258323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24328</v>
      </c>
      <c r="S13" s="494"/>
      <c r="T13" s="494"/>
      <c r="U13" s="494"/>
      <c r="V13" s="495"/>
      <c r="W13" s="496" t="s">
        <v>131</v>
      </c>
      <c r="X13" s="392"/>
      <c r="Y13" s="392"/>
      <c r="Z13" s="392"/>
      <c r="AA13" s="392"/>
      <c r="AB13" s="393"/>
      <c r="AC13" s="359">
        <v>509</v>
      </c>
      <c r="AD13" s="360"/>
      <c r="AE13" s="360"/>
      <c r="AF13" s="360"/>
      <c r="AG13" s="361"/>
      <c r="AH13" s="359">
        <v>569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-346797</v>
      </c>
      <c r="BO13" s="407"/>
      <c r="BP13" s="407"/>
      <c r="BQ13" s="407"/>
      <c r="BR13" s="407"/>
      <c r="BS13" s="407"/>
      <c r="BT13" s="407"/>
      <c r="BU13" s="408"/>
      <c r="BV13" s="406">
        <v>-281414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25006</v>
      </c>
      <c r="S14" s="494"/>
      <c r="T14" s="494"/>
      <c r="U14" s="494"/>
      <c r="V14" s="495"/>
      <c r="W14" s="497"/>
      <c r="X14" s="395"/>
      <c r="Y14" s="395"/>
      <c r="Z14" s="395"/>
      <c r="AA14" s="395"/>
      <c r="AB14" s="396"/>
      <c r="AC14" s="486">
        <v>4.4000000000000004</v>
      </c>
      <c r="AD14" s="487"/>
      <c r="AE14" s="487"/>
      <c r="AF14" s="487"/>
      <c r="AG14" s="488"/>
      <c r="AH14" s="486">
        <v>4.5999999999999996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24528</v>
      </c>
      <c r="S15" s="494"/>
      <c r="T15" s="494"/>
      <c r="U15" s="494"/>
      <c r="V15" s="495"/>
      <c r="W15" s="496" t="s">
        <v>137</v>
      </c>
      <c r="X15" s="392"/>
      <c r="Y15" s="392"/>
      <c r="Z15" s="392"/>
      <c r="AA15" s="392"/>
      <c r="AB15" s="393"/>
      <c r="AC15" s="359">
        <v>3766</v>
      </c>
      <c r="AD15" s="360"/>
      <c r="AE15" s="360"/>
      <c r="AF15" s="360"/>
      <c r="AG15" s="361"/>
      <c r="AH15" s="359">
        <v>4024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3755029</v>
      </c>
      <c r="BO15" s="436"/>
      <c r="BP15" s="436"/>
      <c r="BQ15" s="436"/>
      <c r="BR15" s="436"/>
      <c r="BS15" s="436"/>
      <c r="BT15" s="436"/>
      <c r="BU15" s="437"/>
      <c r="BV15" s="435">
        <v>3591401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32.9</v>
      </c>
      <c r="AD16" s="487"/>
      <c r="AE16" s="487"/>
      <c r="AF16" s="487"/>
      <c r="AG16" s="488"/>
      <c r="AH16" s="486">
        <v>32.799999999999997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5068219</v>
      </c>
      <c r="BO16" s="407"/>
      <c r="BP16" s="407"/>
      <c r="BQ16" s="407"/>
      <c r="BR16" s="407"/>
      <c r="BS16" s="407"/>
      <c r="BT16" s="407"/>
      <c r="BU16" s="408"/>
      <c r="BV16" s="406">
        <v>4867901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7180</v>
      </c>
      <c r="AD17" s="360"/>
      <c r="AE17" s="360"/>
      <c r="AF17" s="360"/>
      <c r="AG17" s="361"/>
      <c r="AH17" s="359">
        <v>7679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4758461</v>
      </c>
      <c r="BO17" s="407"/>
      <c r="BP17" s="407"/>
      <c r="BQ17" s="407"/>
      <c r="BR17" s="407"/>
      <c r="BS17" s="407"/>
      <c r="BT17" s="407"/>
      <c r="BU17" s="408"/>
      <c r="BV17" s="406">
        <v>4539149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30.27</v>
      </c>
      <c r="M18" s="459"/>
      <c r="N18" s="459"/>
      <c r="O18" s="459"/>
      <c r="P18" s="459"/>
      <c r="Q18" s="459"/>
      <c r="R18" s="460"/>
      <c r="S18" s="460"/>
      <c r="T18" s="460"/>
      <c r="U18" s="460"/>
      <c r="V18" s="461"/>
      <c r="W18" s="477"/>
      <c r="X18" s="478"/>
      <c r="Y18" s="478"/>
      <c r="Z18" s="478"/>
      <c r="AA18" s="478"/>
      <c r="AB18" s="502"/>
      <c r="AC18" s="376">
        <v>62.7</v>
      </c>
      <c r="AD18" s="377"/>
      <c r="AE18" s="377"/>
      <c r="AF18" s="377"/>
      <c r="AG18" s="462"/>
      <c r="AH18" s="376">
        <v>62.6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5708641</v>
      </c>
      <c r="BO18" s="407"/>
      <c r="BP18" s="407"/>
      <c r="BQ18" s="407"/>
      <c r="BR18" s="407"/>
      <c r="BS18" s="407"/>
      <c r="BT18" s="407"/>
      <c r="BU18" s="408"/>
      <c r="BV18" s="406">
        <v>5385632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823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7388452</v>
      </c>
      <c r="BO19" s="407"/>
      <c r="BP19" s="407"/>
      <c r="BQ19" s="407"/>
      <c r="BR19" s="407"/>
      <c r="BS19" s="407"/>
      <c r="BT19" s="407"/>
      <c r="BU19" s="408"/>
      <c r="BV19" s="406">
        <v>7116676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9841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6123357</v>
      </c>
      <c r="BO22" s="436"/>
      <c r="BP22" s="436"/>
      <c r="BQ22" s="436"/>
      <c r="BR22" s="436"/>
      <c r="BS22" s="436"/>
      <c r="BT22" s="436"/>
      <c r="BU22" s="437"/>
      <c r="BV22" s="435">
        <v>6297928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4138479</v>
      </c>
      <c r="BO23" s="407"/>
      <c r="BP23" s="407"/>
      <c r="BQ23" s="407"/>
      <c r="BR23" s="407"/>
      <c r="BS23" s="407"/>
      <c r="BT23" s="407"/>
      <c r="BU23" s="408"/>
      <c r="BV23" s="406">
        <v>4261579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7800</v>
      </c>
      <c r="R24" s="360"/>
      <c r="S24" s="360"/>
      <c r="T24" s="360"/>
      <c r="U24" s="360"/>
      <c r="V24" s="361"/>
      <c r="W24" s="449"/>
      <c r="X24" s="386"/>
      <c r="Y24" s="387"/>
      <c r="Z24" s="362" t="s">
        <v>162</v>
      </c>
      <c r="AA24" s="363"/>
      <c r="AB24" s="363"/>
      <c r="AC24" s="363"/>
      <c r="AD24" s="363"/>
      <c r="AE24" s="363"/>
      <c r="AF24" s="363"/>
      <c r="AG24" s="364"/>
      <c r="AH24" s="359">
        <v>152</v>
      </c>
      <c r="AI24" s="360"/>
      <c r="AJ24" s="360"/>
      <c r="AK24" s="360"/>
      <c r="AL24" s="361"/>
      <c r="AM24" s="359">
        <v>453872</v>
      </c>
      <c r="AN24" s="360"/>
      <c r="AO24" s="360"/>
      <c r="AP24" s="360"/>
      <c r="AQ24" s="360"/>
      <c r="AR24" s="361"/>
      <c r="AS24" s="359">
        <v>2986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2753701</v>
      </c>
      <c r="BO24" s="407"/>
      <c r="BP24" s="407"/>
      <c r="BQ24" s="407"/>
      <c r="BR24" s="407"/>
      <c r="BS24" s="407"/>
      <c r="BT24" s="407"/>
      <c r="BU24" s="408"/>
      <c r="BV24" s="406">
        <v>2588544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1392857</v>
      </c>
      <c r="BO25" s="436"/>
      <c r="BP25" s="436"/>
      <c r="BQ25" s="436"/>
      <c r="BR25" s="436"/>
      <c r="BS25" s="436"/>
      <c r="BT25" s="436"/>
      <c r="BU25" s="437"/>
      <c r="BV25" s="435">
        <v>515116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5800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14365</v>
      </c>
      <c r="AN26" s="360"/>
      <c r="AO26" s="360"/>
      <c r="AP26" s="360"/>
      <c r="AQ26" s="360"/>
      <c r="AR26" s="361"/>
      <c r="AS26" s="359">
        <v>2873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3500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289240</v>
      </c>
      <c r="BO27" s="441"/>
      <c r="BP27" s="441"/>
      <c r="BQ27" s="441"/>
      <c r="BR27" s="441"/>
      <c r="BS27" s="441"/>
      <c r="BT27" s="441"/>
      <c r="BU27" s="442"/>
      <c r="BV27" s="440">
        <v>289200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2800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1040515</v>
      </c>
      <c r="BO28" s="436"/>
      <c r="BP28" s="436"/>
      <c r="BQ28" s="436"/>
      <c r="BR28" s="436"/>
      <c r="BS28" s="436"/>
      <c r="BT28" s="436"/>
      <c r="BU28" s="437"/>
      <c r="BV28" s="435">
        <v>1070965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12</v>
      </c>
      <c r="M29" s="360"/>
      <c r="N29" s="360"/>
      <c r="O29" s="360"/>
      <c r="P29" s="361"/>
      <c r="Q29" s="359">
        <v>2600</v>
      </c>
      <c r="R29" s="360"/>
      <c r="S29" s="360"/>
      <c r="T29" s="360"/>
      <c r="U29" s="360"/>
      <c r="V29" s="361"/>
      <c r="W29" s="450"/>
      <c r="X29" s="451"/>
      <c r="Y29" s="452"/>
      <c r="Z29" s="362" t="s">
        <v>178</v>
      </c>
      <c r="AA29" s="363"/>
      <c r="AB29" s="363"/>
      <c r="AC29" s="363"/>
      <c r="AD29" s="363"/>
      <c r="AE29" s="363"/>
      <c r="AF29" s="363"/>
      <c r="AG29" s="364"/>
      <c r="AH29" s="359">
        <v>154</v>
      </c>
      <c r="AI29" s="360"/>
      <c r="AJ29" s="360"/>
      <c r="AK29" s="360"/>
      <c r="AL29" s="361"/>
      <c r="AM29" s="359">
        <v>461300</v>
      </c>
      <c r="AN29" s="360"/>
      <c r="AO29" s="360"/>
      <c r="AP29" s="360"/>
      <c r="AQ29" s="360"/>
      <c r="AR29" s="361"/>
      <c r="AS29" s="359">
        <v>2995</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113261</v>
      </c>
      <c r="BO29" s="407"/>
      <c r="BP29" s="407"/>
      <c r="BQ29" s="407"/>
      <c r="BR29" s="407"/>
      <c r="BS29" s="407"/>
      <c r="BT29" s="407"/>
      <c r="BU29" s="408"/>
      <c r="BV29" s="406">
        <v>113214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503723</v>
      </c>
      <c r="BO30" s="441"/>
      <c r="BP30" s="441"/>
      <c r="BQ30" s="441"/>
      <c r="BR30" s="441"/>
      <c r="BS30" s="441"/>
      <c r="BT30" s="441"/>
      <c r="BU30" s="442"/>
      <c r="BV30" s="440">
        <v>495116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栃木県市町村総合事務組合（一般会計）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渡良瀬遊水地アクリメーション振興財団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町営墓地事業特別会計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栃木県市町村総合事務組合（特別会計）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栃木県後期高齢者医療広域連合（一般会計）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栃木県後期高齢者医療広域連合（特別会計）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小山広域保健衛生組合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v5mSvCAQwJvEN0Atra8uUKo9rHp5kQADBrJkzHtKxn7HsNSLt4wEc/13YuPgD8JKjoUymv+grGU12JBF+ofgA==" saltValue="0tx13zjpNpBhZIUgQqSK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8.06</v>
      </c>
      <c r="G34" s="33">
        <v>8.17</v>
      </c>
      <c r="H34" s="33">
        <v>5.92</v>
      </c>
      <c r="I34" s="33">
        <v>6.03</v>
      </c>
      <c r="J34" s="34">
        <v>6.58</v>
      </c>
      <c r="K34" s="22"/>
      <c r="L34" s="22"/>
      <c r="M34" s="22"/>
      <c r="N34" s="22"/>
      <c r="O34" s="22"/>
      <c r="P34" s="22"/>
    </row>
    <row r="35" spans="1:16" ht="39" customHeight="1" x14ac:dyDescent="0.2">
      <c r="A35" s="22"/>
      <c r="B35" s="35"/>
      <c r="C35" s="1132" t="s">
        <v>536</v>
      </c>
      <c r="D35" s="1132"/>
      <c r="E35" s="1133"/>
      <c r="F35" s="36">
        <v>5.61</v>
      </c>
      <c r="G35" s="37">
        <v>8.94</v>
      </c>
      <c r="H35" s="37">
        <v>8.43</v>
      </c>
      <c r="I35" s="37">
        <v>7.73</v>
      </c>
      <c r="J35" s="38">
        <v>6.08</v>
      </c>
      <c r="K35" s="22"/>
      <c r="L35" s="22"/>
      <c r="M35" s="22"/>
      <c r="N35" s="22"/>
      <c r="O35" s="22"/>
      <c r="P35" s="22"/>
    </row>
    <row r="36" spans="1:16" ht="39" customHeight="1" x14ac:dyDescent="0.2">
      <c r="A36" s="22"/>
      <c r="B36" s="35"/>
      <c r="C36" s="1132" t="s">
        <v>537</v>
      </c>
      <c r="D36" s="1132"/>
      <c r="E36" s="1133"/>
      <c r="F36" s="36">
        <v>1.1599999999999999</v>
      </c>
      <c r="G36" s="37">
        <v>1.86</v>
      </c>
      <c r="H36" s="37">
        <v>2.2599999999999998</v>
      </c>
      <c r="I36" s="37">
        <v>2.13</v>
      </c>
      <c r="J36" s="38">
        <v>2.2999999999999998</v>
      </c>
      <c r="K36" s="22"/>
      <c r="L36" s="22"/>
      <c r="M36" s="22"/>
      <c r="N36" s="22"/>
      <c r="O36" s="22"/>
      <c r="P36" s="22"/>
    </row>
    <row r="37" spans="1:16" ht="39" customHeight="1" x14ac:dyDescent="0.2">
      <c r="A37" s="22"/>
      <c r="B37" s="35"/>
      <c r="C37" s="1132" t="s">
        <v>538</v>
      </c>
      <c r="D37" s="1132"/>
      <c r="E37" s="1133"/>
      <c r="F37" s="36">
        <v>0.56999999999999995</v>
      </c>
      <c r="G37" s="37">
        <v>0.97</v>
      </c>
      <c r="H37" s="37">
        <v>1.01</v>
      </c>
      <c r="I37" s="37">
        <v>1.82</v>
      </c>
      <c r="J37" s="38">
        <v>1.86</v>
      </c>
      <c r="K37" s="22"/>
      <c r="L37" s="22"/>
      <c r="M37" s="22"/>
      <c r="N37" s="22"/>
      <c r="O37" s="22"/>
      <c r="P37" s="22"/>
    </row>
    <row r="38" spans="1:16" ht="39" customHeight="1" x14ac:dyDescent="0.2">
      <c r="A38" s="22"/>
      <c r="B38" s="35"/>
      <c r="C38" s="1132" t="s">
        <v>539</v>
      </c>
      <c r="D38" s="1132"/>
      <c r="E38" s="1133"/>
      <c r="F38" s="36">
        <v>1.83</v>
      </c>
      <c r="G38" s="37">
        <v>1.55</v>
      </c>
      <c r="H38" s="37">
        <v>4.09</v>
      </c>
      <c r="I38" s="37">
        <v>3.74</v>
      </c>
      <c r="J38" s="38">
        <v>1.77</v>
      </c>
      <c r="K38" s="22"/>
      <c r="L38" s="22"/>
      <c r="M38" s="22"/>
      <c r="N38" s="22"/>
      <c r="O38" s="22"/>
      <c r="P38" s="22"/>
    </row>
    <row r="39" spans="1:16" ht="39" customHeight="1" x14ac:dyDescent="0.2">
      <c r="A39" s="22"/>
      <c r="B39" s="35"/>
      <c r="C39" s="1132" t="s">
        <v>540</v>
      </c>
      <c r="D39" s="1132"/>
      <c r="E39" s="1133"/>
      <c r="F39" s="36">
        <v>0.44</v>
      </c>
      <c r="G39" s="37">
        <v>0.51</v>
      </c>
      <c r="H39" s="37">
        <v>0.55000000000000004</v>
      </c>
      <c r="I39" s="37">
        <v>0.63</v>
      </c>
      <c r="J39" s="38">
        <v>0.56999999999999995</v>
      </c>
      <c r="K39" s="22"/>
      <c r="L39" s="22"/>
      <c r="M39" s="22"/>
      <c r="N39" s="22"/>
      <c r="O39" s="22"/>
      <c r="P39" s="22"/>
    </row>
    <row r="40" spans="1:16" ht="39" customHeight="1" x14ac:dyDescent="0.2">
      <c r="A40" s="22"/>
      <c r="B40" s="35"/>
      <c r="C40" s="1132" t="s">
        <v>541</v>
      </c>
      <c r="D40" s="1132"/>
      <c r="E40" s="1133"/>
      <c r="F40" s="36">
        <v>0.03</v>
      </c>
      <c r="G40" s="37">
        <v>0.04</v>
      </c>
      <c r="H40" s="37">
        <v>0.06</v>
      </c>
      <c r="I40" s="37">
        <v>0.09</v>
      </c>
      <c r="J40" s="38">
        <v>0.12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XNN/huczZ772e0ME1gxmrEsFHpfrXU3GxcimvrCuXoArDgPeV4GGFCC5zrZ11hc3nryALaLMk0sq6/JflJSQA==" saltValue="SVzo4CDeghKxjrTQ8NmV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591</v>
      </c>
      <c r="L45" s="58">
        <v>665</v>
      </c>
      <c r="M45" s="58">
        <v>712</v>
      </c>
      <c r="N45" s="58">
        <v>720</v>
      </c>
      <c r="O45" s="59">
        <v>690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299</v>
      </c>
      <c r="L48" s="62">
        <v>270</v>
      </c>
      <c r="M48" s="62">
        <v>288</v>
      </c>
      <c r="N48" s="62">
        <v>281</v>
      </c>
      <c r="O48" s="63">
        <v>291</v>
      </c>
      <c r="P48" s="46"/>
      <c r="Q48" s="46"/>
      <c r="R48" s="46"/>
      <c r="S48" s="46"/>
      <c r="T48" s="46"/>
      <c r="U48" s="46"/>
    </row>
    <row r="49" spans="1:21" ht="30.75" customHeight="1" x14ac:dyDescent="0.2">
      <c r="A49" s="46"/>
      <c r="B49" s="1163"/>
      <c r="C49" s="1164"/>
      <c r="D49" s="60"/>
      <c r="E49" s="1140" t="s">
        <v>14</v>
      </c>
      <c r="F49" s="1140"/>
      <c r="G49" s="1140"/>
      <c r="H49" s="1140"/>
      <c r="I49" s="1140"/>
      <c r="J49" s="1141"/>
      <c r="K49" s="61">
        <v>34</v>
      </c>
      <c r="L49" s="62">
        <v>33</v>
      </c>
      <c r="M49" s="62">
        <v>55</v>
      </c>
      <c r="N49" s="62">
        <v>90</v>
      </c>
      <c r="O49" s="63">
        <v>51</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605</v>
      </c>
      <c r="L52" s="62">
        <v>596</v>
      </c>
      <c r="M52" s="62">
        <v>613</v>
      </c>
      <c r="N52" s="62">
        <v>616</v>
      </c>
      <c r="O52" s="63">
        <v>572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319</v>
      </c>
      <c r="L53" s="67">
        <v>372</v>
      </c>
      <c r="M53" s="67">
        <v>442</v>
      </c>
      <c r="N53" s="67">
        <v>475</v>
      </c>
      <c r="O53" s="68">
        <v>460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ElmgJaIDl5OoBuom02zJueTRA7ft7lsiiAdfvUlYF/CPpgwlXFLarUwFdt9uo6A82TIVbERVLj7CpHDfB0DqQ==" saltValue="qMjCLQXLODBdnF6aRG6G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7523</v>
      </c>
      <c r="J41" s="331">
        <v>7147</v>
      </c>
      <c r="K41" s="331">
        <v>6724</v>
      </c>
      <c r="L41" s="331">
        <v>6298</v>
      </c>
      <c r="M41" s="332">
        <v>6123</v>
      </c>
    </row>
    <row r="42" spans="2:13" ht="27.75" customHeight="1" x14ac:dyDescent="0.2">
      <c r="B42" s="1171"/>
      <c r="C42" s="1172"/>
      <c r="D42" s="104"/>
      <c r="E42" s="1175" t="s">
        <v>32</v>
      </c>
      <c r="F42" s="1175"/>
      <c r="G42" s="1175"/>
      <c r="H42" s="1176"/>
      <c r="I42" s="333" t="s">
        <v>488</v>
      </c>
      <c r="J42" s="334" t="s">
        <v>488</v>
      </c>
      <c r="K42" s="334" t="s">
        <v>488</v>
      </c>
      <c r="L42" s="334" t="s">
        <v>488</v>
      </c>
      <c r="M42" s="335" t="s">
        <v>488</v>
      </c>
    </row>
    <row r="43" spans="2:13" ht="27.75" customHeight="1" x14ac:dyDescent="0.2">
      <c r="B43" s="1171"/>
      <c r="C43" s="1172"/>
      <c r="D43" s="104"/>
      <c r="E43" s="1175" t="s">
        <v>33</v>
      </c>
      <c r="F43" s="1175"/>
      <c r="G43" s="1175"/>
      <c r="H43" s="1176"/>
      <c r="I43" s="333">
        <v>3146</v>
      </c>
      <c r="J43" s="334">
        <v>2871</v>
      </c>
      <c r="K43" s="334">
        <v>2608</v>
      </c>
      <c r="L43" s="334">
        <v>2448</v>
      </c>
      <c r="M43" s="335">
        <v>2451</v>
      </c>
    </row>
    <row r="44" spans="2:13" ht="27.75" customHeight="1" x14ac:dyDescent="0.2">
      <c r="B44" s="1171"/>
      <c r="C44" s="1172"/>
      <c r="D44" s="104"/>
      <c r="E44" s="1175" t="s">
        <v>34</v>
      </c>
      <c r="F44" s="1175"/>
      <c r="G44" s="1175"/>
      <c r="H44" s="1176"/>
      <c r="I44" s="333">
        <v>453</v>
      </c>
      <c r="J44" s="334">
        <v>536</v>
      </c>
      <c r="K44" s="334">
        <v>500</v>
      </c>
      <c r="L44" s="334">
        <v>502</v>
      </c>
      <c r="M44" s="335">
        <v>467</v>
      </c>
    </row>
    <row r="45" spans="2:13" ht="27.75" customHeight="1" x14ac:dyDescent="0.2">
      <c r="B45" s="1171"/>
      <c r="C45" s="1172"/>
      <c r="D45" s="104"/>
      <c r="E45" s="1175" t="s">
        <v>35</v>
      </c>
      <c r="F45" s="1175"/>
      <c r="G45" s="1175"/>
      <c r="H45" s="1176"/>
      <c r="I45" s="333" t="s">
        <v>488</v>
      </c>
      <c r="J45" s="334" t="s">
        <v>488</v>
      </c>
      <c r="K45" s="334" t="s">
        <v>488</v>
      </c>
      <c r="L45" s="334" t="s">
        <v>488</v>
      </c>
      <c r="M45" s="335" t="s">
        <v>488</v>
      </c>
    </row>
    <row r="46" spans="2:13" ht="27.75" customHeight="1" x14ac:dyDescent="0.2">
      <c r="B46" s="1171"/>
      <c r="C46" s="1172"/>
      <c r="D46" s="105"/>
      <c r="E46" s="1175" t="s">
        <v>36</v>
      </c>
      <c r="F46" s="1175"/>
      <c r="G46" s="1175"/>
      <c r="H46" s="1176"/>
      <c r="I46" s="333">
        <v>11</v>
      </c>
      <c r="J46" s="334">
        <v>10</v>
      </c>
      <c r="K46" s="334">
        <v>10</v>
      </c>
      <c r="L46" s="334">
        <v>10</v>
      </c>
      <c r="M46" s="335">
        <v>9</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1323</v>
      </c>
      <c r="J50" s="334">
        <v>1942</v>
      </c>
      <c r="K50" s="334">
        <v>2409</v>
      </c>
      <c r="L50" s="334">
        <v>2501</v>
      </c>
      <c r="M50" s="335">
        <v>2620</v>
      </c>
    </row>
    <row r="51" spans="2:13" ht="27.75" customHeight="1" x14ac:dyDescent="0.2">
      <c r="B51" s="1171"/>
      <c r="C51" s="1172"/>
      <c r="D51" s="104"/>
      <c r="E51" s="1175" t="s">
        <v>42</v>
      </c>
      <c r="F51" s="1175"/>
      <c r="G51" s="1175"/>
      <c r="H51" s="1176"/>
      <c r="I51" s="333" t="s">
        <v>488</v>
      </c>
      <c r="J51" s="334" t="s">
        <v>488</v>
      </c>
      <c r="K51" s="334" t="s">
        <v>488</v>
      </c>
      <c r="L51" s="334" t="s">
        <v>488</v>
      </c>
      <c r="M51" s="335" t="s">
        <v>488</v>
      </c>
    </row>
    <row r="52" spans="2:13" ht="27.75" customHeight="1" x14ac:dyDescent="0.2">
      <c r="B52" s="1173"/>
      <c r="C52" s="1174"/>
      <c r="D52" s="104"/>
      <c r="E52" s="1175" t="s">
        <v>43</v>
      </c>
      <c r="F52" s="1175"/>
      <c r="G52" s="1175"/>
      <c r="H52" s="1176"/>
      <c r="I52" s="333">
        <v>8147</v>
      </c>
      <c r="J52" s="334">
        <v>8152</v>
      </c>
      <c r="K52" s="334">
        <v>7831</v>
      </c>
      <c r="L52" s="334">
        <v>7481</v>
      </c>
      <c r="M52" s="335">
        <v>7140</v>
      </c>
    </row>
    <row r="53" spans="2:13" ht="27.75" customHeight="1" thickBot="1" x14ac:dyDescent="0.25">
      <c r="B53" s="1177" t="s">
        <v>19</v>
      </c>
      <c r="C53" s="1178"/>
      <c r="D53" s="108"/>
      <c r="E53" s="1179" t="s">
        <v>44</v>
      </c>
      <c r="F53" s="1179"/>
      <c r="G53" s="1179"/>
      <c r="H53" s="1180"/>
      <c r="I53" s="336">
        <v>1662</v>
      </c>
      <c r="J53" s="337">
        <v>471</v>
      </c>
      <c r="K53" s="337">
        <v>-399</v>
      </c>
      <c r="L53" s="337">
        <v>-725</v>
      </c>
      <c r="M53" s="338">
        <v>-709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8Q2IbRCBlrQO9CEo0mj/3r7GKSsy8S7NUDTMEDM0cEb+U79uao/ti5IlxrDeXGjAx7VHgnWhkmOsWuFO+YGqA==" saltValue="VVRZ1FPyQriP+VK02n+o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1079</v>
      </c>
      <c r="G55" s="339">
        <v>1071</v>
      </c>
      <c r="H55" s="340">
        <v>1041</v>
      </c>
    </row>
    <row r="56" spans="2:8" ht="52.5" customHeight="1" x14ac:dyDescent="0.2">
      <c r="B56" s="120"/>
      <c r="C56" s="1198" t="s">
        <v>47</v>
      </c>
      <c r="D56" s="1198"/>
      <c r="E56" s="1199"/>
      <c r="F56" s="341">
        <v>113</v>
      </c>
      <c r="G56" s="341">
        <v>113</v>
      </c>
      <c r="H56" s="342">
        <v>113</v>
      </c>
    </row>
    <row r="57" spans="2:8" ht="53.25" customHeight="1" x14ac:dyDescent="0.2">
      <c r="B57" s="120"/>
      <c r="C57" s="1200" t="s">
        <v>48</v>
      </c>
      <c r="D57" s="1200"/>
      <c r="E57" s="1201"/>
      <c r="F57" s="343">
        <v>497</v>
      </c>
      <c r="G57" s="343">
        <v>495</v>
      </c>
      <c r="H57" s="344">
        <v>504</v>
      </c>
    </row>
    <row r="58" spans="2:8" ht="45.75" customHeight="1" x14ac:dyDescent="0.2">
      <c r="B58" s="121"/>
      <c r="C58" s="1188" t="s">
        <v>556</v>
      </c>
      <c r="D58" s="1189"/>
      <c r="E58" s="1190"/>
      <c r="F58" s="345">
        <v>217</v>
      </c>
      <c r="G58" s="345">
        <v>217</v>
      </c>
      <c r="H58" s="346">
        <v>217</v>
      </c>
    </row>
    <row r="59" spans="2:8" ht="45.75" customHeight="1" x14ac:dyDescent="0.2">
      <c r="B59" s="121"/>
      <c r="C59" s="1188" t="s">
        <v>557</v>
      </c>
      <c r="D59" s="1189"/>
      <c r="E59" s="1190"/>
      <c r="F59" s="345">
        <v>104</v>
      </c>
      <c r="G59" s="345">
        <v>104</v>
      </c>
      <c r="H59" s="346">
        <v>104</v>
      </c>
    </row>
    <row r="60" spans="2:8" ht="45.75" customHeight="1" x14ac:dyDescent="0.2">
      <c r="B60" s="121"/>
      <c r="C60" s="1188" t="s">
        <v>558</v>
      </c>
      <c r="D60" s="1189"/>
      <c r="E60" s="1190"/>
      <c r="F60" s="345">
        <v>98</v>
      </c>
      <c r="G60" s="345">
        <v>99</v>
      </c>
      <c r="H60" s="346">
        <v>100</v>
      </c>
    </row>
    <row r="61" spans="2:8" ht="45.75" customHeight="1" x14ac:dyDescent="0.2">
      <c r="B61" s="121"/>
      <c r="C61" s="1188" t="s">
        <v>559</v>
      </c>
      <c r="D61" s="1189"/>
      <c r="E61" s="1190"/>
      <c r="F61" s="345">
        <v>56</v>
      </c>
      <c r="G61" s="345">
        <v>56</v>
      </c>
      <c r="H61" s="346">
        <v>56</v>
      </c>
    </row>
    <row r="62" spans="2:8" ht="45.75" customHeight="1" thickBot="1" x14ac:dyDescent="0.25">
      <c r="B62" s="122"/>
      <c r="C62" s="1191" t="s">
        <v>560</v>
      </c>
      <c r="D62" s="1192"/>
      <c r="E62" s="1193"/>
      <c r="F62" s="347">
        <v>10</v>
      </c>
      <c r="G62" s="347">
        <v>11</v>
      </c>
      <c r="H62" s="348">
        <v>13</v>
      </c>
    </row>
    <row r="63" spans="2:8" ht="52.5" customHeight="1" thickBot="1" x14ac:dyDescent="0.25">
      <c r="B63" s="123"/>
      <c r="C63" s="1194" t="s">
        <v>49</v>
      </c>
      <c r="D63" s="1194"/>
      <c r="E63" s="1195"/>
      <c r="F63" s="349">
        <v>1690</v>
      </c>
      <c r="G63" s="349">
        <v>1679</v>
      </c>
      <c r="H63" s="350">
        <v>1657</v>
      </c>
    </row>
    <row r="64" spans="2:8" ht="13" x14ac:dyDescent="0.2"/>
  </sheetData>
  <sheetProtection algorithmName="SHA-512" hashValue="7fpOHjCRtdv3URz/F+PFCI+t9gXxUQKRRXIV/1q8d/Gm3m+ctMuKG8Gqq+7N1pXyd0ISuUvaaf6wVcFq8IeJNA==" saltValue="zHX3UkT+JEVdMCunVcwV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29353</v>
      </c>
      <c r="E3" s="142"/>
      <c r="F3" s="143">
        <v>52068</v>
      </c>
      <c r="G3" s="144"/>
      <c r="H3" s="145"/>
    </row>
    <row r="4" spans="1:8" x14ac:dyDescent="0.2">
      <c r="A4" s="146"/>
      <c r="B4" s="147"/>
      <c r="C4" s="148"/>
      <c r="D4" s="149">
        <v>11046</v>
      </c>
      <c r="E4" s="150"/>
      <c r="F4" s="151">
        <v>26936</v>
      </c>
      <c r="G4" s="152"/>
      <c r="H4" s="153"/>
    </row>
    <row r="5" spans="1:8" x14ac:dyDescent="0.2">
      <c r="A5" s="134" t="s">
        <v>520</v>
      </c>
      <c r="B5" s="139"/>
      <c r="C5" s="140"/>
      <c r="D5" s="141">
        <v>15487</v>
      </c>
      <c r="E5" s="142"/>
      <c r="F5" s="143">
        <v>47161</v>
      </c>
      <c r="G5" s="144"/>
      <c r="H5" s="145"/>
    </row>
    <row r="6" spans="1:8" x14ac:dyDescent="0.2">
      <c r="A6" s="146"/>
      <c r="B6" s="147"/>
      <c r="C6" s="148"/>
      <c r="D6" s="149">
        <v>9337</v>
      </c>
      <c r="E6" s="150"/>
      <c r="F6" s="151">
        <v>24595</v>
      </c>
      <c r="G6" s="152"/>
      <c r="H6" s="153"/>
    </row>
    <row r="7" spans="1:8" x14ac:dyDescent="0.2">
      <c r="A7" s="134" t="s">
        <v>521</v>
      </c>
      <c r="B7" s="139"/>
      <c r="C7" s="140"/>
      <c r="D7" s="141">
        <v>13695</v>
      </c>
      <c r="E7" s="142"/>
      <c r="F7" s="143">
        <v>43423</v>
      </c>
      <c r="G7" s="144"/>
      <c r="H7" s="145"/>
    </row>
    <row r="8" spans="1:8" x14ac:dyDescent="0.2">
      <c r="A8" s="146"/>
      <c r="B8" s="147"/>
      <c r="C8" s="148"/>
      <c r="D8" s="149">
        <v>11488</v>
      </c>
      <c r="E8" s="150"/>
      <c r="F8" s="151">
        <v>22207</v>
      </c>
      <c r="G8" s="152"/>
      <c r="H8" s="153"/>
    </row>
    <row r="9" spans="1:8" x14ac:dyDescent="0.2">
      <c r="A9" s="134" t="s">
        <v>522</v>
      </c>
      <c r="B9" s="139"/>
      <c r="C9" s="140"/>
      <c r="D9" s="141">
        <v>16375</v>
      </c>
      <c r="E9" s="142"/>
      <c r="F9" s="143">
        <v>45265</v>
      </c>
      <c r="G9" s="144"/>
      <c r="H9" s="145"/>
    </row>
    <row r="10" spans="1:8" x14ac:dyDescent="0.2">
      <c r="A10" s="146"/>
      <c r="B10" s="147"/>
      <c r="C10" s="148"/>
      <c r="D10" s="149">
        <v>11904</v>
      </c>
      <c r="E10" s="150"/>
      <c r="F10" s="151">
        <v>22600</v>
      </c>
      <c r="G10" s="152"/>
      <c r="H10" s="153"/>
    </row>
    <row r="11" spans="1:8" x14ac:dyDescent="0.2">
      <c r="A11" s="134" t="s">
        <v>523</v>
      </c>
      <c r="B11" s="139"/>
      <c r="C11" s="140"/>
      <c r="D11" s="141">
        <v>30378</v>
      </c>
      <c r="E11" s="142"/>
      <c r="F11" s="143">
        <v>54621</v>
      </c>
      <c r="G11" s="144"/>
      <c r="H11" s="145"/>
    </row>
    <row r="12" spans="1:8" x14ac:dyDescent="0.2">
      <c r="A12" s="146"/>
      <c r="B12" s="147"/>
      <c r="C12" s="154"/>
      <c r="D12" s="149">
        <v>20445</v>
      </c>
      <c r="E12" s="150"/>
      <c r="F12" s="151">
        <v>30892</v>
      </c>
      <c r="G12" s="152"/>
      <c r="H12" s="153"/>
    </row>
    <row r="13" spans="1:8" x14ac:dyDescent="0.2">
      <c r="A13" s="134"/>
      <c r="B13" s="139"/>
      <c r="C13" s="140"/>
      <c r="D13" s="141">
        <v>21058</v>
      </c>
      <c r="E13" s="142"/>
      <c r="F13" s="143">
        <v>48508</v>
      </c>
      <c r="G13" s="155"/>
      <c r="H13" s="145"/>
    </row>
    <row r="14" spans="1:8" x14ac:dyDescent="0.2">
      <c r="A14" s="146"/>
      <c r="B14" s="147"/>
      <c r="C14" s="148"/>
      <c r="D14" s="149">
        <v>12844</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6.06</v>
      </c>
      <c r="C19" s="156">
        <f>ROUND(VALUE(SUBSTITUTE(実質収支比率等に係る経年分析!G$48,"▲","-")),2)</f>
        <v>9.4700000000000006</v>
      </c>
      <c r="D19" s="156">
        <f>ROUND(VALUE(SUBSTITUTE(実質収支比率等に係る経年分析!H$48,"▲","-")),2)</f>
        <v>8.99</v>
      </c>
      <c r="E19" s="156">
        <f>ROUND(VALUE(SUBSTITUTE(実質収支比率等に係る経年分析!I$48,"▲","-")),2)</f>
        <v>8.36</v>
      </c>
      <c r="F19" s="156">
        <f>ROUND(VALUE(SUBSTITUTE(実質収支比率等に係る経年分析!J$48,"▲","-")),2)</f>
        <v>6.66</v>
      </c>
    </row>
    <row r="20" spans="1:11" x14ac:dyDescent="0.2">
      <c r="A20" s="156" t="s">
        <v>53</v>
      </c>
      <c r="B20" s="156">
        <f>ROUND(VALUE(SUBSTITUTE(実質収支比率等に係る経年分析!F$47,"▲","-")),2)</f>
        <v>11.38</v>
      </c>
      <c r="C20" s="156">
        <f>ROUND(VALUE(SUBSTITUTE(実質収支比率等に係る経年分析!G$47,"▲","-")),2)</f>
        <v>13.42</v>
      </c>
      <c r="D20" s="156">
        <f>ROUND(VALUE(SUBSTITUTE(実質収支比率等に係る経年分析!H$47,"▲","-")),2)</f>
        <v>18.84</v>
      </c>
      <c r="E20" s="156">
        <f>ROUND(VALUE(SUBSTITUTE(実質収支比率等に係る経年分析!I$47,"▲","-")),2)</f>
        <v>18.2</v>
      </c>
      <c r="F20" s="156">
        <f>ROUND(VALUE(SUBSTITUTE(実質収支比率等に係る経年分析!J$47,"▲","-")),2)</f>
        <v>17.07</v>
      </c>
    </row>
    <row r="21" spans="1:11" x14ac:dyDescent="0.2">
      <c r="A21" s="156" t="s">
        <v>54</v>
      </c>
      <c r="B21" s="156">
        <f>IF(ISNUMBER(VALUE(SUBSTITUTE(実質収支比率等に係る経年分析!F$49,"▲","-"))),ROUND(VALUE(SUBSTITUTE(実質収支比率等に係る経年分析!F$49,"▲","-")),2),NA())</f>
        <v>-2.27</v>
      </c>
      <c r="C21" s="156">
        <f>IF(ISNUMBER(VALUE(SUBSTITUTE(実質収支比率等に係る経年分析!G$49,"▲","-"))),ROUND(VALUE(SUBSTITUTE(実質収支比率等に係る経年分析!G$49,"▲","-")),2),NA())</f>
        <v>3.77</v>
      </c>
      <c r="D21" s="156">
        <f>IF(ISNUMBER(VALUE(SUBSTITUTE(実質収支比率等に係る経年分析!H$49,"▲","-"))),ROUND(VALUE(SUBSTITUTE(実質収支比率等に係る経年分析!H$49,"▲","-")),2),NA())</f>
        <v>-0.72</v>
      </c>
      <c r="E21" s="156">
        <f>IF(ISNUMBER(VALUE(SUBSTITUTE(実質収支比率等に係る経年分析!I$49,"▲","-"))),ROUND(VALUE(SUBSTITUTE(実質収支比率等に係る経年分析!I$49,"▲","-")),2),NA())</f>
        <v>-4.78</v>
      </c>
      <c r="F21" s="156">
        <f>IF(ISNUMBER(VALUE(SUBSTITUTE(実質収支比率等に係る経年分析!J$49,"▲","-"))),ROUND(VALUE(SUBSTITUTE(実質収支比率等に係る経年分析!J$49,"▲","-")),2),NA())</f>
        <v>-5.69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2">
      <c r="A31" s="157" t="str">
        <f>IF(連結実質赤字比率に係る赤字・黒字の構成分析!C$39="",NA(),連結実質赤字比率に係る赤字・黒字の構成分析!C$39)</f>
        <v>町営墓地事業特別会計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0.55000000000000004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0.56999999999999995</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3.74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1.77</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0.56999999999999995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1.86</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1.1599999999999999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2.2599999999999998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2.2999999999999998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5.92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605</v>
      </c>
      <c r="E42" s="158"/>
      <c r="F42" s="158"/>
      <c r="G42" s="158">
        <f>'実質公債費比率（分子）の構造'!L$52</f>
        <v>596</v>
      </c>
      <c r="H42" s="158"/>
      <c r="I42" s="158"/>
      <c r="J42" s="158">
        <f>'実質公債費比率（分子）の構造'!M$52</f>
        <v>613</v>
      </c>
      <c r="K42" s="158"/>
      <c r="L42" s="158"/>
      <c r="M42" s="158">
        <f>'実質公債費比率（分子）の構造'!N$52</f>
        <v>616</v>
      </c>
      <c r="N42" s="158"/>
      <c r="O42" s="158"/>
      <c r="P42" s="158">
        <f>'実質公債費比率（分子）の構造'!O$52</f>
        <v>572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34</v>
      </c>
      <c r="C45" s="158"/>
      <c r="D45" s="158"/>
      <c r="E45" s="158">
        <f>'実質公債費比率（分子）の構造'!L$49</f>
        <v>33</v>
      </c>
      <c r="F45" s="158"/>
      <c r="G45" s="158"/>
      <c r="H45" s="158">
        <f>'実質公債費比率（分子）の構造'!M$49</f>
        <v>55</v>
      </c>
      <c r="I45" s="158"/>
      <c r="J45" s="158"/>
      <c r="K45" s="158">
        <f>'実質公債費比率（分子）の構造'!N$49</f>
        <v>90</v>
      </c>
      <c r="L45" s="158"/>
      <c r="M45" s="158"/>
      <c r="N45" s="158">
        <f>'実質公債費比率（分子）の構造'!O$49</f>
        <v>51</v>
      </c>
      <c r="O45" s="158"/>
      <c r="P45" s="158"/>
    </row>
    <row r="46" spans="1:16" x14ac:dyDescent="0.2">
      <c r="A46" s="158" t="s">
        <v>64</v>
      </c>
      <c r="B46" s="158">
        <f>'実質公債費比率（分子）の構造'!K$48</f>
        <v>299</v>
      </c>
      <c r="C46" s="158"/>
      <c r="D46" s="158"/>
      <c r="E46" s="158">
        <f>'実質公債費比率（分子）の構造'!L$48</f>
        <v>270</v>
      </c>
      <c r="F46" s="158"/>
      <c r="G46" s="158"/>
      <c r="H46" s="158">
        <f>'実質公債費比率（分子）の構造'!M$48</f>
        <v>288</v>
      </c>
      <c r="I46" s="158"/>
      <c r="J46" s="158"/>
      <c r="K46" s="158">
        <f>'実質公債費比率（分子）の構造'!N$48</f>
        <v>281</v>
      </c>
      <c r="L46" s="158"/>
      <c r="M46" s="158"/>
      <c r="N46" s="158">
        <f>'実質公債費比率（分子）の構造'!O$48</f>
        <v>291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591</v>
      </c>
      <c r="C49" s="158"/>
      <c r="D49" s="158"/>
      <c r="E49" s="158">
        <f>'実質公債費比率（分子）の構造'!L$45</f>
        <v>665</v>
      </c>
      <c r="F49" s="158"/>
      <c r="G49" s="158"/>
      <c r="H49" s="158">
        <f>'実質公債費比率（分子）の構造'!M$45</f>
        <v>712</v>
      </c>
      <c r="I49" s="158"/>
      <c r="J49" s="158"/>
      <c r="K49" s="158">
        <f>'実質公債費比率（分子）の構造'!N$45</f>
        <v>720</v>
      </c>
      <c r="L49" s="158"/>
      <c r="M49" s="158"/>
      <c r="N49" s="158">
        <f>'実質公債費比率（分子）の構造'!O$45</f>
        <v>690</v>
      </c>
      <c r="O49" s="158"/>
      <c r="P49" s="158"/>
    </row>
    <row r="50" spans="1:16" x14ac:dyDescent="0.2">
      <c r="A50" s="158" t="s">
        <v>67</v>
      </c>
      <c r="B50" s="158" t="e">
        <f>NA()</f>
        <v>#N/A</v>
      </c>
      <c r="C50" s="158">
        <f>IF(ISNUMBER('実質公債費比率（分子）の構造'!K$53),'実質公債費比率（分子）の構造'!K$53,NA())</f>
        <v>319</v>
      </c>
      <c r="D50" s="158" t="e">
        <f>NA()</f>
        <v>#N/A</v>
      </c>
      <c r="E50" s="158" t="e">
        <f>NA()</f>
        <v>#N/A</v>
      </c>
      <c r="F50" s="158">
        <f>IF(ISNUMBER('実質公債費比率（分子）の構造'!L$53),'実質公債費比率（分子）の構造'!L$53,NA())</f>
        <v>372</v>
      </c>
      <c r="G50" s="158" t="e">
        <f>NA()</f>
        <v>#N/A</v>
      </c>
      <c r="H50" s="158" t="e">
        <f>NA()</f>
        <v>#N/A</v>
      </c>
      <c r="I50" s="158">
        <f>IF(ISNUMBER('実質公債費比率（分子）の構造'!M$53),'実質公債費比率（分子）の構造'!M$53,NA())</f>
        <v>442</v>
      </c>
      <c r="J50" s="158" t="e">
        <f>NA()</f>
        <v>#N/A</v>
      </c>
      <c r="K50" s="158" t="e">
        <f>NA()</f>
        <v>#N/A</v>
      </c>
      <c r="L50" s="158">
        <f>IF(ISNUMBER('実質公債費比率（分子）の構造'!N$53),'実質公債費比率（分子）の構造'!N$53,NA())</f>
        <v>475</v>
      </c>
      <c r="M50" s="158" t="e">
        <f>NA()</f>
        <v>#N/A</v>
      </c>
      <c r="N50" s="158" t="e">
        <f>NA()</f>
        <v>#N/A</v>
      </c>
      <c r="O50" s="158">
        <f>IF(ISNUMBER('実質公債費比率（分子）の構造'!O$53),'実質公債費比率（分子）の構造'!O$53,NA())</f>
        <v>460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8147</v>
      </c>
      <c r="E56" s="157"/>
      <c r="F56" s="157"/>
      <c r="G56" s="157">
        <f>'将来負担比率（分子）の構造'!J$52</f>
        <v>8152</v>
      </c>
      <c r="H56" s="157"/>
      <c r="I56" s="157"/>
      <c r="J56" s="157">
        <f>'将来負担比率（分子）の構造'!K$52</f>
        <v>7831</v>
      </c>
      <c r="K56" s="157"/>
      <c r="L56" s="157"/>
      <c r="M56" s="157">
        <f>'将来負担比率（分子）の構造'!L$52</f>
        <v>7481</v>
      </c>
      <c r="N56" s="157"/>
      <c r="O56" s="157"/>
      <c r="P56" s="157">
        <f>'将来負担比率（分子）の構造'!M$52</f>
        <v>7140</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1323</v>
      </c>
      <c r="E58" s="157"/>
      <c r="F58" s="157"/>
      <c r="G58" s="157">
        <f>'将来負担比率（分子）の構造'!J$50</f>
        <v>1942</v>
      </c>
      <c r="H58" s="157"/>
      <c r="I58" s="157"/>
      <c r="J58" s="157">
        <f>'将来負担比率（分子）の構造'!K$50</f>
        <v>2409</v>
      </c>
      <c r="K58" s="157"/>
      <c r="L58" s="157"/>
      <c r="M58" s="157">
        <f>'将来負担比率（分子）の構造'!L$50</f>
        <v>2501</v>
      </c>
      <c r="N58" s="157"/>
      <c r="O58" s="157"/>
      <c r="P58" s="157">
        <f>'将来負担比率（分子）の構造'!M$50</f>
        <v>2620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11</v>
      </c>
      <c r="C61" s="157"/>
      <c r="D61" s="157"/>
      <c r="E61" s="157">
        <f>'将来負担比率（分子）の構造'!J$46</f>
        <v>10</v>
      </c>
      <c r="F61" s="157"/>
      <c r="G61" s="157"/>
      <c r="H61" s="157">
        <f>'将来負担比率（分子）の構造'!K$46</f>
        <v>10</v>
      </c>
      <c r="I61" s="157"/>
      <c r="J61" s="157"/>
      <c r="K61" s="157">
        <f>'将来負担比率（分子）の構造'!L$46</f>
        <v>10</v>
      </c>
      <c r="L61" s="157"/>
      <c r="M61" s="157"/>
      <c r="N61" s="157">
        <f>'将来負担比率（分子）の構造'!M$46</f>
        <v>9</v>
      </c>
      <c r="O61" s="157"/>
      <c r="P61" s="157"/>
    </row>
    <row r="62" spans="1:16" x14ac:dyDescent="0.2">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453</v>
      </c>
      <c r="C63" s="157"/>
      <c r="D63" s="157"/>
      <c r="E63" s="157">
        <f>'将来負担比率（分子）の構造'!J$44</f>
        <v>536</v>
      </c>
      <c r="F63" s="157"/>
      <c r="G63" s="157"/>
      <c r="H63" s="157">
        <f>'将来負担比率（分子）の構造'!K$44</f>
        <v>500</v>
      </c>
      <c r="I63" s="157"/>
      <c r="J63" s="157"/>
      <c r="K63" s="157">
        <f>'将来負担比率（分子）の構造'!L$44</f>
        <v>502</v>
      </c>
      <c r="L63" s="157"/>
      <c r="M63" s="157"/>
      <c r="N63" s="157">
        <f>'将来負担比率（分子）の構造'!M$44</f>
        <v>467</v>
      </c>
      <c r="O63" s="157"/>
      <c r="P63" s="157"/>
    </row>
    <row r="64" spans="1:16" x14ac:dyDescent="0.2">
      <c r="A64" s="157" t="s">
        <v>33</v>
      </c>
      <c r="B64" s="157">
        <f>'将来負担比率（分子）の構造'!I$43</f>
        <v>3146</v>
      </c>
      <c r="C64" s="157"/>
      <c r="D64" s="157"/>
      <c r="E64" s="157">
        <f>'将来負担比率（分子）の構造'!J$43</f>
        <v>2871</v>
      </c>
      <c r="F64" s="157"/>
      <c r="G64" s="157"/>
      <c r="H64" s="157">
        <f>'将来負担比率（分子）の構造'!K$43</f>
        <v>2608</v>
      </c>
      <c r="I64" s="157"/>
      <c r="J64" s="157"/>
      <c r="K64" s="157">
        <f>'将来負担比率（分子）の構造'!L$43</f>
        <v>2448</v>
      </c>
      <c r="L64" s="157"/>
      <c r="M64" s="157"/>
      <c r="N64" s="157">
        <f>'将来負担比率（分子）の構造'!M$43</f>
        <v>2451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7523</v>
      </c>
      <c r="C66" s="157"/>
      <c r="D66" s="157"/>
      <c r="E66" s="157">
        <f>'将来負担比率（分子）の構造'!J$41</f>
        <v>7147</v>
      </c>
      <c r="F66" s="157"/>
      <c r="G66" s="157"/>
      <c r="H66" s="157">
        <f>'将来負担比率（分子）の構造'!K$41</f>
        <v>6724</v>
      </c>
      <c r="I66" s="157"/>
      <c r="J66" s="157"/>
      <c r="K66" s="157">
        <f>'将来負担比率（分子）の構造'!L$41</f>
        <v>6298</v>
      </c>
      <c r="L66" s="157"/>
      <c r="M66" s="157"/>
      <c r="N66" s="157">
        <f>'将来負担比率（分子）の構造'!M$41</f>
        <v>6123</v>
      </c>
      <c r="O66" s="157"/>
      <c r="P66" s="157"/>
    </row>
    <row r="67" spans="1:16" x14ac:dyDescent="0.2">
      <c r="A67" s="157" t="s">
        <v>71</v>
      </c>
      <c r="B67" s="157" t="e">
        <f>NA()</f>
        <v>#N/A</v>
      </c>
      <c r="C67" s="157">
        <f>IF(ISNUMBER('将来負担比率（分子）の構造'!I$53), IF('将来負担比率（分子）の構造'!I$53 &lt; 0, 0, '将来負担比率（分子）の構造'!I$53), NA())</f>
        <v>1662</v>
      </c>
      <c r="D67" s="157" t="e">
        <f>NA()</f>
        <v>#N/A</v>
      </c>
      <c r="E67" s="157" t="e">
        <f>NA()</f>
        <v>#N/A</v>
      </c>
      <c r="F67" s="157">
        <f>IF(ISNUMBER('将来負担比率（分子）の構造'!J$53), IF('将来負担比率（分子）の構造'!J$53 &lt; 0, 0, '将来負担比率（分子）の構造'!J$53), NA())</f>
        <v>471</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1079</v>
      </c>
      <c r="C72" s="161">
        <f>基金残高に係る経年分析!G55</f>
        <v>1071</v>
      </c>
      <c r="D72" s="161">
        <f>基金残高に係る経年分析!H55</f>
        <v>1041</v>
      </c>
    </row>
    <row r="73" spans="1:16" x14ac:dyDescent="0.2">
      <c r="A73" s="160" t="s">
        <v>74</v>
      </c>
      <c r="B73" s="161">
        <f>基金残高に係る経年分析!F56</f>
        <v>113</v>
      </c>
      <c r="C73" s="161">
        <f>基金残高に係る経年分析!G56</f>
        <v>113</v>
      </c>
      <c r="D73" s="161">
        <f>基金残高に係る経年分析!H56</f>
        <v>113</v>
      </c>
    </row>
    <row r="74" spans="1:16" x14ac:dyDescent="0.2">
      <c r="A74" s="160" t="s">
        <v>75</v>
      </c>
      <c r="B74" s="161">
        <f>基金残高に係る経年分析!F57</f>
        <v>497</v>
      </c>
      <c r="C74" s="161">
        <f>基金残高に係る経年分析!G57</f>
        <v>495</v>
      </c>
      <c r="D74" s="161">
        <f>基金残高に係る経年分析!H57</f>
        <v>504</v>
      </c>
    </row>
  </sheetData>
  <sheetProtection algorithmName="SHA-512" hashValue="6tK+utGkTuZMHRvhf0WZ1sGLNfqtInoWyRIOMlWyYwHad9tX5sjMOV57C6F9+M/DVzyd93c0/DV/1dX7tMzlBg==" saltValue="nkKxxZp/64Z2VsOxlNv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3872323</v>
      </c>
      <c r="S5" s="664"/>
      <c r="T5" s="664"/>
      <c r="U5" s="664"/>
      <c r="V5" s="664"/>
      <c r="W5" s="664"/>
      <c r="X5" s="664"/>
      <c r="Y5" s="689"/>
      <c r="Z5" s="702">
        <v>38.299999999999997</v>
      </c>
      <c r="AA5" s="702"/>
      <c r="AB5" s="702"/>
      <c r="AC5" s="702"/>
      <c r="AD5" s="703">
        <v>3872323</v>
      </c>
      <c r="AE5" s="703"/>
      <c r="AF5" s="703"/>
      <c r="AG5" s="703"/>
      <c r="AH5" s="703"/>
      <c r="AI5" s="703"/>
      <c r="AJ5" s="703"/>
      <c r="AK5" s="703"/>
      <c r="AL5" s="690">
        <v>62.3</v>
      </c>
      <c r="AM5" s="672"/>
      <c r="AN5" s="672"/>
      <c r="AO5" s="691"/>
      <c r="AP5" s="666" t="s">
        <v>217</v>
      </c>
      <c r="AQ5" s="667"/>
      <c r="AR5" s="667"/>
      <c r="AS5" s="667"/>
      <c r="AT5" s="667"/>
      <c r="AU5" s="667"/>
      <c r="AV5" s="667"/>
      <c r="AW5" s="667"/>
      <c r="AX5" s="667"/>
      <c r="AY5" s="667"/>
      <c r="AZ5" s="667"/>
      <c r="BA5" s="667"/>
      <c r="BB5" s="667"/>
      <c r="BC5" s="667"/>
      <c r="BD5" s="667"/>
      <c r="BE5" s="667"/>
      <c r="BF5" s="668"/>
      <c r="BG5" s="608">
        <v>3872323</v>
      </c>
      <c r="BH5" s="609"/>
      <c r="BI5" s="609"/>
      <c r="BJ5" s="609"/>
      <c r="BK5" s="609"/>
      <c r="BL5" s="609"/>
      <c r="BM5" s="609"/>
      <c r="BN5" s="610"/>
      <c r="BO5" s="646">
        <v>100</v>
      </c>
      <c r="BP5" s="646"/>
      <c r="BQ5" s="646"/>
      <c r="BR5" s="646"/>
      <c r="BS5" s="647">
        <v>90298</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103941</v>
      </c>
      <c r="S6" s="609"/>
      <c r="T6" s="609"/>
      <c r="U6" s="609"/>
      <c r="V6" s="609"/>
      <c r="W6" s="609"/>
      <c r="X6" s="609"/>
      <c r="Y6" s="610"/>
      <c r="Z6" s="646">
        <v>1</v>
      </c>
      <c r="AA6" s="646"/>
      <c r="AB6" s="646"/>
      <c r="AC6" s="646"/>
      <c r="AD6" s="647">
        <v>103941</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3872323</v>
      </c>
      <c r="BH6" s="609"/>
      <c r="BI6" s="609"/>
      <c r="BJ6" s="609"/>
      <c r="BK6" s="609"/>
      <c r="BL6" s="609"/>
      <c r="BM6" s="609"/>
      <c r="BN6" s="610"/>
      <c r="BO6" s="646">
        <v>100</v>
      </c>
      <c r="BP6" s="646"/>
      <c r="BQ6" s="646"/>
      <c r="BR6" s="646"/>
      <c r="BS6" s="647">
        <v>90298</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102901</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102901</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1276</v>
      </c>
      <c r="S7" s="609"/>
      <c r="T7" s="609"/>
      <c r="U7" s="609"/>
      <c r="V7" s="609"/>
      <c r="W7" s="609"/>
      <c r="X7" s="609"/>
      <c r="Y7" s="610"/>
      <c r="Z7" s="646">
        <v>0</v>
      </c>
      <c r="AA7" s="646"/>
      <c r="AB7" s="646"/>
      <c r="AC7" s="646"/>
      <c r="AD7" s="647">
        <v>1276</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1574979</v>
      </c>
      <c r="BH7" s="609"/>
      <c r="BI7" s="609"/>
      <c r="BJ7" s="609"/>
      <c r="BK7" s="609"/>
      <c r="BL7" s="609"/>
      <c r="BM7" s="609"/>
      <c r="BN7" s="610"/>
      <c r="BO7" s="646">
        <v>40.700000000000003</v>
      </c>
      <c r="BP7" s="646"/>
      <c r="BQ7" s="646"/>
      <c r="BR7" s="646"/>
      <c r="BS7" s="647">
        <v>90298</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1099372</v>
      </c>
      <c r="CS7" s="609"/>
      <c r="CT7" s="609"/>
      <c r="CU7" s="609"/>
      <c r="CV7" s="609"/>
      <c r="CW7" s="609"/>
      <c r="CX7" s="609"/>
      <c r="CY7" s="610"/>
      <c r="CZ7" s="646">
        <v>11.5</v>
      </c>
      <c r="DA7" s="646"/>
      <c r="DB7" s="646"/>
      <c r="DC7" s="646"/>
      <c r="DD7" s="614">
        <v>64261</v>
      </c>
      <c r="DE7" s="609"/>
      <c r="DF7" s="609"/>
      <c r="DG7" s="609"/>
      <c r="DH7" s="609"/>
      <c r="DI7" s="609"/>
      <c r="DJ7" s="609"/>
      <c r="DK7" s="609"/>
      <c r="DL7" s="609"/>
      <c r="DM7" s="609"/>
      <c r="DN7" s="609"/>
      <c r="DO7" s="609"/>
      <c r="DP7" s="610"/>
      <c r="DQ7" s="614">
        <v>943609</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25709</v>
      </c>
      <c r="S8" s="609"/>
      <c r="T8" s="609"/>
      <c r="U8" s="609"/>
      <c r="V8" s="609"/>
      <c r="W8" s="609"/>
      <c r="X8" s="609"/>
      <c r="Y8" s="610"/>
      <c r="Z8" s="646">
        <v>0.3</v>
      </c>
      <c r="AA8" s="646"/>
      <c r="AB8" s="646"/>
      <c r="AC8" s="646"/>
      <c r="AD8" s="647">
        <v>25709</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40356</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3813617</v>
      </c>
      <c r="CS8" s="609"/>
      <c r="CT8" s="609"/>
      <c r="CU8" s="609"/>
      <c r="CV8" s="609"/>
      <c r="CW8" s="609"/>
      <c r="CX8" s="609"/>
      <c r="CY8" s="610"/>
      <c r="CZ8" s="646">
        <v>39.700000000000003</v>
      </c>
      <c r="DA8" s="646"/>
      <c r="DB8" s="646"/>
      <c r="DC8" s="646"/>
      <c r="DD8" s="614">
        <v>2103</v>
      </c>
      <c r="DE8" s="609"/>
      <c r="DF8" s="609"/>
      <c r="DG8" s="609"/>
      <c r="DH8" s="609"/>
      <c r="DI8" s="609"/>
      <c r="DJ8" s="609"/>
      <c r="DK8" s="609"/>
      <c r="DL8" s="609"/>
      <c r="DM8" s="609"/>
      <c r="DN8" s="609"/>
      <c r="DO8" s="609"/>
      <c r="DP8" s="610"/>
      <c r="DQ8" s="614">
        <v>1965298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36489</v>
      </c>
      <c r="S9" s="609"/>
      <c r="T9" s="609"/>
      <c r="U9" s="609"/>
      <c r="V9" s="609"/>
      <c r="W9" s="609"/>
      <c r="X9" s="609"/>
      <c r="Y9" s="610"/>
      <c r="Z9" s="646">
        <v>0.4</v>
      </c>
      <c r="AA9" s="646"/>
      <c r="AB9" s="646"/>
      <c r="AC9" s="646"/>
      <c r="AD9" s="647">
        <v>36489</v>
      </c>
      <c r="AE9" s="647"/>
      <c r="AF9" s="647"/>
      <c r="AG9" s="647"/>
      <c r="AH9" s="647"/>
      <c r="AI9" s="647"/>
      <c r="AJ9" s="647"/>
      <c r="AK9" s="647"/>
      <c r="AL9" s="611">
        <v>0.6</v>
      </c>
      <c r="AM9" s="612"/>
      <c r="AN9" s="612"/>
      <c r="AO9" s="648"/>
      <c r="AP9" s="605" t="s">
        <v>231</v>
      </c>
      <c r="AQ9" s="606"/>
      <c r="AR9" s="606"/>
      <c r="AS9" s="606"/>
      <c r="AT9" s="606"/>
      <c r="AU9" s="606"/>
      <c r="AV9" s="606"/>
      <c r="AW9" s="606"/>
      <c r="AX9" s="606"/>
      <c r="AY9" s="606"/>
      <c r="AZ9" s="606"/>
      <c r="BA9" s="606"/>
      <c r="BB9" s="606"/>
      <c r="BC9" s="606"/>
      <c r="BD9" s="606"/>
      <c r="BE9" s="606"/>
      <c r="BF9" s="607"/>
      <c r="BG9" s="608">
        <v>1179635</v>
      </c>
      <c r="BH9" s="609"/>
      <c r="BI9" s="609"/>
      <c r="BJ9" s="609"/>
      <c r="BK9" s="609"/>
      <c r="BL9" s="609"/>
      <c r="BM9" s="609"/>
      <c r="BN9" s="610"/>
      <c r="BO9" s="646">
        <v>30.5</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915244</v>
      </c>
      <c r="CS9" s="609"/>
      <c r="CT9" s="609"/>
      <c r="CU9" s="609"/>
      <c r="CV9" s="609"/>
      <c r="CW9" s="609"/>
      <c r="CX9" s="609"/>
      <c r="CY9" s="610"/>
      <c r="CZ9" s="646">
        <v>9.5</v>
      </c>
      <c r="DA9" s="646"/>
      <c r="DB9" s="646"/>
      <c r="DC9" s="646"/>
      <c r="DD9" s="614">
        <v>17202</v>
      </c>
      <c r="DE9" s="609"/>
      <c r="DF9" s="609"/>
      <c r="DG9" s="609"/>
      <c r="DH9" s="609"/>
      <c r="DI9" s="609"/>
      <c r="DJ9" s="609"/>
      <c r="DK9" s="609"/>
      <c r="DL9" s="609"/>
      <c r="DM9" s="609"/>
      <c r="DN9" s="609"/>
      <c r="DO9" s="609"/>
      <c r="DP9" s="610"/>
      <c r="DQ9" s="614">
        <v>866276</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92644</v>
      </c>
      <c r="BH10" s="609"/>
      <c r="BI10" s="609"/>
      <c r="BJ10" s="609"/>
      <c r="BK10" s="609"/>
      <c r="BL10" s="609"/>
      <c r="BM10" s="609"/>
      <c r="BN10" s="610"/>
      <c r="BO10" s="646">
        <v>2.4</v>
      </c>
      <c r="BP10" s="646"/>
      <c r="BQ10" s="646"/>
      <c r="BR10" s="646"/>
      <c r="BS10" s="647">
        <v>15423</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641096</v>
      </c>
      <c r="S11" s="609"/>
      <c r="T11" s="609"/>
      <c r="U11" s="609"/>
      <c r="V11" s="609"/>
      <c r="W11" s="609"/>
      <c r="X11" s="609"/>
      <c r="Y11" s="610"/>
      <c r="Z11" s="611">
        <v>6.3</v>
      </c>
      <c r="AA11" s="612"/>
      <c r="AB11" s="612"/>
      <c r="AC11" s="613"/>
      <c r="AD11" s="614">
        <v>641096</v>
      </c>
      <c r="AE11" s="609"/>
      <c r="AF11" s="609"/>
      <c r="AG11" s="609"/>
      <c r="AH11" s="609"/>
      <c r="AI11" s="609"/>
      <c r="AJ11" s="609"/>
      <c r="AK11" s="610"/>
      <c r="AL11" s="611">
        <v>10.3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262344</v>
      </c>
      <c r="BH11" s="609"/>
      <c r="BI11" s="609"/>
      <c r="BJ11" s="609"/>
      <c r="BK11" s="609"/>
      <c r="BL11" s="609"/>
      <c r="BM11" s="609"/>
      <c r="BN11" s="610"/>
      <c r="BO11" s="646">
        <v>6.8</v>
      </c>
      <c r="BP11" s="646"/>
      <c r="BQ11" s="646"/>
      <c r="BR11" s="646"/>
      <c r="BS11" s="647">
        <v>74875</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303810</v>
      </c>
      <c r="CS11" s="609"/>
      <c r="CT11" s="609"/>
      <c r="CU11" s="609"/>
      <c r="CV11" s="609"/>
      <c r="CW11" s="609"/>
      <c r="CX11" s="609"/>
      <c r="CY11" s="610"/>
      <c r="CZ11" s="646">
        <v>3.2</v>
      </c>
      <c r="DA11" s="646"/>
      <c r="DB11" s="646"/>
      <c r="DC11" s="646"/>
      <c r="DD11" s="614">
        <v>92224</v>
      </c>
      <c r="DE11" s="609"/>
      <c r="DF11" s="609"/>
      <c r="DG11" s="609"/>
      <c r="DH11" s="609"/>
      <c r="DI11" s="609"/>
      <c r="DJ11" s="609"/>
      <c r="DK11" s="609"/>
      <c r="DL11" s="609"/>
      <c r="DM11" s="609"/>
      <c r="DN11" s="609"/>
      <c r="DO11" s="609"/>
      <c r="DP11" s="610"/>
      <c r="DQ11" s="614">
        <v>187396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2053437</v>
      </c>
      <c r="BH12" s="609"/>
      <c r="BI12" s="609"/>
      <c r="BJ12" s="609"/>
      <c r="BK12" s="609"/>
      <c r="BL12" s="609"/>
      <c r="BM12" s="609"/>
      <c r="BN12" s="610"/>
      <c r="BO12" s="646">
        <v>53</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145140</v>
      </c>
      <c r="CS12" s="609"/>
      <c r="CT12" s="609"/>
      <c r="CU12" s="609"/>
      <c r="CV12" s="609"/>
      <c r="CW12" s="609"/>
      <c r="CX12" s="609"/>
      <c r="CY12" s="610"/>
      <c r="CZ12" s="646">
        <v>1.5</v>
      </c>
      <c r="DA12" s="646"/>
      <c r="DB12" s="646"/>
      <c r="DC12" s="646"/>
      <c r="DD12" s="614" t="s">
        <v>122</v>
      </c>
      <c r="DE12" s="609"/>
      <c r="DF12" s="609"/>
      <c r="DG12" s="609"/>
      <c r="DH12" s="609"/>
      <c r="DI12" s="609"/>
      <c r="DJ12" s="609"/>
      <c r="DK12" s="609"/>
      <c r="DL12" s="609"/>
      <c r="DM12" s="609"/>
      <c r="DN12" s="609"/>
      <c r="DO12" s="609"/>
      <c r="DP12" s="610"/>
      <c r="DQ12" s="614">
        <v>124149</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2010245</v>
      </c>
      <c r="BH13" s="609"/>
      <c r="BI13" s="609"/>
      <c r="BJ13" s="609"/>
      <c r="BK13" s="609"/>
      <c r="BL13" s="609"/>
      <c r="BM13" s="609"/>
      <c r="BN13" s="610"/>
      <c r="BO13" s="646">
        <v>51.9</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869283</v>
      </c>
      <c r="CS13" s="609"/>
      <c r="CT13" s="609"/>
      <c r="CU13" s="609"/>
      <c r="CV13" s="609"/>
      <c r="CW13" s="609"/>
      <c r="CX13" s="609"/>
      <c r="CY13" s="610"/>
      <c r="CZ13" s="646">
        <v>9.1</v>
      </c>
      <c r="DA13" s="646"/>
      <c r="DB13" s="646"/>
      <c r="DC13" s="646"/>
      <c r="DD13" s="614">
        <v>252505</v>
      </c>
      <c r="DE13" s="609"/>
      <c r="DF13" s="609"/>
      <c r="DG13" s="609"/>
      <c r="DH13" s="609"/>
      <c r="DI13" s="609"/>
      <c r="DJ13" s="609"/>
      <c r="DK13" s="609"/>
      <c r="DL13" s="609"/>
      <c r="DM13" s="609"/>
      <c r="DN13" s="609"/>
      <c r="DO13" s="609"/>
      <c r="DP13" s="610"/>
      <c r="DQ13" s="614">
        <v>708888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73056</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350303</v>
      </c>
      <c r="CS14" s="609"/>
      <c r="CT14" s="609"/>
      <c r="CU14" s="609"/>
      <c r="CV14" s="609"/>
      <c r="CW14" s="609"/>
      <c r="CX14" s="609"/>
      <c r="CY14" s="610"/>
      <c r="CZ14" s="646">
        <v>3.7</v>
      </c>
      <c r="DA14" s="646"/>
      <c r="DB14" s="646"/>
      <c r="DC14" s="646"/>
      <c r="DD14" s="614">
        <v>13348</v>
      </c>
      <c r="DE14" s="609"/>
      <c r="DF14" s="609"/>
      <c r="DG14" s="609"/>
      <c r="DH14" s="609"/>
      <c r="DI14" s="609"/>
      <c r="DJ14" s="609"/>
      <c r="DK14" s="609"/>
      <c r="DL14" s="609"/>
      <c r="DM14" s="609"/>
      <c r="DN14" s="609"/>
      <c r="DO14" s="609"/>
      <c r="DP14" s="610"/>
      <c r="DQ14" s="614">
        <v>304937</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14637</v>
      </c>
      <c r="S15" s="609"/>
      <c r="T15" s="609"/>
      <c r="U15" s="609"/>
      <c r="V15" s="609"/>
      <c r="W15" s="609"/>
      <c r="X15" s="609"/>
      <c r="Y15" s="610"/>
      <c r="Z15" s="646">
        <v>0.1</v>
      </c>
      <c r="AA15" s="646"/>
      <c r="AB15" s="646"/>
      <c r="AC15" s="646"/>
      <c r="AD15" s="647">
        <v>14637</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170851</v>
      </c>
      <c r="BH15" s="609"/>
      <c r="BI15" s="609"/>
      <c r="BJ15" s="609"/>
      <c r="BK15" s="609"/>
      <c r="BL15" s="609"/>
      <c r="BM15" s="609"/>
      <c r="BN15" s="610"/>
      <c r="BO15" s="646">
        <v>4.4000000000000004</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1306570</v>
      </c>
      <c r="CS15" s="609"/>
      <c r="CT15" s="609"/>
      <c r="CU15" s="609"/>
      <c r="CV15" s="609"/>
      <c r="CW15" s="609"/>
      <c r="CX15" s="609"/>
      <c r="CY15" s="610"/>
      <c r="CZ15" s="646">
        <v>13.6</v>
      </c>
      <c r="DA15" s="646"/>
      <c r="DB15" s="646"/>
      <c r="DC15" s="646"/>
      <c r="DD15" s="614">
        <v>313818</v>
      </c>
      <c r="DE15" s="609"/>
      <c r="DF15" s="609"/>
      <c r="DG15" s="609"/>
      <c r="DH15" s="609"/>
      <c r="DI15" s="609"/>
      <c r="DJ15" s="609"/>
      <c r="DK15" s="609"/>
      <c r="DL15" s="609"/>
      <c r="DM15" s="609"/>
      <c r="DN15" s="609"/>
      <c r="DO15" s="609"/>
      <c r="DP15" s="610"/>
      <c r="DQ15" s="614">
        <v>992357</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55427</v>
      </c>
      <c r="S16" s="609"/>
      <c r="T16" s="609"/>
      <c r="U16" s="609"/>
      <c r="V16" s="609"/>
      <c r="W16" s="609"/>
      <c r="X16" s="609"/>
      <c r="Y16" s="610"/>
      <c r="Z16" s="646">
        <v>0.5</v>
      </c>
      <c r="AA16" s="646"/>
      <c r="AB16" s="646"/>
      <c r="AC16" s="646"/>
      <c r="AD16" s="647">
        <v>55427</v>
      </c>
      <c r="AE16" s="647"/>
      <c r="AF16" s="647"/>
      <c r="AG16" s="647"/>
      <c r="AH16" s="647"/>
      <c r="AI16" s="647"/>
      <c r="AJ16" s="647"/>
      <c r="AK16" s="647"/>
      <c r="AL16" s="611">
        <v>0.9</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144714</v>
      </c>
      <c r="S17" s="609"/>
      <c r="T17" s="609"/>
      <c r="U17" s="609"/>
      <c r="V17" s="609"/>
      <c r="W17" s="609"/>
      <c r="X17" s="609"/>
      <c r="Y17" s="610"/>
      <c r="Z17" s="646">
        <v>1.4</v>
      </c>
      <c r="AA17" s="646"/>
      <c r="AB17" s="646"/>
      <c r="AC17" s="646"/>
      <c r="AD17" s="647">
        <v>144714</v>
      </c>
      <c r="AE17" s="647"/>
      <c r="AF17" s="647"/>
      <c r="AG17" s="647"/>
      <c r="AH17" s="647"/>
      <c r="AI17" s="647"/>
      <c r="AJ17" s="647"/>
      <c r="AK17" s="647"/>
      <c r="AL17" s="611">
        <v>2.2999999999999998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690416</v>
      </c>
      <c r="CS17" s="609"/>
      <c r="CT17" s="609"/>
      <c r="CU17" s="609"/>
      <c r="CV17" s="609"/>
      <c r="CW17" s="609"/>
      <c r="CX17" s="609"/>
      <c r="CY17" s="610"/>
      <c r="CZ17" s="646">
        <v>7.2</v>
      </c>
      <c r="DA17" s="646"/>
      <c r="DB17" s="646"/>
      <c r="DC17" s="646"/>
      <c r="DD17" s="614" t="s">
        <v>122</v>
      </c>
      <c r="DE17" s="609"/>
      <c r="DF17" s="609"/>
      <c r="DG17" s="609"/>
      <c r="DH17" s="609"/>
      <c r="DI17" s="609"/>
      <c r="DJ17" s="609"/>
      <c r="DK17" s="609"/>
      <c r="DL17" s="609"/>
      <c r="DM17" s="609"/>
      <c r="DN17" s="609"/>
      <c r="DO17" s="609"/>
      <c r="DP17" s="610"/>
      <c r="DQ17" s="614">
        <v>690416</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27936</v>
      </c>
      <c r="S18" s="609"/>
      <c r="T18" s="609"/>
      <c r="U18" s="609"/>
      <c r="V18" s="609"/>
      <c r="W18" s="609"/>
      <c r="X18" s="609"/>
      <c r="Y18" s="610"/>
      <c r="Z18" s="646">
        <v>0.3</v>
      </c>
      <c r="AA18" s="646"/>
      <c r="AB18" s="646"/>
      <c r="AC18" s="646"/>
      <c r="AD18" s="647">
        <v>27936</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115341</v>
      </c>
      <c r="S19" s="609"/>
      <c r="T19" s="609"/>
      <c r="U19" s="609"/>
      <c r="V19" s="609"/>
      <c r="W19" s="609"/>
      <c r="X19" s="609"/>
      <c r="Y19" s="610"/>
      <c r="Z19" s="646">
        <v>1.1000000000000001</v>
      </c>
      <c r="AA19" s="646"/>
      <c r="AB19" s="646"/>
      <c r="AC19" s="646"/>
      <c r="AD19" s="647">
        <v>115341</v>
      </c>
      <c r="AE19" s="647"/>
      <c r="AF19" s="647"/>
      <c r="AG19" s="647"/>
      <c r="AH19" s="647"/>
      <c r="AI19" s="647"/>
      <c r="AJ19" s="647"/>
      <c r="AK19" s="647"/>
      <c r="AL19" s="611">
        <v>1.9</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1437</v>
      </c>
      <c r="S20" s="609"/>
      <c r="T20" s="609"/>
      <c r="U20" s="609"/>
      <c r="V20" s="609"/>
      <c r="W20" s="609"/>
      <c r="X20" s="609"/>
      <c r="Y20" s="610"/>
      <c r="Z20" s="646">
        <v>0</v>
      </c>
      <c r="AA20" s="646"/>
      <c r="AB20" s="646"/>
      <c r="AC20" s="646"/>
      <c r="AD20" s="647">
        <v>1437</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9596656</v>
      </c>
      <c r="CS20" s="609"/>
      <c r="CT20" s="609"/>
      <c r="CU20" s="609"/>
      <c r="CV20" s="609"/>
      <c r="CW20" s="609"/>
      <c r="CX20" s="609"/>
      <c r="CY20" s="610"/>
      <c r="CZ20" s="646">
        <v>100</v>
      </c>
      <c r="DA20" s="646"/>
      <c r="DB20" s="646"/>
      <c r="DC20" s="646"/>
      <c r="DD20" s="614">
        <v>755461</v>
      </c>
      <c r="DE20" s="609"/>
      <c r="DF20" s="609"/>
      <c r="DG20" s="609"/>
      <c r="DH20" s="609"/>
      <c r="DI20" s="609"/>
      <c r="DJ20" s="609"/>
      <c r="DK20" s="609"/>
      <c r="DL20" s="609"/>
      <c r="DM20" s="609"/>
      <c r="DN20" s="609"/>
      <c r="DO20" s="609"/>
      <c r="DP20" s="610"/>
      <c r="DQ20" s="614">
        <v>6886227</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1456239</v>
      </c>
      <c r="S21" s="609"/>
      <c r="T21" s="609"/>
      <c r="U21" s="609"/>
      <c r="V21" s="609"/>
      <c r="W21" s="609"/>
      <c r="X21" s="609"/>
      <c r="Y21" s="610"/>
      <c r="Z21" s="646">
        <v>14.4</v>
      </c>
      <c r="AA21" s="646"/>
      <c r="AB21" s="646"/>
      <c r="AC21" s="646"/>
      <c r="AD21" s="647">
        <v>1308094</v>
      </c>
      <c r="AE21" s="647"/>
      <c r="AF21" s="647"/>
      <c r="AG21" s="647"/>
      <c r="AH21" s="647"/>
      <c r="AI21" s="647"/>
      <c r="AJ21" s="647"/>
      <c r="AK21" s="647"/>
      <c r="AL21" s="611">
        <v>21</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1308094</v>
      </c>
      <c r="S22" s="609"/>
      <c r="T22" s="609"/>
      <c r="U22" s="609"/>
      <c r="V22" s="609"/>
      <c r="W22" s="609"/>
      <c r="X22" s="609"/>
      <c r="Y22" s="610"/>
      <c r="Z22" s="646">
        <v>13</v>
      </c>
      <c r="AA22" s="646"/>
      <c r="AB22" s="646"/>
      <c r="AC22" s="646"/>
      <c r="AD22" s="647">
        <v>1308094</v>
      </c>
      <c r="AE22" s="647"/>
      <c r="AF22" s="647"/>
      <c r="AG22" s="647"/>
      <c r="AH22" s="647"/>
      <c r="AI22" s="647"/>
      <c r="AJ22" s="647"/>
      <c r="AK22" s="647"/>
      <c r="AL22" s="611">
        <v>21</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148129</v>
      </c>
      <c r="S23" s="609"/>
      <c r="T23" s="609"/>
      <c r="U23" s="609"/>
      <c r="V23" s="609"/>
      <c r="W23" s="609"/>
      <c r="X23" s="609"/>
      <c r="Y23" s="610"/>
      <c r="Z23" s="646">
        <v>1.5</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v>16</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4658610</v>
      </c>
      <c r="CS24" s="664"/>
      <c r="CT24" s="664"/>
      <c r="CU24" s="664"/>
      <c r="CV24" s="664"/>
      <c r="CW24" s="664"/>
      <c r="CX24" s="664"/>
      <c r="CY24" s="689"/>
      <c r="CZ24" s="690">
        <v>48.5</v>
      </c>
      <c r="DA24" s="672"/>
      <c r="DB24" s="672"/>
      <c r="DC24" s="692"/>
      <c r="DD24" s="688">
        <v>3018517</v>
      </c>
      <c r="DE24" s="664"/>
      <c r="DF24" s="664"/>
      <c r="DG24" s="664"/>
      <c r="DH24" s="664"/>
      <c r="DI24" s="664"/>
      <c r="DJ24" s="664"/>
      <c r="DK24" s="689"/>
      <c r="DL24" s="688">
        <v>2692349</v>
      </c>
      <c r="DM24" s="664"/>
      <c r="DN24" s="664"/>
      <c r="DO24" s="664"/>
      <c r="DP24" s="664"/>
      <c r="DQ24" s="664"/>
      <c r="DR24" s="664"/>
      <c r="DS24" s="664"/>
      <c r="DT24" s="664"/>
      <c r="DU24" s="664"/>
      <c r="DV24" s="689"/>
      <c r="DW24" s="690">
        <v>43.1</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6351851</v>
      </c>
      <c r="S25" s="609"/>
      <c r="T25" s="609"/>
      <c r="U25" s="609"/>
      <c r="V25" s="609"/>
      <c r="W25" s="609"/>
      <c r="X25" s="609"/>
      <c r="Y25" s="610"/>
      <c r="Z25" s="646">
        <v>62.9</v>
      </c>
      <c r="AA25" s="646"/>
      <c r="AB25" s="646"/>
      <c r="AC25" s="646"/>
      <c r="AD25" s="647">
        <v>6203706</v>
      </c>
      <c r="AE25" s="647"/>
      <c r="AF25" s="647"/>
      <c r="AG25" s="647"/>
      <c r="AH25" s="647"/>
      <c r="AI25" s="647"/>
      <c r="AJ25" s="647"/>
      <c r="AK25" s="647"/>
      <c r="AL25" s="611">
        <v>99.8</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1587410</v>
      </c>
      <c r="CS25" s="621"/>
      <c r="CT25" s="621"/>
      <c r="CU25" s="621"/>
      <c r="CV25" s="621"/>
      <c r="CW25" s="621"/>
      <c r="CX25" s="621"/>
      <c r="CY25" s="622"/>
      <c r="CZ25" s="611">
        <v>16.5</v>
      </c>
      <c r="DA25" s="623"/>
      <c r="DB25" s="623"/>
      <c r="DC25" s="624"/>
      <c r="DD25" s="614">
        <v>1468661</v>
      </c>
      <c r="DE25" s="621"/>
      <c r="DF25" s="621"/>
      <c r="DG25" s="621"/>
      <c r="DH25" s="621"/>
      <c r="DI25" s="621"/>
      <c r="DJ25" s="621"/>
      <c r="DK25" s="622"/>
      <c r="DL25" s="614">
        <v>1448032</v>
      </c>
      <c r="DM25" s="621"/>
      <c r="DN25" s="621"/>
      <c r="DO25" s="621"/>
      <c r="DP25" s="621"/>
      <c r="DQ25" s="621"/>
      <c r="DR25" s="621"/>
      <c r="DS25" s="621"/>
      <c r="DT25" s="621"/>
      <c r="DU25" s="621"/>
      <c r="DV25" s="622"/>
      <c r="DW25" s="611">
        <v>23.2</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2459</v>
      </c>
      <c r="S26" s="609"/>
      <c r="T26" s="609"/>
      <c r="U26" s="609"/>
      <c r="V26" s="609"/>
      <c r="W26" s="609"/>
      <c r="X26" s="609"/>
      <c r="Y26" s="610"/>
      <c r="Z26" s="646">
        <v>0</v>
      </c>
      <c r="AA26" s="646"/>
      <c r="AB26" s="646"/>
      <c r="AC26" s="646"/>
      <c r="AD26" s="647">
        <v>2459</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920766</v>
      </c>
      <c r="CS26" s="609"/>
      <c r="CT26" s="609"/>
      <c r="CU26" s="609"/>
      <c r="CV26" s="609"/>
      <c r="CW26" s="609"/>
      <c r="CX26" s="609"/>
      <c r="CY26" s="610"/>
      <c r="CZ26" s="611">
        <v>9.6</v>
      </c>
      <c r="DA26" s="623"/>
      <c r="DB26" s="623"/>
      <c r="DC26" s="624"/>
      <c r="DD26" s="614">
        <v>839168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28926</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3872323</v>
      </c>
      <c r="BH27" s="609"/>
      <c r="BI27" s="609"/>
      <c r="BJ27" s="609"/>
      <c r="BK27" s="609"/>
      <c r="BL27" s="609"/>
      <c r="BM27" s="609"/>
      <c r="BN27" s="610"/>
      <c r="BO27" s="646">
        <v>100</v>
      </c>
      <c r="BP27" s="646"/>
      <c r="BQ27" s="646"/>
      <c r="BR27" s="646"/>
      <c r="BS27" s="647">
        <v>90298</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2380784</v>
      </c>
      <c r="CS27" s="621"/>
      <c r="CT27" s="621"/>
      <c r="CU27" s="621"/>
      <c r="CV27" s="621"/>
      <c r="CW27" s="621"/>
      <c r="CX27" s="621"/>
      <c r="CY27" s="622"/>
      <c r="CZ27" s="611">
        <v>24.8</v>
      </c>
      <c r="DA27" s="623"/>
      <c r="DB27" s="623"/>
      <c r="DC27" s="624"/>
      <c r="DD27" s="614">
        <v>859440</v>
      </c>
      <c r="DE27" s="621"/>
      <c r="DF27" s="621"/>
      <c r="DG27" s="621"/>
      <c r="DH27" s="621"/>
      <c r="DI27" s="621"/>
      <c r="DJ27" s="621"/>
      <c r="DK27" s="622"/>
      <c r="DL27" s="614">
        <v>553901</v>
      </c>
      <c r="DM27" s="621"/>
      <c r="DN27" s="621"/>
      <c r="DO27" s="621"/>
      <c r="DP27" s="621"/>
      <c r="DQ27" s="621"/>
      <c r="DR27" s="621"/>
      <c r="DS27" s="621"/>
      <c r="DT27" s="621"/>
      <c r="DU27" s="621"/>
      <c r="DV27" s="622"/>
      <c r="DW27" s="611">
        <v>8.9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51325</v>
      </c>
      <c r="S28" s="609"/>
      <c r="T28" s="609"/>
      <c r="U28" s="609"/>
      <c r="V28" s="609"/>
      <c r="W28" s="609"/>
      <c r="X28" s="609"/>
      <c r="Y28" s="610"/>
      <c r="Z28" s="646">
        <v>0.5</v>
      </c>
      <c r="AA28" s="646"/>
      <c r="AB28" s="646"/>
      <c r="AC28" s="646"/>
      <c r="AD28" s="647">
        <v>8746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690416</v>
      </c>
      <c r="CS28" s="609"/>
      <c r="CT28" s="609"/>
      <c r="CU28" s="609"/>
      <c r="CV28" s="609"/>
      <c r="CW28" s="609"/>
      <c r="CX28" s="609"/>
      <c r="CY28" s="610"/>
      <c r="CZ28" s="611">
        <v>7.2</v>
      </c>
      <c r="DA28" s="623"/>
      <c r="DB28" s="623"/>
      <c r="DC28" s="624"/>
      <c r="DD28" s="614">
        <v>690416</v>
      </c>
      <c r="DE28" s="609"/>
      <c r="DF28" s="609"/>
      <c r="DG28" s="609"/>
      <c r="DH28" s="609"/>
      <c r="DI28" s="609"/>
      <c r="DJ28" s="609"/>
      <c r="DK28" s="610"/>
      <c r="DL28" s="614">
        <v>690416</v>
      </c>
      <c r="DM28" s="609"/>
      <c r="DN28" s="609"/>
      <c r="DO28" s="609"/>
      <c r="DP28" s="609"/>
      <c r="DQ28" s="609"/>
      <c r="DR28" s="609"/>
      <c r="DS28" s="609"/>
      <c r="DT28" s="609"/>
      <c r="DU28" s="609"/>
      <c r="DV28" s="610"/>
      <c r="DW28" s="611">
        <v>11.1</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17227</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690416</v>
      </c>
      <c r="CS29" s="621"/>
      <c r="CT29" s="621"/>
      <c r="CU29" s="621"/>
      <c r="CV29" s="621"/>
      <c r="CW29" s="621"/>
      <c r="CX29" s="621"/>
      <c r="CY29" s="622"/>
      <c r="CZ29" s="611">
        <v>7.2</v>
      </c>
      <c r="DA29" s="623"/>
      <c r="DB29" s="623"/>
      <c r="DC29" s="624"/>
      <c r="DD29" s="614">
        <v>690416</v>
      </c>
      <c r="DE29" s="621"/>
      <c r="DF29" s="621"/>
      <c r="DG29" s="621"/>
      <c r="DH29" s="621"/>
      <c r="DI29" s="621"/>
      <c r="DJ29" s="621"/>
      <c r="DK29" s="622"/>
      <c r="DL29" s="614">
        <v>690416</v>
      </c>
      <c r="DM29" s="621"/>
      <c r="DN29" s="621"/>
      <c r="DO29" s="621"/>
      <c r="DP29" s="621"/>
      <c r="DQ29" s="621"/>
      <c r="DR29" s="621"/>
      <c r="DS29" s="621"/>
      <c r="DT29" s="621"/>
      <c r="DU29" s="621"/>
      <c r="DV29" s="622"/>
      <c r="DW29" s="611">
        <v>11.1</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1609205</v>
      </c>
      <c r="S30" s="609"/>
      <c r="T30" s="609"/>
      <c r="U30" s="609"/>
      <c r="V30" s="609"/>
      <c r="W30" s="609"/>
      <c r="X30" s="609"/>
      <c r="Y30" s="610"/>
      <c r="Z30" s="646">
        <v>15.9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674571</v>
      </c>
      <c r="CS30" s="609"/>
      <c r="CT30" s="609"/>
      <c r="CU30" s="609"/>
      <c r="CV30" s="609"/>
      <c r="CW30" s="609"/>
      <c r="CX30" s="609"/>
      <c r="CY30" s="610"/>
      <c r="CZ30" s="611">
        <v>7</v>
      </c>
      <c r="DA30" s="623"/>
      <c r="DB30" s="623"/>
      <c r="DC30" s="624"/>
      <c r="DD30" s="614">
        <v>674571</v>
      </c>
      <c r="DE30" s="609"/>
      <c r="DF30" s="609"/>
      <c r="DG30" s="609"/>
      <c r="DH30" s="609"/>
      <c r="DI30" s="609"/>
      <c r="DJ30" s="609"/>
      <c r="DK30" s="610"/>
      <c r="DL30" s="614">
        <v>674571</v>
      </c>
      <c r="DM30" s="609"/>
      <c r="DN30" s="609"/>
      <c r="DO30" s="609"/>
      <c r="DP30" s="609"/>
      <c r="DQ30" s="609"/>
      <c r="DR30" s="609"/>
      <c r="DS30" s="609"/>
      <c r="DT30" s="609"/>
      <c r="DU30" s="609"/>
      <c r="DV30" s="610"/>
      <c r="DW30" s="611">
        <v>10.8</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99.3</v>
      </c>
      <c r="BH31" s="671"/>
      <c r="BI31" s="671"/>
      <c r="BJ31" s="671"/>
      <c r="BK31" s="671"/>
      <c r="BL31" s="671"/>
      <c r="BM31" s="672">
        <v>98</v>
      </c>
      <c r="BN31" s="671"/>
      <c r="BO31" s="671"/>
      <c r="BP31" s="671"/>
      <c r="BQ31" s="673"/>
      <c r="BR31" s="670">
        <v>99.3</v>
      </c>
      <c r="BS31" s="671"/>
      <c r="BT31" s="671"/>
      <c r="BU31" s="671"/>
      <c r="BV31" s="671"/>
      <c r="BW31" s="671"/>
      <c r="BX31" s="672">
        <v>98.1</v>
      </c>
      <c r="BY31" s="671"/>
      <c r="BZ31" s="671"/>
      <c r="CA31" s="671"/>
      <c r="CB31" s="673"/>
      <c r="CD31" s="629"/>
      <c r="CE31" s="630"/>
      <c r="CF31" s="605" t="s">
        <v>301</v>
      </c>
      <c r="CG31" s="606"/>
      <c r="CH31" s="606"/>
      <c r="CI31" s="606"/>
      <c r="CJ31" s="606"/>
      <c r="CK31" s="606"/>
      <c r="CL31" s="606"/>
      <c r="CM31" s="606"/>
      <c r="CN31" s="606"/>
      <c r="CO31" s="606"/>
      <c r="CP31" s="606"/>
      <c r="CQ31" s="607"/>
      <c r="CR31" s="608">
        <v>15845</v>
      </c>
      <c r="CS31" s="621"/>
      <c r="CT31" s="621"/>
      <c r="CU31" s="621"/>
      <c r="CV31" s="621"/>
      <c r="CW31" s="621"/>
      <c r="CX31" s="621"/>
      <c r="CY31" s="622"/>
      <c r="CZ31" s="611">
        <v>0.2</v>
      </c>
      <c r="DA31" s="623"/>
      <c r="DB31" s="623"/>
      <c r="DC31" s="624"/>
      <c r="DD31" s="614">
        <v>15845</v>
      </c>
      <c r="DE31" s="621"/>
      <c r="DF31" s="621"/>
      <c r="DG31" s="621"/>
      <c r="DH31" s="621"/>
      <c r="DI31" s="621"/>
      <c r="DJ31" s="621"/>
      <c r="DK31" s="622"/>
      <c r="DL31" s="614">
        <v>15845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812234</v>
      </c>
      <c r="S32" s="609"/>
      <c r="T32" s="609"/>
      <c r="U32" s="609"/>
      <c r="V32" s="609"/>
      <c r="W32" s="609"/>
      <c r="X32" s="609"/>
      <c r="Y32" s="610"/>
      <c r="Z32" s="646">
        <v>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v>
      </c>
      <c r="BH32" s="621"/>
      <c r="BI32" s="621"/>
      <c r="BJ32" s="621"/>
      <c r="BK32" s="621"/>
      <c r="BL32" s="621"/>
      <c r="BM32" s="612">
        <v>97.4</v>
      </c>
      <c r="BN32" s="621"/>
      <c r="BO32" s="621"/>
      <c r="BP32" s="621"/>
      <c r="BQ32" s="644"/>
      <c r="BR32" s="679">
        <v>98.9</v>
      </c>
      <c r="BS32" s="621"/>
      <c r="BT32" s="621"/>
      <c r="BU32" s="621"/>
      <c r="BV32" s="621"/>
      <c r="BW32" s="621"/>
      <c r="BX32" s="612">
        <v>97.8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2833</v>
      </c>
      <c r="S33" s="609"/>
      <c r="T33" s="609"/>
      <c r="U33" s="609"/>
      <c r="V33" s="609"/>
      <c r="W33" s="609"/>
      <c r="X33" s="609"/>
      <c r="Y33" s="610"/>
      <c r="Z33" s="646">
        <v>0</v>
      </c>
      <c r="AA33" s="646"/>
      <c r="AB33" s="646"/>
      <c r="AC33" s="646"/>
      <c r="AD33" s="647">
        <v>1509</v>
      </c>
      <c r="AE33" s="647"/>
      <c r="AF33" s="647"/>
      <c r="AG33" s="647"/>
      <c r="AH33" s="647"/>
      <c r="AI33" s="647"/>
      <c r="AJ33" s="647"/>
      <c r="AK33" s="647"/>
      <c r="AL33" s="611">
        <v>0</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99.6</v>
      </c>
      <c r="BH33" s="593"/>
      <c r="BI33" s="593"/>
      <c r="BJ33" s="593"/>
      <c r="BK33" s="593"/>
      <c r="BL33" s="593"/>
      <c r="BM33" s="639">
        <v>98.5</v>
      </c>
      <c r="BN33" s="593"/>
      <c r="BO33" s="593"/>
      <c r="BP33" s="593"/>
      <c r="BQ33" s="656"/>
      <c r="BR33" s="669">
        <v>99.6</v>
      </c>
      <c r="BS33" s="593"/>
      <c r="BT33" s="593"/>
      <c r="BU33" s="593"/>
      <c r="BV33" s="593"/>
      <c r="BW33" s="593"/>
      <c r="BX33" s="639">
        <v>98.5</v>
      </c>
      <c r="BY33" s="593"/>
      <c r="BZ33" s="593"/>
      <c r="CA33" s="593"/>
      <c r="CB33" s="656"/>
      <c r="CD33" s="605" t="s">
        <v>308</v>
      </c>
      <c r="CE33" s="606"/>
      <c r="CF33" s="606"/>
      <c r="CG33" s="606"/>
      <c r="CH33" s="606"/>
      <c r="CI33" s="606"/>
      <c r="CJ33" s="606"/>
      <c r="CK33" s="606"/>
      <c r="CL33" s="606"/>
      <c r="CM33" s="606"/>
      <c r="CN33" s="606"/>
      <c r="CO33" s="606"/>
      <c r="CP33" s="606"/>
      <c r="CQ33" s="607"/>
      <c r="CR33" s="608">
        <v>4182585</v>
      </c>
      <c r="CS33" s="621"/>
      <c r="CT33" s="621"/>
      <c r="CU33" s="621"/>
      <c r="CV33" s="621"/>
      <c r="CW33" s="621"/>
      <c r="CX33" s="621"/>
      <c r="CY33" s="622"/>
      <c r="CZ33" s="611">
        <v>43.6</v>
      </c>
      <c r="DA33" s="623"/>
      <c r="DB33" s="623"/>
      <c r="DC33" s="624"/>
      <c r="DD33" s="614">
        <v>3600911</v>
      </c>
      <c r="DE33" s="621"/>
      <c r="DF33" s="621"/>
      <c r="DG33" s="621"/>
      <c r="DH33" s="621"/>
      <c r="DI33" s="621"/>
      <c r="DJ33" s="621"/>
      <c r="DK33" s="622"/>
      <c r="DL33" s="614">
        <v>3016292</v>
      </c>
      <c r="DM33" s="621"/>
      <c r="DN33" s="621"/>
      <c r="DO33" s="621"/>
      <c r="DP33" s="621"/>
      <c r="DQ33" s="621"/>
      <c r="DR33" s="621"/>
      <c r="DS33" s="621"/>
      <c r="DT33" s="621"/>
      <c r="DU33" s="621"/>
      <c r="DV33" s="622"/>
      <c r="DW33" s="611">
        <v>48.3</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30291</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1558616</v>
      </c>
      <c r="CS34" s="609"/>
      <c r="CT34" s="609"/>
      <c r="CU34" s="609"/>
      <c r="CV34" s="609"/>
      <c r="CW34" s="609"/>
      <c r="CX34" s="609"/>
      <c r="CY34" s="610"/>
      <c r="CZ34" s="611">
        <v>16.2</v>
      </c>
      <c r="DA34" s="623"/>
      <c r="DB34" s="623"/>
      <c r="DC34" s="624"/>
      <c r="DD34" s="614">
        <v>1314302</v>
      </c>
      <c r="DE34" s="609"/>
      <c r="DF34" s="609"/>
      <c r="DG34" s="609"/>
      <c r="DH34" s="609"/>
      <c r="DI34" s="609"/>
      <c r="DJ34" s="609"/>
      <c r="DK34" s="610"/>
      <c r="DL34" s="614">
        <v>1163444</v>
      </c>
      <c r="DM34" s="609"/>
      <c r="DN34" s="609"/>
      <c r="DO34" s="609"/>
      <c r="DP34" s="609"/>
      <c r="DQ34" s="609"/>
      <c r="DR34" s="609"/>
      <c r="DS34" s="609"/>
      <c r="DT34" s="609"/>
      <c r="DU34" s="609"/>
      <c r="DV34" s="610"/>
      <c r="DW34" s="611">
        <v>18.600000000000001</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306606</v>
      </c>
      <c r="S35" s="609"/>
      <c r="T35" s="609"/>
      <c r="U35" s="609"/>
      <c r="V35" s="609"/>
      <c r="W35" s="609"/>
      <c r="X35" s="609"/>
      <c r="Y35" s="610"/>
      <c r="Z35" s="646">
        <v>3</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71876</v>
      </c>
      <c r="CS35" s="621"/>
      <c r="CT35" s="621"/>
      <c r="CU35" s="621"/>
      <c r="CV35" s="621"/>
      <c r="CW35" s="621"/>
      <c r="CX35" s="621"/>
      <c r="CY35" s="622"/>
      <c r="CZ35" s="611">
        <v>0.7</v>
      </c>
      <c r="DA35" s="623"/>
      <c r="DB35" s="623"/>
      <c r="DC35" s="624"/>
      <c r="DD35" s="614">
        <v>71235</v>
      </c>
      <c r="DE35" s="621"/>
      <c r="DF35" s="621"/>
      <c r="DG35" s="621"/>
      <c r="DH35" s="621"/>
      <c r="DI35" s="621"/>
      <c r="DJ35" s="621"/>
      <c r="DK35" s="622"/>
      <c r="DL35" s="614">
        <v>58908</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306298</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1313010</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113560</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1629133</v>
      </c>
      <c r="CS36" s="609"/>
      <c r="CT36" s="609"/>
      <c r="CU36" s="609"/>
      <c r="CV36" s="609"/>
      <c r="CW36" s="609"/>
      <c r="CX36" s="609"/>
      <c r="CY36" s="610"/>
      <c r="CZ36" s="611">
        <v>17</v>
      </c>
      <c r="DA36" s="623"/>
      <c r="DB36" s="623"/>
      <c r="DC36" s="624"/>
      <c r="DD36" s="614">
        <v>1467887</v>
      </c>
      <c r="DE36" s="609"/>
      <c r="DF36" s="609"/>
      <c r="DG36" s="609"/>
      <c r="DH36" s="609"/>
      <c r="DI36" s="609"/>
      <c r="DJ36" s="609"/>
      <c r="DK36" s="610"/>
      <c r="DL36" s="614">
        <v>1068611</v>
      </c>
      <c r="DM36" s="609"/>
      <c r="DN36" s="609"/>
      <c r="DO36" s="609"/>
      <c r="DP36" s="609"/>
      <c r="DQ36" s="609"/>
      <c r="DR36" s="609"/>
      <c r="DS36" s="609"/>
      <c r="DT36" s="609"/>
      <c r="DU36" s="609"/>
      <c r="DV36" s="610"/>
      <c r="DW36" s="611">
        <v>17.100000000000001</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79626</v>
      </c>
      <c r="S37" s="609"/>
      <c r="T37" s="609"/>
      <c r="U37" s="609"/>
      <c r="V37" s="609"/>
      <c r="W37" s="609"/>
      <c r="X37" s="609"/>
      <c r="Y37" s="610"/>
      <c r="Z37" s="646">
        <v>0.8</v>
      </c>
      <c r="AA37" s="646"/>
      <c r="AB37" s="646"/>
      <c r="AC37" s="646"/>
      <c r="AD37" s="647">
        <v>856</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414911</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103901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413027</v>
      </c>
      <c r="CS37" s="621"/>
      <c r="CT37" s="621"/>
      <c r="CU37" s="621"/>
      <c r="CV37" s="621"/>
      <c r="CW37" s="621"/>
      <c r="CX37" s="621"/>
      <c r="CY37" s="622"/>
      <c r="CZ37" s="611">
        <v>4.3</v>
      </c>
      <c r="DA37" s="623"/>
      <c r="DB37" s="623"/>
      <c r="DC37" s="624"/>
      <c r="DD37" s="614">
        <v>413027</v>
      </c>
      <c r="DE37" s="621"/>
      <c r="DF37" s="621"/>
      <c r="DG37" s="621"/>
      <c r="DH37" s="621"/>
      <c r="DI37" s="621"/>
      <c r="DJ37" s="621"/>
      <c r="DK37" s="622"/>
      <c r="DL37" s="614">
        <v>410772</v>
      </c>
      <c r="DM37" s="621"/>
      <c r="DN37" s="621"/>
      <c r="DO37" s="621"/>
      <c r="DP37" s="621"/>
      <c r="DQ37" s="621"/>
      <c r="DR37" s="621"/>
      <c r="DS37" s="621"/>
      <c r="DT37" s="621"/>
      <c r="DU37" s="621"/>
      <c r="DV37" s="622"/>
      <c r="DW37" s="611">
        <v>6.6</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500000</v>
      </c>
      <c r="S38" s="609"/>
      <c r="T38" s="609"/>
      <c r="U38" s="609"/>
      <c r="V38" s="609"/>
      <c r="W38" s="609"/>
      <c r="X38" s="609"/>
      <c r="Y38" s="610"/>
      <c r="Z38" s="646">
        <v>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960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3508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897139</v>
      </c>
      <c r="CS38" s="609"/>
      <c r="CT38" s="609"/>
      <c r="CU38" s="609"/>
      <c r="CV38" s="609"/>
      <c r="CW38" s="609"/>
      <c r="CX38" s="609"/>
      <c r="CY38" s="610"/>
      <c r="CZ38" s="611">
        <v>9.3000000000000007</v>
      </c>
      <c r="DA38" s="623"/>
      <c r="DB38" s="623"/>
      <c r="DC38" s="624"/>
      <c r="DD38" s="614">
        <v>736967</v>
      </c>
      <c r="DE38" s="609"/>
      <c r="DF38" s="609"/>
      <c r="DG38" s="609"/>
      <c r="DH38" s="609"/>
      <c r="DI38" s="609"/>
      <c r="DJ38" s="609"/>
      <c r="DK38" s="610"/>
      <c r="DL38" s="614">
        <v>725329</v>
      </c>
      <c r="DM38" s="609"/>
      <c r="DN38" s="609"/>
      <c r="DO38" s="609"/>
      <c r="DP38" s="609"/>
      <c r="DQ38" s="609"/>
      <c r="DR38" s="609"/>
      <c r="DS38" s="609"/>
      <c r="DT38" s="609"/>
      <c r="DU38" s="609"/>
      <c r="DV38" s="610"/>
      <c r="DW38" s="611">
        <v>11.6</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5292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11278</v>
      </c>
      <c r="CS39" s="621"/>
      <c r="CT39" s="621"/>
      <c r="CU39" s="621"/>
      <c r="CV39" s="621"/>
      <c r="CW39" s="621"/>
      <c r="CX39" s="621"/>
      <c r="CY39" s="622"/>
      <c r="CZ39" s="611">
        <v>0.1</v>
      </c>
      <c r="DA39" s="623"/>
      <c r="DB39" s="623"/>
      <c r="DC39" s="624"/>
      <c r="DD39" s="614">
        <v>10520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29100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14543</v>
      </c>
      <c r="CS40" s="609"/>
      <c r="CT40" s="609"/>
      <c r="CU40" s="609"/>
      <c r="CV40" s="609"/>
      <c r="CW40" s="609"/>
      <c r="CX40" s="609"/>
      <c r="CY40" s="610"/>
      <c r="CZ40" s="611">
        <v>0.2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10098881</v>
      </c>
      <c r="S41" s="633"/>
      <c r="T41" s="633"/>
      <c r="U41" s="633"/>
      <c r="V41" s="633"/>
      <c r="W41" s="633"/>
      <c r="X41" s="633"/>
      <c r="Y41" s="636"/>
      <c r="Z41" s="637">
        <v>100</v>
      </c>
      <c r="AA41" s="637"/>
      <c r="AB41" s="637"/>
      <c r="AC41" s="637"/>
      <c r="AD41" s="638">
        <v>6217276</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194536</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702603</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339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755461</v>
      </c>
      <c r="CS42" s="621"/>
      <c r="CT42" s="621"/>
      <c r="CU42" s="621"/>
      <c r="CV42" s="621"/>
      <c r="CW42" s="621"/>
      <c r="CX42" s="621"/>
      <c r="CY42" s="622"/>
      <c r="CZ42" s="611">
        <v>7.9</v>
      </c>
      <c r="DA42" s="623"/>
      <c r="DB42" s="623"/>
      <c r="DC42" s="624"/>
      <c r="DD42" s="614">
        <v>266799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39070</v>
      </c>
      <c r="CS43" s="621"/>
      <c r="CT43" s="621"/>
      <c r="CU43" s="621"/>
      <c r="CV43" s="621"/>
      <c r="CW43" s="621"/>
      <c r="CX43" s="621"/>
      <c r="CY43" s="622"/>
      <c r="CZ43" s="611">
        <v>0.4</v>
      </c>
      <c r="DA43" s="623"/>
      <c r="DB43" s="623"/>
      <c r="DC43" s="624"/>
      <c r="DD43" s="614">
        <v>39070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755461</v>
      </c>
      <c r="CS44" s="609"/>
      <c r="CT44" s="609"/>
      <c r="CU44" s="609"/>
      <c r="CV44" s="609"/>
      <c r="CW44" s="609"/>
      <c r="CX44" s="609"/>
      <c r="CY44" s="610"/>
      <c r="CZ44" s="611">
        <v>7.9</v>
      </c>
      <c r="DA44" s="612"/>
      <c r="DB44" s="612"/>
      <c r="DC44" s="613"/>
      <c r="DD44" s="614">
        <v>266799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176980</v>
      </c>
      <c r="CS45" s="621"/>
      <c r="CT45" s="621"/>
      <c r="CU45" s="621"/>
      <c r="CV45" s="621"/>
      <c r="CW45" s="621"/>
      <c r="CX45" s="621"/>
      <c r="CY45" s="622"/>
      <c r="CZ45" s="611">
        <v>1.8</v>
      </c>
      <c r="DA45" s="623"/>
      <c r="DB45" s="623"/>
      <c r="DC45" s="624"/>
      <c r="DD45" s="614">
        <v>23341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508444</v>
      </c>
      <c r="CS46" s="609"/>
      <c r="CT46" s="609"/>
      <c r="CU46" s="609"/>
      <c r="CV46" s="609"/>
      <c r="CW46" s="609"/>
      <c r="CX46" s="609"/>
      <c r="CY46" s="610"/>
      <c r="CZ46" s="611">
        <v>5.3</v>
      </c>
      <c r="DA46" s="612"/>
      <c r="DB46" s="612"/>
      <c r="DC46" s="613"/>
      <c r="DD46" s="614">
        <v>227921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9596656</v>
      </c>
      <c r="CS49" s="593"/>
      <c r="CT49" s="593"/>
      <c r="CU49" s="593"/>
      <c r="CV49" s="593"/>
      <c r="CW49" s="593"/>
      <c r="CX49" s="593"/>
      <c r="CY49" s="594"/>
      <c r="CZ49" s="595">
        <v>100</v>
      </c>
      <c r="DA49" s="596"/>
      <c r="DB49" s="596"/>
      <c r="DC49" s="597"/>
      <c r="DD49" s="598">
        <v>6886227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JFHEsvM78d9fnQHR6BxDrCkJJifrR+fVLMgYRFD1DznSSNSjxkoIZIdaY6ZDGqoLZQVyRzKbcOdUPJvdpA/jA==" saltValue="YJgUBWKQBOwE9xsS9OF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10050</v>
      </c>
      <c r="R7" s="1090"/>
      <c r="S7" s="1090"/>
      <c r="T7" s="1090"/>
      <c r="U7" s="1090"/>
      <c r="V7" s="1090">
        <v>9582</v>
      </c>
      <c r="W7" s="1090"/>
      <c r="X7" s="1090"/>
      <c r="Y7" s="1090"/>
      <c r="Z7" s="1090"/>
      <c r="AA7" s="1090">
        <v>467</v>
      </c>
      <c r="AB7" s="1090"/>
      <c r="AC7" s="1090"/>
      <c r="AD7" s="1090"/>
      <c r="AE7" s="1091"/>
      <c r="AF7" s="1092">
        <v>371</v>
      </c>
      <c r="AG7" s="1093"/>
      <c r="AH7" s="1093"/>
      <c r="AI7" s="1093"/>
      <c r="AJ7" s="1094"/>
      <c r="AK7" s="1095">
        <v>307</v>
      </c>
      <c r="AL7" s="1096"/>
      <c r="AM7" s="1096"/>
      <c r="AN7" s="1096"/>
      <c r="AO7" s="1096"/>
      <c r="AP7" s="1096">
        <v>6113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555</v>
      </c>
      <c r="BT7" s="1087"/>
      <c r="BU7" s="1087"/>
      <c r="BV7" s="1087"/>
      <c r="BW7" s="1087"/>
      <c r="BX7" s="1087"/>
      <c r="BY7" s="1087"/>
      <c r="BZ7" s="1087"/>
      <c r="CA7" s="1087"/>
      <c r="CB7" s="1087"/>
      <c r="CC7" s="1087"/>
      <c r="CD7" s="1087"/>
      <c r="CE7" s="1087"/>
      <c r="CF7" s="1087"/>
      <c r="CG7" s="1099"/>
      <c r="CH7" s="1083">
        <v>99</v>
      </c>
      <c r="CI7" s="1084"/>
      <c r="CJ7" s="1084"/>
      <c r="CK7" s="1084"/>
      <c r="CL7" s="1085"/>
      <c r="CM7" s="1083">
        <v>1454</v>
      </c>
      <c r="CN7" s="1084"/>
      <c r="CO7" s="1084"/>
      <c r="CP7" s="1084"/>
      <c r="CQ7" s="1085"/>
      <c r="CR7" s="1083">
        <v>4</v>
      </c>
      <c r="CS7" s="1084"/>
      <c r="CT7" s="1084"/>
      <c r="CU7" s="1084"/>
      <c r="CV7" s="1085"/>
      <c r="CW7" s="1083" t="s">
        <v>549</v>
      </c>
      <c r="CX7" s="1084"/>
      <c r="CY7" s="1084"/>
      <c r="CZ7" s="1084"/>
      <c r="DA7" s="1085"/>
      <c r="DB7" s="1083" t="s">
        <v>549</v>
      </c>
      <c r="DC7" s="1084"/>
      <c r="DD7" s="1084"/>
      <c r="DE7" s="1084"/>
      <c r="DF7" s="1085"/>
      <c r="DG7" s="1083" t="s">
        <v>549</v>
      </c>
      <c r="DH7" s="1084"/>
      <c r="DI7" s="1084"/>
      <c r="DJ7" s="1084"/>
      <c r="DK7" s="1085"/>
      <c r="DL7" s="1083">
        <v>93</v>
      </c>
      <c r="DM7" s="1084"/>
      <c r="DN7" s="1084"/>
      <c r="DO7" s="1084"/>
      <c r="DP7" s="1085"/>
      <c r="DQ7" s="1083">
        <v>9</v>
      </c>
      <c r="DR7" s="1084"/>
      <c r="DS7" s="1084"/>
      <c r="DT7" s="1084"/>
      <c r="DU7" s="1085"/>
      <c r="DV7" s="1086"/>
      <c r="DW7" s="1087"/>
      <c r="DX7" s="1087"/>
      <c r="DY7" s="1087"/>
      <c r="DZ7" s="1088"/>
      <c r="EA7" s="217"/>
    </row>
    <row r="8" spans="1:131" s="218" customFormat="1" ht="26.25" customHeight="1" x14ac:dyDescent="0.2">
      <c r="A8" s="221">
        <v>2</v>
      </c>
      <c r="B8" s="1017" t="s">
        <v>376</v>
      </c>
      <c r="C8" s="1018"/>
      <c r="D8" s="1018"/>
      <c r="E8" s="1018"/>
      <c r="F8" s="1018"/>
      <c r="G8" s="1018"/>
      <c r="H8" s="1018"/>
      <c r="I8" s="1018"/>
      <c r="J8" s="1018"/>
      <c r="K8" s="1018"/>
      <c r="L8" s="1018"/>
      <c r="M8" s="1018"/>
      <c r="N8" s="1018"/>
      <c r="O8" s="1018"/>
      <c r="P8" s="1019"/>
      <c r="Q8" s="1025">
        <v>49</v>
      </c>
      <c r="R8" s="1026"/>
      <c r="S8" s="1026"/>
      <c r="T8" s="1026"/>
      <c r="U8" s="1026"/>
      <c r="V8" s="1026">
        <v>14</v>
      </c>
      <c r="W8" s="1026"/>
      <c r="X8" s="1026"/>
      <c r="Y8" s="1026"/>
      <c r="Z8" s="1026"/>
      <c r="AA8" s="1026">
        <v>35</v>
      </c>
      <c r="AB8" s="1026"/>
      <c r="AC8" s="1026"/>
      <c r="AD8" s="1026"/>
      <c r="AE8" s="1027"/>
      <c r="AF8" s="1022">
        <v>35</v>
      </c>
      <c r="AG8" s="1023"/>
      <c r="AH8" s="1023"/>
      <c r="AI8" s="1023"/>
      <c r="AJ8" s="1024"/>
      <c r="AK8" s="1067" t="s">
        <v>549</v>
      </c>
      <c r="AL8" s="1068"/>
      <c r="AM8" s="1068"/>
      <c r="AN8" s="1068"/>
      <c r="AO8" s="1068"/>
      <c r="AP8" s="1068">
        <v>11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10099</v>
      </c>
      <c r="R23" s="1048"/>
      <c r="S23" s="1048"/>
      <c r="T23" s="1048"/>
      <c r="U23" s="1048"/>
      <c r="V23" s="1048">
        <v>9597</v>
      </c>
      <c r="W23" s="1048"/>
      <c r="X23" s="1048"/>
      <c r="Y23" s="1048"/>
      <c r="Z23" s="1048"/>
      <c r="AA23" s="1048">
        <v>502</v>
      </c>
      <c r="AB23" s="1048"/>
      <c r="AC23" s="1048"/>
      <c r="AD23" s="1048"/>
      <c r="AE23" s="1055"/>
      <c r="AF23" s="1056">
        <v>406</v>
      </c>
      <c r="AG23" s="1048"/>
      <c r="AH23" s="1048"/>
      <c r="AI23" s="1048"/>
      <c r="AJ23" s="1057"/>
      <c r="AK23" s="1058"/>
      <c r="AL23" s="1059"/>
      <c r="AM23" s="1059"/>
      <c r="AN23" s="1059"/>
      <c r="AO23" s="1059"/>
      <c r="AP23" s="1048">
        <v>6123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2715</v>
      </c>
      <c r="R28" s="1038"/>
      <c r="S28" s="1038"/>
      <c r="T28" s="1038"/>
      <c r="U28" s="1038"/>
      <c r="V28" s="1038">
        <v>2601</v>
      </c>
      <c r="W28" s="1038"/>
      <c r="X28" s="1038"/>
      <c r="Y28" s="1038"/>
      <c r="Z28" s="1038"/>
      <c r="AA28" s="1038">
        <v>114</v>
      </c>
      <c r="AB28" s="1038"/>
      <c r="AC28" s="1038"/>
      <c r="AD28" s="1038"/>
      <c r="AE28" s="1039"/>
      <c r="AF28" s="1040">
        <v>114</v>
      </c>
      <c r="AG28" s="1038"/>
      <c r="AH28" s="1038"/>
      <c r="AI28" s="1038"/>
      <c r="AJ28" s="1041"/>
      <c r="AK28" s="1029" t="s">
        <v>549</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2482</v>
      </c>
      <c r="R29" s="1026"/>
      <c r="S29" s="1026"/>
      <c r="T29" s="1026"/>
      <c r="U29" s="1026"/>
      <c r="V29" s="1026">
        <v>2374</v>
      </c>
      <c r="W29" s="1026"/>
      <c r="X29" s="1026"/>
      <c r="Y29" s="1026"/>
      <c r="Z29" s="1026"/>
      <c r="AA29" s="1026">
        <v>108</v>
      </c>
      <c r="AB29" s="1026"/>
      <c r="AC29" s="1026"/>
      <c r="AD29" s="1026"/>
      <c r="AE29" s="1027"/>
      <c r="AF29" s="1022">
        <v>108</v>
      </c>
      <c r="AG29" s="1023"/>
      <c r="AH29" s="1023"/>
      <c r="AI29" s="1023"/>
      <c r="AJ29" s="1024"/>
      <c r="AK29" s="967" t="s">
        <v>549</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446</v>
      </c>
      <c r="R30" s="1026"/>
      <c r="S30" s="1026"/>
      <c r="T30" s="1026"/>
      <c r="U30" s="1026"/>
      <c r="V30" s="1026">
        <v>439</v>
      </c>
      <c r="W30" s="1026"/>
      <c r="X30" s="1026"/>
      <c r="Y30" s="1026"/>
      <c r="Z30" s="1026"/>
      <c r="AA30" s="1026">
        <v>8</v>
      </c>
      <c r="AB30" s="1026"/>
      <c r="AC30" s="1026"/>
      <c r="AD30" s="1026"/>
      <c r="AE30" s="1027"/>
      <c r="AF30" s="1022">
        <v>8</v>
      </c>
      <c r="AG30" s="1023"/>
      <c r="AH30" s="1023"/>
      <c r="AI30" s="1023"/>
      <c r="AJ30" s="1024"/>
      <c r="AK30" s="967" t="s">
        <v>549</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345</v>
      </c>
      <c r="R31" s="1026"/>
      <c r="S31" s="1026"/>
      <c r="T31" s="1026"/>
      <c r="U31" s="1026"/>
      <c r="V31" s="1026">
        <v>347</v>
      </c>
      <c r="W31" s="1026"/>
      <c r="X31" s="1026"/>
      <c r="Y31" s="1026"/>
      <c r="Z31" s="1026"/>
      <c r="AA31" s="1026">
        <v>-2</v>
      </c>
      <c r="AB31" s="1026"/>
      <c r="AC31" s="1026"/>
      <c r="AD31" s="1026"/>
      <c r="AE31" s="1027"/>
      <c r="AF31" s="1022">
        <v>402</v>
      </c>
      <c r="AG31" s="1023"/>
      <c r="AH31" s="1023"/>
      <c r="AI31" s="1023"/>
      <c r="AJ31" s="1024"/>
      <c r="AK31" s="967">
        <v>1</v>
      </c>
      <c r="AL31" s="958"/>
      <c r="AM31" s="958"/>
      <c r="AN31" s="958"/>
      <c r="AO31" s="958"/>
      <c r="AP31" s="958">
        <v>738</v>
      </c>
      <c r="AQ31" s="958"/>
      <c r="AR31" s="958"/>
      <c r="AS31" s="958"/>
      <c r="AT31" s="958"/>
      <c r="AU31" s="958">
        <v>24</v>
      </c>
      <c r="AV31" s="958"/>
      <c r="AW31" s="958"/>
      <c r="AX31" s="958"/>
      <c r="AY31" s="958"/>
      <c r="AZ31" s="1028" t="s">
        <v>549</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395</v>
      </c>
      <c r="C32" s="1018"/>
      <c r="D32" s="1018"/>
      <c r="E32" s="1018"/>
      <c r="F32" s="1018"/>
      <c r="G32" s="1018"/>
      <c r="H32" s="1018"/>
      <c r="I32" s="1018"/>
      <c r="J32" s="1018"/>
      <c r="K32" s="1018"/>
      <c r="L32" s="1018"/>
      <c r="M32" s="1018"/>
      <c r="N32" s="1018"/>
      <c r="O32" s="1018"/>
      <c r="P32" s="1019"/>
      <c r="Q32" s="1025">
        <v>759</v>
      </c>
      <c r="R32" s="1026"/>
      <c r="S32" s="1026"/>
      <c r="T32" s="1026"/>
      <c r="U32" s="1026"/>
      <c r="V32" s="1026">
        <v>641</v>
      </c>
      <c r="W32" s="1026"/>
      <c r="X32" s="1026"/>
      <c r="Y32" s="1026"/>
      <c r="Z32" s="1026"/>
      <c r="AA32" s="1026">
        <v>118</v>
      </c>
      <c r="AB32" s="1026"/>
      <c r="AC32" s="1026"/>
      <c r="AD32" s="1026"/>
      <c r="AE32" s="1027"/>
      <c r="AF32" s="1022">
        <v>141</v>
      </c>
      <c r="AG32" s="1023"/>
      <c r="AH32" s="1023"/>
      <c r="AI32" s="1023"/>
      <c r="AJ32" s="1024"/>
      <c r="AK32" s="967">
        <v>415</v>
      </c>
      <c r="AL32" s="958"/>
      <c r="AM32" s="958"/>
      <c r="AN32" s="958"/>
      <c r="AO32" s="958"/>
      <c r="AP32" s="958">
        <v>3656</v>
      </c>
      <c r="AQ32" s="958"/>
      <c r="AR32" s="958"/>
      <c r="AS32" s="958"/>
      <c r="AT32" s="958"/>
      <c r="AU32" s="958">
        <v>2428</v>
      </c>
      <c r="AV32" s="958"/>
      <c r="AW32" s="958"/>
      <c r="AX32" s="958"/>
      <c r="AY32" s="958"/>
      <c r="AZ32" s="1028" t="s">
        <v>549</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772</v>
      </c>
      <c r="AG63" s="946"/>
      <c r="AH63" s="946"/>
      <c r="AI63" s="946"/>
      <c r="AJ63" s="1009"/>
      <c r="AK63" s="1010"/>
      <c r="AL63" s="950"/>
      <c r="AM63" s="950"/>
      <c r="AN63" s="950"/>
      <c r="AO63" s="950"/>
      <c r="AP63" s="946">
        <v>4394</v>
      </c>
      <c r="AQ63" s="946"/>
      <c r="AR63" s="946"/>
      <c r="AS63" s="946"/>
      <c r="AT63" s="946"/>
      <c r="AU63" s="946">
        <v>2452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550</v>
      </c>
      <c r="C68" s="973"/>
      <c r="D68" s="973"/>
      <c r="E68" s="973"/>
      <c r="F68" s="973"/>
      <c r="G68" s="973"/>
      <c r="H68" s="973"/>
      <c r="I68" s="973"/>
      <c r="J68" s="973"/>
      <c r="K68" s="973"/>
      <c r="L68" s="973"/>
      <c r="M68" s="973"/>
      <c r="N68" s="973"/>
      <c r="O68" s="973"/>
      <c r="P68" s="974"/>
      <c r="Q68" s="975">
        <v>9298</v>
      </c>
      <c r="R68" s="969"/>
      <c r="S68" s="969"/>
      <c r="T68" s="969"/>
      <c r="U68" s="969"/>
      <c r="V68" s="969">
        <v>9234</v>
      </c>
      <c r="W68" s="969"/>
      <c r="X68" s="969"/>
      <c r="Y68" s="969"/>
      <c r="Z68" s="969"/>
      <c r="AA68" s="969">
        <v>65</v>
      </c>
      <c r="AB68" s="969"/>
      <c r="AC68" s="969"/>
      <c r="AD68" s="969"/>
      <c r="AE68" s="969"/>
      <c r="AF68" s="969">
        <v>65</v>
      </c>
      <c r="AG68" s="969"/>
      <c r="AH68" s="969"/>
      <c r="AI68" s="969"/>
      <c r="AJ68" s="969"/>
      <c r="AK68" s="969">
        <v>11</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872</v>
      </c>
      <c r="R69" s="958"/>
      <c r="S69" s="958"/>
      <c r="T69" s="958"/>
      <c r="U69" s="958"/>
      <c r="V69" s="958">
        <v>861</v>
      </c>
      <c r="W69" s="958"/>
      <c r="X69" s="958"/>
      <c r="Y69" s="958"/>
      <c r="Z69" s="958"/>
      <c r="AA69" s="958">
        <v>11</v>
      </c>
      <c r="AB69" s="958"/>
      <c r="AC69" s="958"/>
      <c r="AD69" s="958"/>
      <c r="AE69" s="958"/>
      <c r="AF69" s="958">
        <v>11</v>
      </c>
      <c r="AG69" s="958"/>
      <c r="AH69" s="958"/>
      <c r="AI69" s="958"/>
      <c r="AJ69" s="958"/>
      <c r="AK69" s="958">
        <v>2</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552</v>
      </c>
      <c r="C70" s="962"/>
      <c r="D70" s="962"/>
      <c r="E70" s="962"/>
      <c r="F70" s="962"/>
      <c r="G70" s="962"/>
      <c r="H70" s="962"/>
      <c r="I70" s="962"/>
      <c r="J70" s="962"/>
      <c r="K70" s="962"/>
      <c r="L70" s="962"/>
      <c r="M70" s="962"/>
      <c r="N70" s="962"/>
      <c r="O70" s="962"/>
      <c r="P70" s="963"/>
      <c r="Q70" s="964">
        <v>652</v>
      </c>
      <c r="R70" s="958"/>
      <c r="S70" s="958"/>
      <c r="T70" s="958"/>
      <c r="U70" s="958"/>
      <c r="V70" s="958">
        <v>625</v>
      </c>
      <c r="W70" s="958"/>
      <c r="X70" s="958"/>
      <c r="Y70" s="958"/>
      <c r="Z70" s="958"/>
      <c r="AA70" s="958">
        <v>27</v>
      </c>
      <c r="AB70" s="958"/>
      <c r="AC70" s="958"/>
      <c r="AD70" s="958"/>
      <c r="AE70" s="958"/>
      <c r="AF70" s="958">
        <v>27</v>
      </c>
      <c r="AG70" s="958"/>
      <c r="AH70" s="958"/>
      <c r="AI70" s="958"/>
      <c r="AJ70" s="958"/>
      <c r="AK70" s="958">
        <v>499</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553</v>
      </c>
      <c r="C71" s="962"/>
      <c r="D71" s="962"/>
      <c r="E71" s="962"/>
      <c r="F71" s="962"/>
      <c r="G71" s="962"/>
      <c r="H71" s="962"/>
      <c r="I71" s="962"/>
      <c r="J71" s="962"/>
      <c r="K71" s="962"/>
      <c r="L71" s="962"/>
      <c r="M71" s="962"/>
      <c r="N71" s="962"/>
      <c r="O71" s="962"/>
      <c r="P71" s="963"/>
      <c r="Q71" s="964">
        <v>251491</v>
      </c>
      <c r="R71" s="958"/>
      <c r="S71" s="958"/>
      <c r="T71" s="958"/>
      <c r="U71" s="958"/>
      <c r="V71" s="958">
        <v>246681</v>
      </c>
      <c r="W71" s="958"/>
      <c r="X71" s="958"/>
      <c r="Y71" s="958"/>
      <c r="Z71" s="958"/>
      <c r="AA71" s="958">
        <v>4810</v>
      </c>
      <c r="AB71" s="958"/>
      <c r="AC71" s="958"/>
      <c r="AD71" s="958"/>
      <c r="AE71" s="958"/>
      <c r="AF71" s="958">
        <v>4810</v>
      </c>
      <c r="AG71" s="958"/>
      <c r="AH71" s="958"/>
      <c r="AI71" s="958"/>
      <c r="AJ71" s="958"/>
      <c r="AK71" s="958">
        <v>2194</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5765</v>
      </c>
      <c r="R72" s="958"/>
      <c r="S72" s="958"/>
      <c r="T72" s="958"/>
      <c r="U72" s="958"/>
      <c r="V72" s="958">
        <v>5473</v>
      </c>
      <c r="W72" s="958"/>
      <c r="X72" s="958"/>
      <c r="Y72" s="958"/>
      <c r="Z72" s="958"/>
      <c r="AA72" s="958">
        <v>292</v>
      </c>
      <c r="AB72" s="958"/>
      <c r="AC72" s="958"/>
      <c r="AD72" s="958"/>
      <c r="AE72" s="958"/>
      <c r="AF72" s="958">
        <v>292</v>
      </c>
      <c r="AG72" s="958"/>
      <c r="AH72" s="958"/>
      <c r="AI72" s="958"/>
      <c r="AJ72" s="958"/>
      <c r="AK72" s="958" t="s">
        <v>549</v>
      </c>
      <c r="AL72" s="958"/>
      <c r="AM72" s="958"/>
      <c r="AN72" s="958"/>
      <c r="AO72" s="958"/>
      <c r="AP72" s="958">
        <v>5078</v>
      </c>
      <c r="AQ72" s="958"/>
      <c r="AR72" s="958"/>
      <c r="AS72" s="958"/>
      <c r="AT72" s="958"/>
      <c r="AU72" s="958">
        <v>467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5205</v>
      </c>
      <c r="AG88" s="946"/>
      <c r="AH88" s="946"/>
      <c r="AI88" s="946"/>
      <c r="AJ88" s="946"/>
      <c r="AK88" s="950"/>
      <c r="AL88" s="950"/>
      <c r="AM88" s="950"/>
      <c r="AN88" s="950"/>
      <c r="AO88" s="950"/>
      <c r="AP88" s="946">
        <v>5078</v>
      </c>
      <c r="AQ88" s="946"/>
      <c r="AR88" s="946"/>
      <c r="AS88" s="946"/>
      <c r="AT88" s="946"/>
      <c r="AU88" s="946">
        <v>467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v>
      </c>
      <c r="CS102" s="940"/>
      <c r="CT102" s="940"/>
      <c r="CU102" s="940"/>
      <c r="CV102" s="941"/>
      <c r="CW102" s="939" t="s">
        <v>549</v>
      </c>
      <c r="CX102" s="940"/>
      <c r="CY102" s="940"/>
      <c r="CZ102" s="940"/>
      <c r="DA102" s="941"/>
      <c r="DB102" s="939" t="s">
        <v>549</v>
      </c>
      <c r="DC102" s="940"/>
      <c r="DD102" s="940"/>
      <c r="DE102" s="940"/>
      <c r="DF102" s="941"/>
      <c r="DG102" s="939" t="s">
        <v>549</v>
      </c>
      <c r="DH102" s="940"/>
      <c r="DI102" s="940"/>
      <c r="DJ102" s="940"/>
      <c r="DK102" s="941"/>
      <c r="DL102" s="939">
        <v>93</v>
      </c>
      <c r="DM102" s="940"/>
      <c r="DN102" s="940"/>
      <c r="DO102" s="940"/>
      <c r="DP102" s="941"/>
      <c r="DQ102" s="939">
        <v>9</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711525</v>
      </c>
      <c r="AB110" s="876"/>
      <c r="AC110" s="876"/>
      <c r="AD110" s="876"/>
      <c r="AE110" s="877"/>
      <c r="AF110" s="878">
        <v>720388</v>
      </c>
      <c r="AG110" s="876"/>
      <c r="AH110" s="876"/>
      <c r="AI110" s="876"/>
      <c r="AJ110" s="877"/>
      <c r="AK110" s="878">
        <v>690416</v>
      </c>
      <c r="AL110" s="876"/>
      <c r="AM110" s="876"/>
      <c r="AN110" s="876"/>
      <c r="AO110" s="877"/>
      <c r="AP110" s="879">
        <v>12.5</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6723526</v>
      </c>
      <c r="BR110" s="829"/>
      <c r="BS110" s="829"/>
      <c r="BT110" s="829"/>
      <c r="BU110" s="829"/>
      <c r="BV110" s="829">
        <v>6297928</v>
      </c>
      <c r="BW110" s="829"/>
      <c r="BX110" s="829"/>
      <c r="BY110" s="829"/>
      <c r="BZ110" s="829"/>
      <c r="CA110" s="829">
        <v>6123357</v>
      </c>
      <c r="CB110" s="829"/>
      <c r="CC110" s="829"/>
      <c r="CD110" s="829"/>
      <c r="CE110" s="829"/>
      <c r="CF110" s="853">
        <v>110.9</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2607777</v>
      </c>
      <c r="BR112" s="804"/>
      <c r="BS112" s="804"/>
      <c r="BT112" s="804"/>
      <c r="BU112" s="804"/>
      <c r="BV112" s="804">
        <v>2448179</v>
      </c>
      <c r="BW112" s="804"/>
      <c r="BX112" s="804"/>
      <c r="BY112" s="804"/>
      <c r="BZ112" s="804"/>
      <c r="CA112" s="804">
        <v>2451383</v>
      </c>
      <c r="CB112" s="804"/>
      <c r="CC112" s="804"/>
      <c r="CD112" s="804"/>
      <c r="CE112" s="804"/>
      <c r="CF112" s="862">
        <v>44.4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287804</v>
      </c>
      <c r="AB113" s="906"/>
      <c r="AC113" s="906"/>
      <c r="AD113" s="906"/>
      <c r="AE113" s="907"/>
      <c r="AF113" s="908">
        <v>280509</v>
      </c>
      <c r="AG113" s="906"/>
      <c r="AH113" s="906"/>
      <c r="AI113" s="906"/>
      <c r="AJ113" s="907"/>
      <c r="AK113" s="908">
        <v>290838</v>
      </c>
      <c r="AL113" s="906"/>
      <c r="AM113" s="906"/>
      <c r="AN113" s="906"/>
      <c r="AO113" s="907"/>
      <c r="AP113" s="909">
        <v>5.3</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500399</v>
      </c>
      <c r="BR113" s="804"/>
      <c r="BS113" s="804"/>
      <c r="BT113" s="804"/>
      <c r="BU113" s="804"/>
      <c r="BV113" s="804">
        <v>501673</v>
      </c>
      <c r="BW113" s="804"/>
      <c r="BX113" s="804"/>
      <c r="BY113" s="804"/>
      <c r="BZ113" s="804"/>
      <c r="CA113" s="804">
        <v>467156</v>
      </c>
      <c r="CB113" s="804"/>
      <c r="CC113" s="804"/>
      <c r="CD113" s="804"/>
      <c r="CE113" s="804"/>
      <c r="CF113" s="862">
        <v>8.5</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54686</v>
      </c>
      <c r="AB114" s="767"/>
      <c r="AC114" s="767"/>
      <c r="AD114" s="767"/>
      <c r="AE114" s="768"/>
      <c r="AF114" s="769">
        <v>89663</v>
      </c>
      <c r="AG114" s="767"/>
      <c r="AH114" s="767"/>
      <c r="AI114" s="767"/>
      <c r="AJ114" s="768"/>
      <c r="AK114" s="769">
        <v>51391</v>
      </c>
      <c r="AL114" s="767"/>
      <c r="AM114" s="767"/>
      <c r="AN114" s="767"/>
      <c r="AO114" s="768"/>
      <c r="AP114" s="811">
        <v>0.9</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9945</v>
      </c>
      <c r="BR115" s="804"/>
      <c r="BS115" s="804"/>
      <c r="BT115" s="804"/>
      <c r="BU115" s="804"/>
      <c r="BV115" s="804">
        <v>9613</v>
      </c>
      <c r="BW115" s="804"/>
      <c r="BX115" s="804"/>
      <c r="BY115" s="804"/>
      <c r="BZ115" s="804"/>
      <c r="CA115" s="804">
        <v>9278</v>
      </c>
      <c r="CB115" s="804"/>
      <c r="CC115" s="804"/>
      <c r="CD115" s="804"/>
      <c r="CE115" s="804"/>
      <c r="CF115" s="862">
        <v>0.2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1054015</v>
      </c>
      <c r="AB117" s="890"/>
      <c r="AC117" s="890"/>
      <c r="AD117" s="890"/>
      <c r="AE117" s="891"/>
      <c r="AF117" s="892">
        <v>1090560</v>
      </c>
      <c r="AG117" s="890"/>
      <c r="AH117" s="890"/>
      <c r="AI117" s="890"/>
      <c r="AJ117" s="891"/>
      <c r="AK117" s="892">
        <v>1032645</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9841647</v>
      </c>
      <c r="BR119" s="832"/>
      <c r="BS119" s="832"/>
      <c r="BT119" s="832"/>
      <c r="BU119" s="832"/>
      <c r="BV119" s="832">
        <v>9257393</v>
      </c>
      <c r="BW119" s="832"/>
      <c r="BX119" s="832"/>
      <c r="BY119" s="832"/>
      <c r="BZ119" s="832"/>
      <c r="CA119" s="832">
        <v>9051174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2408973</v>
      </c>
      <c r="BR120" s="829"/>
      <c r="BS120" s="829"/>
      <c r="BT120" s="829"/>
      <c r="BU120" s="829"/>
      <c r="BV120" s="829">
        <v>2500644</v>
      </c>
      <c r="BW120" s="829"/>
      <c r="BX120" s="829"/>
      <c r="BY120" s="829"/>
      <c r="BZ120" s="829"/>
      <c r="CA120" s="829">
        <v>2620343</v>
      </c>
      <c r="CB120" s="829"/>
      <c r="CC120" s="829"/>
      <c r="CD120" s="829"/>
      <c r="CE120" s="829"/>
      <c r="CF120" s="853">
        <v>47.4</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2587709</v>
      </c>
      <c r="DH120" s="829"/>
      <c r="DI120" s="829"/>
      <c r="DJ120" s="829"/>
      <c r="DK120" s="829"/>
      <c r="DL120" s="829">
        <v>2428664</v>
      </c>
      <c r="DM120" s="829"/>
      <c r="DN120" s="829"/>
      <c r="DO120" s="829"/>
      <c r="DP120" s="829"/>
      <c r="DQ120" s="829">
        <v>2427780</v>
      </c>
      <c r="DR120" s="829"/>
      <c r="DS120" s="829"/>
      <c r="DT120" s="829"/>
      <c r="DU120" s="829"/>
      <c r="DV120" s="830">
        <v>44</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20068</v>
      </c>
      <c r="DH121" s="804"/>
      <c r="DI121" s="804"/>
      <c r="DJ121" s="804"/>
      <c r="DK121" s="804"/>
      <c r="DL121" s="804">
        <v>19515</v>
      </c>
      <c r="DM121" s="804"/>
      <c r="DN121" s="804"/>
      <c r="DO121" s="804"/>
      <c r="DP121" s="804"/>
      <c r="DQ121" s="804">
        <v>23603</v>
      </c>
      <c r="DR121" s="804"/>
      <c r="DS121" s="804"/>
      <c r="DT121" s="804"/>
      <c r="DU121" s="804"/>
      <c r="DV121" s="781">
        <v>0.4</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7831294</v>
      </c>
      <c r="BR122" s="832"/>
      <c r="BS122" s="832"/>
      <c r="BT122" s="832"/>
      <c r="BU122" s="832"/>
      <c r="BV122" s="832">
        <v>7481354</v>
      </c>
      <c r="BW122" s="832"/>
      <c r="BX122" s="832"/>
      <c r="BY122" s="832"/>
      <c r="BZ122" s="832"/>
      <c r="CA122" s="832">
        <v>7140060</v>
      </c>
      <c r="CB122" s="832"/>
      <c r="CC122" s="832"/>
      <c r="CD122" s="832"/>
      <c r="CE122" s="832"/>
      <c r="CF122" s="833">
        <v>129.30000000000001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10240267</v>
      </c>
      <c r="BR123" s="820"/>
      <c r="BS123" s="820"/>
      <c r="BT123" s="820"/>
      <c r="BU123" s="820"/>
      <c r="BV123" s="820">
        <v>9981998</v>
      </c>
      <c r="BW123" s="820"/>
      <c r="BX123" s="820"/>
      <c r="BY123" s="820"/>
      <c r="BZ123" s="820"/>
      <c r="CA123" s="820">
        <v>9760403</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14.4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v>9945</v>
      </c>
      <c r="DH128" s="778"/>
      <c r="DI128" s="778"/>
      <c r="DJ128" s="778"/>
      <c r="DK128" s="778"/>
      <c r="DL128" s="778">
        <v>9613</v>
      </c>
      <c r="DM128" s="778"/>
      <c r="DN128" s="778"/>
      <c r="DO128" s="778"/>
      <c r="DP128" s="778"/>
      <c r="DQ128" s="778">
        <v>9278</v>
      </c>
      <c r="DR128" s="778"/>
      <c r="DS128" s="778"/>
      <c r="DT128" s="778"/>
      <c r="DU128" s="778"/>
      <c r="DV128" s="779">
        <v>0.2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5728519</v>
      </c>
      <c r="AB129" s="767"/>
      <c r="AC129" s="767"/>
      <c r="AD129" s="767"/>
      <c r="AE129" s="768"/>
      <c r="AF129" s="769">
        <v>5884937</v>
      </c>
      <c r="AG129" s="767"/>
      <c r="AH129" s="767"/>
      <c r="AI129" s="767"/>
      <c r="AJ129" s="768"/>
      <c r="AK129" s="769">
        <v>6095712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19.399999999999999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612433</v>
      </c>
      <c r="AB130" s="767"/>
      <c r="AC130" s="767"/>
      <c r="AD130" s="767"/>
      <c r="AE130" s="768"/>
      <c r="AF130" s="769">
        <v>615264</v>
      </c>
      <c r="AG130" s="767"/>
      <c r="AH130" s="767"/>
      <c r="AI130" s="767"/>
      <c r="AJ130" s="768"/>
      <c r="AK130" s="769">
        <v>571825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5116086</v>
      </c>
      <c r="AB131" s="751"/>
      <c r="AC131" s="751"/>
      <c r="AD131" s="751"/>
      <c r="AE131" s="752"/>
      <c r="AF131" s="753">
        <v>5269673</v>
      </c>
      <c r="AG131" s="751"/>
      <c r="AH131" s="751"/>
      <c r="AI131" s="751"/>
      <c r="AJ131" s="752"/>
      <c r="AK131" s="753">
        <v>5523887</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8.6312466210000007</v>
      </c>
      <c r="AB132" s="732"/>
      <c r="AC132" s="732"/>
      <c r="AD132" s="732"/>
      <c r="AE132" s="733"/>
      <c r="AF132" s="734">
        <v>9.0194590819999991</v>
      </c>
      <c r="AG132" s="732"/>
      <c r="AH132" s="732"/>
      <c r="AI132" s="732"/>
      <c r="AJ132" s="733"/>
      <c r="AK132" s="734">
        <v>8.3423140260000004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7.3</v>
      </c>
      <c r="AB133" s="711"/>
      <c r="AC133" s="711"/>
      <c r="AD133" s="711"/>
      <c r="AE133" s="712"/>
      <c r="AF133" s="710">
        <v>8.1999999999999993</v>
      </c>
      <c r="AG133" s="711"/>
      <c r="AH133" s="711"/>
      <c r="AI133" s="711"/>
      <c r="AJ133" s="712"/>
      <c r="AK133" s="710">
        <v>8.6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tTwpQ2MFDPwm5LZ+2Kg3MsdR5Z7ne+g409GNzS+qyqHdUumKUgVo2YhouPPhNAsnZLH63s7mzp5g1n8fkzC4g==" saltValue="vVxU0dePsst07QTKqvnH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10camvOIGm/WBSQMhTWmauLt7aQzF0ljyVzpx/WCifI+sbrFGWPUKEBHwanz1xkK94gzk3iu1nsVCCIAog8kLw==" saltValue="h2fFgrvvv5CPV3exXU3aS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mvYrun+y26KYlwgMpQLMC/9D8gb8J3GyR0fcBA0FIGlFm/FEX1TwTYPZdW3z2fTdYhrZMiqER1t3cHortHWKg==" saltValue="HJ98KPpDdvBu9c/rjxs7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1587410</v>
      </c>
      <c r="AP9" s="262">
        <v>63831</v>
      </c>
      <c r="AQ9" s="263">
        <v>72090</v>
      </c>
      <c r="AR9" s="264">
        <v>-11.5</v>
      </c>
    </row>
    <row r="10" spans="1:46" ht="13.5" customHeight="1" x14ac:dyDescent="0.2">
      <c r="A10" s="247"/>
      <c r="AK10" s="1117" t="s">
        <v>485</v>
      </c>
      <c r="AL10" s="1118"/>
      <c r="AM10" s="1118"/>
      <c r="AN10" s="1119"/>
      <c r="AO10" s="265">
        <v>19063</v>
      </c>
      <c r="AP10" s="265">
        <v>767</v>
      </c>
      <c r="AQ10" s="266">
        <v>9072</v>
      </c>
      <c r="AR10" s="267">
        <v>-91.5</v>
      </c>
    </row>
    <row r="11" spans="1:46" ht="13.5" customHeight="1" x14ac:dyDescent="0.2">
      <c r="A11" s="247"/>
      <c r="AK11" s="1117" t="s">
        <v>486</v>
      </c>
      <c r="AL11" s="1118"/>
      <c r="AM11" s="1118"/>
      <c r="AN11" s="1119"/>
      <c r="AO11" s="265">
        <v>10683</v>
      </c>
      <c r="AP11" s="265">
        <v>430</v>
      </c>
      <c r="AQ11" s="266">
        <v>383</v>
      </c>
      <c r="AR11" s="267">
        <v>12.3</v>
      </c>
    </row>
    <row r="12" spans="1:46" ht="13.5" customHeight="1" x14ac:dyDescent="0.2">
      <c r="A12" s="247"/>
      <c r="AK12" s="1117" t="s">
        <v>487</v>
      </c>
      <c r="AL12" s="1118"/>
      <c r="AM12" s="1118"/>
      <c r="AN12" s="1119"/>
      <c r="AO12" s="265" t="s">
        <v>488</v>
      </c>
      <c r="AP12" s="265" t="s">
        <v>488</v>
      </c>
      <c r="AQ12" s="266">
        <v>26</v>
      </c>
      <c r="AR12" s="267" t="s">
        <v>488</v>
      </c>
    </row>
    <row r="13" spans="1:46" ht="13.5" customHeight="1" x14ac:dyDescent="0.2">
      <c r="A13" s="247"/>
      <c r="AK13" s="1117" t="s">
        <v>489</v>
      </c>
      <c r="AL13" s="1118"/>
      <c r="AM13" s="1118"/>
      <c r="AN13" s="1119"/>
      <c r="AO13" s="265">
        <v>87716</v>
      </c>
      <c r="AP13" s="265">
        <v>3527</v>
      </c>
      <c r="AQ13" s="266">
        <v>2732</v>
      </c>
      <c r="AR13" s="267">
        <v>29.1</v>
      </c>
    </row>
    <row r="14" spans="1:46" ht="13.5" customHeight="1" x14ac:dyDescent="0.2">
      <c r="A14" s="247"/>
      <c r="AK14" s="1117" t="s">
        <v>490</v>
      </c>
      <c r="AL14" s="1118"/>
      <c r="AM14" s="1118"/>
      <c r="AN14" s="1119"/>
      <c r="AO14" s="265">
        <v>39070</v>
      </c>
      <c r="AP14" s="265">
        <v>1571</v>
      </c>
      <c r="AQ14" s="266">
        <v>1315</v>
      </c>
      <c r="AR14" s="267">
        <v>19.5</v>
      </c>
    </row>
    <row r="15" spans="1:46" ht="13.5" customHeight="1" x14ac:dyDescent="0.2">
      <c r="A15" s="247"/>
      <c r="AK15" s="1120" t="s">
        <v>491</v>
      </c>
      <c r="AL15" s="1121"/>
      <c r="AM15" s="1121"/>
      <c r="AN15" s="1122"/>
      <c r="AO15" s="265">
        <v>-101434</v>
      </c>
      <c r="AP15" s="265">
        <v>-4079</v>
      </c>
      <c r="AQ15" s="266">
        <v>-4107</v>
      </c>
      <c r="AR15" s="267">
        <v>-0.7</v>
      </c>
    </row>
    <row r="16" spans="1:46" ht="13" x14ac:dyDescent="0.2">
      <c r="A16" s="247"/>
      <c r="AK16" s="1120" t="s">
        <v>178</v>
      </c>
      <c r="AL16" s="1121"/>
      <c r="AM16" s="1121"/>
      <c r="AN16" s="1122"/>
      <c r="AO16" s="265">
        <v>1642508</v>
      </c>
      <c r="AP16" s="265">
        <v>66046</v>
      </c>
      <c r="AQ16" s="266">
        <v>81511</v>
      </c>
      <c r="AR16" s="267">
        <v>-19</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6.19</v>
      </c>
      <c r="AP21" s="278">
        <v>6.74</v>
      </c>
      <c r="AQ21" s="279">
        <v>-0.55000000000000004</v>
      </c>
      <c r="AS21" s="280"/>
      <c r="AT21" s="276"/>
    </row>
    <row r="22" spans="1:46" s="248" customFormat="1" ht="13" x14ac:dyDescent="0.2">
      <c r="A22" s="276"/>
      <c r="AK22" s="1123" t="s">
        <v>497</v>
      </c>
      <c r="AL22" s="1124"/>
      <c r="AM22" s="1124"/>
      <c r="AN22" s="1125"/>
      <c r="AO22" s="281">
        <v>95.6</v>
      </c>
      <c r="AP22" s="282">
        <v>97</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690416</v>
      </c>
      <c r="AP32" s="291">
        <v>27762</v>
      </c>
      <c r="AQ32" s="292">
        <v>33695</v>
      </c>
      <c r="AR32" s="293">
        <v>-17.600000000000001</v>
      </c>
    </row>
    <row r="33" spans="1:46" ht="13.5" customHeight="1" x14ac:dyDescent="0.2">
      <c r="A33" s="247"/>
      <c r="AK33" s="1107" t="s">
        <v>502</v>
      </c>
      <c r="AL33" s="1108"/>
      <c r="AM33" s="1108"/>
      <c r="AN33" s="1109"/>
      <c r="AO33" s="291" t="s">
        <v>488</v>
      </c>
      <c r="AP33" s="291" t="s">
        <v>488</v>
      </c>
      <c r="AQ33" s="292" t="s">
        <v>488</v>
      </c>
      <c r="AR33" s="293" t="s">
        <v>488</v>
      </c>
    </row>
    <row r="34" spans="1:46" ht="27" customHeight="1" x14ac:dyDescent="0.2">
      <c r="A34" s="247"/>
      <c r="AK34" s="1107" t="s">
        <v>503</v>
      </c>
      <c r="AL34" s="1108"/>
      <c r="AM34" s="1108"/>
      <c r="AN34" s="1109"/>
      <c r="AO34" s="291" t="s">
        <v>488</v>
      </c>
      <c r="AP34" s="291" t="s">
        <v>488</v>
      </c>
      <c r="AQ34" s="292" t="s">
        <v>488</v>
      </c>
      <c r="AR34" s="293" t="s">
        <v>488</v>
      </c>
    </row>
    <row r="35" spans="1:46" ht="27" customHeight="1" x14ac:dyDescent="0.2">
      <c r="A35" s="247"/>
      <c r="AK35" s="1107" t="s">
        <v>504</v>
      </c>
      <c r="AL35" s="1108"/>
      <c r="AM35" s="1108"/>
      <c r="AN35" s="1109"/>
      <c r="AO35" s="291">
        <v>290838</v>
      </c>
      <c r="AP35" s="291">
        <v>11695</v>
      </c>
      <c r="AQ35" s="292">
        <v>8394</v>
      </c>
      <c r="AR35" s="293">
        <v>39.299999999999997</v>
      </c>
    </row>
    <row r="36" spans="1:46" ht="27" customHeight="1" x14ac:dyDescent="0.2">
      <c r="A36" s="247"/>
      <c r="AK36" s="1107" t="s">
        <v>505</v>
      </c>
      <c r="AL36" s="1108"/>
      <c r="AM36" s="1108"/>
      <c r="AN36" s="1109"/>
      <c r="AO36" s="291">
        <v>51391</v>
      </c>
      <c r="AP36" s="291">
        <v>2066</v>
      </c>
      <c r="AQ36" s="292">
        <v>1998</v>
      </c>
      <c r="AR36" s="293">
        <v>3.4</v>
      </c>
    </row>
    <row r="37" spans="1:46" ht="13.5" customHeight="1" x14ac:dyDescent="0.2">
      <c r="A37" s="247"/>
      <c r="AK37" s="1107" t="s">
        <v>506</v>
      </c>
      <c r="AL37" s="1108"/>
      <c r="AM37" s="1108"/>
      <c r="AN37" s="1109"/>
      <c r="AO37" s="291" t="s">
        <v>488</v>
      </c>
      <c r="AP37" s="291" t="s">
        <v>488</v>
      </c>
      <c r="AQ37" s="292">
        <v>1021</v>
      </c>
      <c r="AR37" s="293" t="s">
        <v>488</v>
      </c>
    </row>
    <row r="38" spans="1:46" ht="27" customHeight="1" x14ac:dyDescent="0.2">
      <c r="A38" s="247"/>
      <c r="AK38" s="1110" t="s">
        <v>507</v>
      </c>
      <c r="AL38" s="1111"/>
      <c r="AM38" s="1111"/>
      <c r="AN38" s="1112"/>
      <c r="AO38" s="294" t="s">
        <v>488</v>
      </c>
      <c r="AP38" s="294" t="s">
        <v>488</v>
      </c>
      <c r="AQ38" s="295">
        <v>3</v>
      </c>
      <c r="AR38" s="283" t="s">
        <v>488</v>
      </c>
      <c r="AS38" s="290"/>
    </row>
    <row r="39" spans="1:46" ht="13" x14ac:dyDescent="0.2">
      <c r="A39" s="247"/>
      <c r="AK39" s="1110" t="s">
        <v>508</v>
      </c>
      <c r="AL39" s="1111"/>
      <c r="AM39" s="1111"/>
      <c r="AN39" s="1112"/>
      <c r="AO39" s="291" t="s">
        <v>488</v>
      </c>
      <c r="AP39" s="291" t="s">
        <v>488</v>
      </c>
      <c r="AQ39" s="292">
        <v>-3210</v>
      </c>
      <c r="AR39" s="293" t="s">
        <v>488</v>
      </c>
      <c r="AS39" s="290"/>
    </row>
    <row r="40" spans="1:46" ht="27" customHeight="1" x14ac:dyDescent="0.2">
      <c r="A40" s="247"/>
      <c r="AK40" s="1107" t="s">
        <v>509</v>
      </c>
      <c r="AL40" s="1108"/>
      <c r="AM40" s="1108"/>
      <c r="AN40" s="1109"/>
      <c r="AO40" s="291">
        <v>-571825</v>
      </c>
      <c r="AP40" s="291">
        <v>-22993</v>
      </c>
      <c r="AQ40" s="292">
        <v>-26336</v>
      </c>
      <c r="AR40" s="293">
        <v>-12.7</v>
      </c>
      <c r="AS40" s="290"/>
    </row>
    <row r="41" spans="1:46" ht="13" x14ac:dyDescent="0.2">
      <c r="A41" s="247"/>
      <c r="AK41" s="1113" t="s">
        <v>288</v>
      </c>
      <c r="AL41" s="1114"/>
      <c r="AM41" s="1114"/>
      <c r="AN41" s="1115"/>
      <c r="AO41" s="291">
        <v>460820</v>
      </c>
      <c r="AP41" s="291">
        <v>18530</v>
      </c>
      <c r="AQ41" s="292">
        <v>15565</v>
      </c>
      <c r="AR41" s="293">
        <v>19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748426</v>
      </c>
      <c r="AN51" s="313">
        <v>29353</v>
      </c>
      <c r="AO51" s="314">
        <v>-25.5</v>
      </c>
      <c r="AP51" s="315">
        <v>52068</v>
      </c>
      <c r="AQ51" s="316">
        <v>1.6</v>
      </c>
      <c r="AR51" s="317">
        <v>-27.1</v>
      </c>
    </row>
    <row r="52" spans="1:44" ht="13" x14ac:dyDescent="0.2">
      <c r="A52" s="247"/>
      <c r="AK52" s="318"/>
      <c r="AL52" s="319" t="s">
        <v>519</v>
      </c>
      <c r="AM52" s="320">
        <v>281642</v>
      </c>
      <c r="AN52" s="321">
        <v>11046</v>
      </c>
      <c r="AO52" s="322">
        <v>-69.599999999999994</v>
      </c>
      <c r="AP52" s="323">
        <v>26936</v>
      </c>
      <c r="AQ52" s="324">
        <v>3.4</v>
      </c>
      <c r="AR52" s="325">
        <v>-73</v>
      </c>
    </row>
    <row r="53" spans="1:44" ht="13" x14ac:dyDescent="0.2">
      <c r="A53" s="247"/>
      <c r="AK53" s="303" t="s">
        <v>520</v>
      </c>
      <c r="AL53" s="304"/>
      <c r="AM53" s="312">
        <v>391906</v>
      </c>
      <c r="AN53" s="313">
        <v>15487</v>
      </c>
      <c r="AO53" s="314">
        <v>-47.2</v>
      </c>
      <c r="AP53" s="315">
        <v>47161</v>
      </c>
      <c r="AQ53" s="316">
        <v>-9.4</v>
      </c>
      <c r="AR53" s="317">
        <v>-37.799999999999997</v>
      </c>
    </row>
    <row r="54" spans="1:44" ht="13" x14ac:dyDescent="0.2">
      <c r="A54" s="247"/>
      <c r="AK54" s="318"/>
      <c r="AL54" s="319" t="s">
        <v>519</v>
      </c>
      <c r="AM54" s="320">
        <v>236271</v>
      </c>
      <c r="AN54" s="321">
        <v>9337</v>
      </c>
      <c r="AO54" s="322">
        <v>-15.5</v>
      </c>
      <c r="AP54" s="323">
        <v>24595</v>
      </c>
      <c r="AQ54" s="324">
        <v>-8.6999999999999993</v>
      </c>
      <c r="AR54" s="325">
        <v>-6.8</v>
      </c>
    </row>
    <row r="55" spans="1:44" ht="13" x14ac:dyDescent="0.2">
      <c r="A55" s="247"/>
      <c r="AK55" s="303" t="s">
        <v>521</v>
      </c>
      <c r="AL55" s="304"/>
      <c r="AM55" s="312">
        <v>344621</v>
      </c>
      <c r="AN55" s="313">
        <v>13695</v>
      </c>
      <c r="AO55" s="314">
        <v>-11.6</v>
      </c>
      <c r="AP55" s="315">
        <v>43423</v>
      </c>
      <c r="AQ55" s="316">
        <v>-7.9</v>
      </c>
      <c r="AR55" s="317">
        <v>-3.7</v>
      </c>
    </row>
    <row r="56" spans="1:44" ht="13" x14ac:dyDescent="0.2">
      <c r="A56" s="247"/>
      <c r="AK56" s="318"/>
      <c r="AL56" s="319" t="s">
        <v>519</v>
      </c>
      <c r="AM56" s="320">
        <v>289080</v>
      </c>
      <c r="AN56" s="321">
        <v>11488</v>
      </c>
      <c r="AO56" s="322">
        <v>23</v>
      </c>
      <c r="AP56" s="323">
        <v>22207</v>
      </c>
      <c r="AQ56" s="324">
        <v>-9.6999999999999993</v>
      </c>
      <c r="AR56" s="325">
        <v>32.700000000000003</v>
      </c>
    </row>
    <row r="57" spans="1:44" ht="13" x14ac:dyDescent="0.2">
      <c r="A57" s="247"/>
      <c r="AK57" s="303" t="s">
        <v>522</v>
      </c>
      <c r="AL57" s="304"/>
      <c r="AM57" s="312">
        <v>409461</v>
      </c>
      <c r="AN57" s="313">
        <v>16375</v>
      </c>
      <c r="AO57" s="314">
        <v>19.600000000000001</v>
      </c>
      <c r="AP57" s="315">
        <v>45265</v>
      </c>
      <c r="AQ57" s="316">
        <v>4.2</v>
      </c>
      <c r="AR57" s="317">
        <v>15.4</v>
      </c>
    </row>
    <row r="58" spans="1:44" ht="13" x14ac:dyDescent="0.2">
      <c r="A58" s="247"/>
      <c r="AK58" s="318"/>
      <c r="AL58" s="319" t="s">
        <v>519</v>
      </c>
      <c r="AM58" s="320">
        <v>297669</v>
      </c>
      <c r="AN58" s="321">
        <v>11904</v>
      </c>
      <c r="AO58" s="322">
        <v>3.6</v>
      </c>
      <c r="AP58" s="323">
        <v>22600</v>
      </c>
      <c r="AQ58" s="324">
        <v>1.8</v>
      </c>
      <c r="AR58" s="325">
        <v>1.8</v>
      </c>
    </row>
    <row r="59" spans="1:44" ht="13" x14ac:dyDescent="0.2">
      <c r="A59" s="247"/>
      <c r="AK59" s="303" t="s">
        <v>523</v>
      </c>
      <c r="AL59" s="304"/>
      <c r="AM59" s="312">
        <v>755461</v>
      </c>
      <c r="AN59" s="313">
        <v>30378</v>
      </c>
      <c r="AO59" s="314">
        <v>85.5</v>
      </c>
      <c r="AP59" s="315">
        <v>54621</v>
      </c>
      <c r="AQ59" s="316">
        <v>20.7</v>
      </c>
      <c r="AR59" s="317">
        <v>64.8</v>
      </c>
    </row>
    <row r="60" spans="1:44" ht="13" x14ac:dyDescent="0.2">
      <c r="A60" s="247"/>
      <c r="AK60" s="318"/>
      <c r="AL60" s="319" t="s">
        <v>519</v>
      </c>
      <c r="AM60" s="320">
        <v>508444</v>
      </c>
      <c r="AN60" s="321">
        <v>20445</v>
      </c>
      <c r="AO60" s="322">
        <v>71.7</v>
      </c>
      <c r="AP60" s="323">
        <v>30892</v>
      </c>
      <c r="AQ60" s="324">
        <v>36.700000000000003</v>
      </c>
      <c r="AR60" s="325">
        <v>35</v>
      </c>
    </row>
    <row r="61" spans="1:44" ht="13" x14ac:dyDescent="0.2">
      <c r="A61" s="247"/>
      <c r="AK61" s="303" t="s">
        <v>524</v>
      </c>
      <c r="AL61" s="326"/>
      <c r="AM61" s="312">
        <v>529975</v>
      </c>
      <c r="AN61" s="313">
        <v>21058</v>
      </c>
      <c r="AO61" s="314">
        <v>4.2</v>
      </c>
      <c r="AP61" s="315">
        <v>48508</v>
      </c>
      <c r="AQ61" s="327">
        <v>1.8</v>
      </c>
      <c r="AR61" s="317">
        <v>2.4</v>
      </c>
    </row>
    <row r="62" spans="1:44" ht="13" x14ac:dyDescent="0.2">
      <c r="A62" s="247"/>
      <c r="AK62" s="318"/>
      <c r="AL62" s="319" t="s">
        <v>519</v>
      </c>
      <c r="AM62" s="320">
        <v>322621</v>
      </c>
      <c r="AN62" s="321">
        <v>12844</v>
      </c>
      <c r="AO62" s="322">
        <v>2.6</v>
      </c>
      <c r="AP62" s="323">
        <v>25446</v>
      </c>
      <c r="AQ62" s="324">
        <v>4.7</v>
      </c>
      <c r="AR62" s="325">
        <v>-2.1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xl4z/5/GhRIILZXW/xZq9MBnBnrmTM87kT0ElsJTNXpxZSj+RKjcxq5m0VzJw86jlufK/rwLih2MxsDli/+PNQ==" saltValue="oAwVJIgvuq+9A2vhLqdd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x2CFtm4jNPRyLrCJk/oU2bq5JoLiFe3fjlbXssVaarGtIcQHW/ymPd1obiX2MBQbRkTtAWSooSje9sTD8GbBSQ==" saltValue="2ZBK7S6WMCxUxKLbuikj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EjBNbj052yNmxPjVkvrh460oTLahFgfs+9fwbho6qM4HuSt8T+KeXGd8j89RtPoIDsFomo7T/mMGJUPV6jh4FQ==" saltValue="KOBGHFTkMaYmR0ah5Pkp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11.38</v>
      </c>
      <c r="G47" s="12">
        <v>13.42</v>
      </c>
      <c r="H47" s="12">
        <v>18.84</v>
      </c>
      <c r="I47" s="12">
        <v>18.2</v>
      </c>
      <c r="J47" s="13">
        <v>17.07</v>
      </c>
    </row>
    <row r="48" spans="2:10" ht="57.75" customHeight="1" x14ac:dyDescent="0.2">
      <c r="B48" s="14"/>
      <c r="C48" s="1128" t="s">
        <v>4</v>
      </c>
      <c r="D48" s="1128"/>
      <c r="E48" s="1129"/>
      <c r="F48" s="15">
        <v>6.06</v>
      </c>
      <c r="G48" s="16">
        <v>9.4700000000000006</v>
      </c>
      <c r="H48" s="16">
        <v>8.99</v>
      </c>
      <c r="I48" s="16">
        <v>8.36</v>
      </c>
      <c r="J48" s="17">
        <v>6.66</v>
      </c>
    </row>
    <row r="49" spans="2:10" ht="57.75" customHeight="1" thickBot="1" x14ac:dyDescent="0.25">
      <c r="B49" s="18"/>
      <c r="C49" s="1130" t="s">
        <v>5</v>
      </c>
      <c r="D49" s="1130"/>
      <c r="E49" s="1131"/>
      <c r="F49" s="19" t="s">
        <v>531</v>
      </c>
      <c r="G49" s="20">
        <v>3.77</v>
      </c>
      <c r="H49" s="20" t="s">
        <v>532</v>
      </c>
      <c r="I49" s="20" t="s">
        <v>533</v>
      </c>
      <c r="J49" s="21" t="s">
        <v>534</v>
      </c>
    </row>
    <row r="50" spans="2:10" ht="13" x14ac:dyDescent="0.2"/>
  </sheetData>
  <sheetProtection algorithmName="SHA-512" hashValue="E3JGM2avQWeSUVBXHa317BSZFksegtCyG1Ft7KRbJHMZzV0U/FpHFTY004mcDQ4RwFi4lYVSN0zCC5j5j5cwRw==" saltValue="W4JEFQJU8aRRf/X8O0f7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2026-03-10T05:11:34Z</cp:lastPrinted>
  <dcterms:created xsi:type="dcterms:W3CDTF">2026-02-26T09:35:01Z</dcterms:created>
  <dcterms:modified xsi:type="dcterms:W3CDTF">2026-03-18T10:12:53Z</dcterms:modified>
  <cp:category/>
</cp:coreProperties>
</file>