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05財政担当\R7（2025）\②財政運営\16財政状況資料集\○令和５年度財政状況資料集の作成について（2回目・地方公会計関係）\04公開用\"/>
    </mc:Choice>
  </mc:AlternateContent>
  <xr:revisionPtr revIDLastSave="0" documentId="13_ncr:1_{60F0A412-159F-4E1B-A231-74572D604425}" xr6:coauthVersionLast="47" xr6:coauthVersionMax="47" xr10:uidLastSave="{00000000-0000-0000-0000-000000000000}"/>
  <bookViews>
    <workbookView xWindow="75" yWindow="-16320" windowWidth="29040" windowHeight="15840" tabRatio="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U88" i="12"/>
  <c r="AP88" i="12"/>
  <c r="AF88" i="12"/>
  <c r="AU63" i="12"/>
  <c r="AP63" i="12"/>
  <c r="AP23" i="12"/>
  <c r="AF23" i="12"/>
  <c r="AA23" i="12"/>
  <c r="V23" i="12"/>
  <c r="Q23" i="12"/>
  <c r="AF63" i="12" l="1"/>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E35" i="10" l="1"/>
  <c r="BE36" i="10" s="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<sst xmlns="http://schemas.openxmlformats.org/spreadsheetml/2006/main" count="1098" uniqueCount="577">
  <si>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</si>
  <si>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</si>
  <si>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</si>
  <si>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</si>
  <si>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</si>
  <si>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</si>
  <si>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</si>
  <si>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</si>
  <si>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</si>
  <si>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</si>
  <si>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</si>
  <si>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</si>
  <si>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</si>
  <si>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</si>
  <si>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</si>
  <si>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</si>
  <si>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</si>
  <si>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</si>
  <si>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</si>
  <si>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</si>
  <si>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</si>
  <si>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</si>
  <si>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</si>
  <si>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</si>
  <si>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</si>
  <si>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</si>
  <si>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</si>
  <si>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</si>
  <si>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</si>
  <si>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</si>
  <si>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</si>
  <si>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</si>
  <si>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</si>
  <si>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</si>
  <si>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</si>
  <si>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</si>
  <si>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</si>
  <si>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</si>
  <si>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</si>
  <si>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</si>
  <si>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</si>
  <si>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</si>
  <si>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</si>
  <si>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</si>
  <si>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</si>
  <si>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</si>
  <si>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</si>
  <si>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</si>
  <si>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</si>
  <si>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</si>
  <si>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</si>
  <si>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</si>
  <si>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</si>
  <si>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</si>
  <si>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</si>
  <si>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</si>
  <si>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</si>
  <si>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</si>
  <si>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</si>
  <si>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</si>
  <si>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</si>
  <si>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</si>
  <si>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</si>
  <si>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</si>
  <si>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</si>
  <si>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</si>
  <si>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</si>
  <si>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</si>
  <si>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</si>
  <si>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</si>
  <si>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</si>
  <si>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</si>
  <si>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</si>
  <si>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</si>
  <si>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</si>
  <si>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</si>
  <si>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</si>
  <si>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</si>
  <si>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</si>
  <si>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</si>
  <si>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</si>
  <si>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</si>
  <si>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</si>
  <si>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</si>
  <si>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</si>
  <si>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</si>
  <si>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</si>
  <si>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</si>
  <si>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</si>
  <si>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</si>
  <si>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</si>
  <si>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</si>
  <si>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</si>
  <si>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</si>
  <si>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芳賀町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</si>
  <si>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</si>
  <si>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</si>
  <si>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</si>
  <si>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</si>
  <si>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</si>
  <si>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</si>
  <si>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</si>
  <si>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</si>
  <si>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</si>
  <si>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</si>
  <si>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</si>
  <si>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</si>
  <si>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</si>
  <si>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</si>
  <si>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</si>
  <si>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</si>
  <si>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</si>
  <si>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</si>
  <si>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</si>
  <si>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</si>
  <si>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</si>
  <si>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</si>
  <si>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</si>
  <si>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</si>
  <si>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</si>
  <si>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</si>
  <si>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</si>
  <si>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</si>
  <si>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</si>
  <si>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</si>
  <si>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</si>
  <si>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</si>
  <si>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</si>
  <si>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</si>
  <si>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</si>
  <si>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</si>
  <si>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</si>
  <si>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</si>
  <si>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</si>
  <si>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</si>
  <si>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</si>
  <si>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</si>
  <si>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</si>
  <si>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</si>
  <si>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</si>
  <si>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</si>
  <si>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</si>
  <si>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</si>
  <si>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</si>
  <si>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</si>
  <si>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</si>
  <si>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</si>
  <si>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</si>
  <si>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</si>
  <si>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</si>
  <si>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</si>
  <si>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</si>
  <si>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</si>
  <si>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</si>
  <si>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</si>
  <si>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</si>
  <si>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</si>
  <si>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</si>
  <si>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</si>
  <si>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</si>
  <si>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</si>
  <si>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</si>
  <si>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</si>
  <si>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</si>
  <si>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</si>
  <si>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</si>
  <si>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</si>
  <si>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</si>
  <si>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</si>
  <si>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</si>
  <si>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</si>
  <si>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</si>
  <si>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</si>
  <si>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</si>
  <si>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</si>
  <si>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</si>
  <si>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</si>
  <si>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</si>
  <si>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</si>
  <si>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</si>
  <si>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</si>
  <si>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</si>
  <si>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</si>
  <si>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</si>
  <si>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</si>
  <si>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</si>
  <si>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</si>
  <si>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</si>
  <si>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</si>
  <si>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</si>
  <si>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</si>
  <si>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</si>
  <si>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</si>
  <si>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</si>
  <si>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</si>
  <si>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</si>
  <si>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</si>
  <si>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</si>
  <si>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</si>
  <si>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</si>
  <si>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</si>
  <si>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</si>
  <si>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</si>
  <si>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栃木県芳賀町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</si>
  <si>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</si>
  <si>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</si>
  <si>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</si>
  <si>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</si>
  <si>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</si>
  <si>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</si>
  <si>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</si>
  <si>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</si>
  <si>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</si>
  <si>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</si>
  <si>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</si>
  <si>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</si>
  <si>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</si>
  <si>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</si>
  <si>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</si>
  <si>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</si>
  <si>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</si>
  <si>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</si>
  <si>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</si>
  <si>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</si>
  <si>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</si>
  <si>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</si>
  <si>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</si>
  <si>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</si>
  <si>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</si>
  <si>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</si>
  <si>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</si>
  <si>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</si>
  <si>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</si>
  <si>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</si>
  <si>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</si>
  <si>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</si>
  <si>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</si>
  <si>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</si>
  <si>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</si>
  <si>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</si>
  <si>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</si>
  <si>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</si>
  <si>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</si>
  <si>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</si>
  <si>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</si>
  <si>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</si>
  <si>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</si>
  <si>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</si>
  <si>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</si>
  <si>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</si>
  <si>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</si>
  <si>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</si>
  <si>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</si>
  <si>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</si>
  <si>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</si>
  <si>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</si>
  <si>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</si>
  <si>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</si>
  <si>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</si>
  <si>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</si>
  <si>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</si>
  <si>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</si>
  <si>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</si>
  <si>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</si>
  <si>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</si>
  <si>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</si>
  <si>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</si>
  <si>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</si>
  <si>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</si>
  <si>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</si>
  <si>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</si>
  <si>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</si>
  <si>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</si>
  <si>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</si>
  <si>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</si>
  <si>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</si>
  <si>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</si>
  <si>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</si>
  <si>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</si>
  <si>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</si>
  <si>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</si>
  <si>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</si>
  <si>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</si>
  <si>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</si>
  <si>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</si>
  <si>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</si>
  <si>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</si>
  <si>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</si>
  <si>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</si>
  <si>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</si>
  <si>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</si>
  <si>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</si>
  <si>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</si>
  <si>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</si>
  <si>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</si>
  <si>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</si>
  <si>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</si>
  <si>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</si>
  <si>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</si>
  <si>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</si>
  <si>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</si>
  <si>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</si>
  <si>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</si>
  <si>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</si>
  <si>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</si>
  <si>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</si>
  <si>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</si>
  <si>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</si>
  <si>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</si>
  <si>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</si>
  <si>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</si>
  <si>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</si>
  <si>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</si>
  <si>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</si>
  <si>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</si>
  <si>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</si>
  <si>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</si>
  <si>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</si>
  <si>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</si>
  <si>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</si>
  <si>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</si>
  <si>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</si>
  <si>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</si>
  <si>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</si>
  <si>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</si>
  <si>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</si>
  <si>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</si>
  <si>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</si>
  <si>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</si>
  <si>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</si>
  <si>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</si>
  <si>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</si>
  <si>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</si>
  <si>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</si>
  <si>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</si>
  <si>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</si>
  <si>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</si>
  <si>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</si>
  <si>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</si>
  <si>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</si>
  <si>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</si>
  <si>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</si>
  <si>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</si>
  <si>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</si>
  <si>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</si>
  <si>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</si>
  <si>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</si>
  <si>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</si>
  <si>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</si>
  <si>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</si>
  <si>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</si>
  <si>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</si>
  <si>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</si>
  <si>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</si>
  <si>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栃木県芳賀町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</si>
  <si>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</si>
  <si>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</si>
  <si>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</si>
  <si>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</si>
  <si>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</si>
  <si>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</si>
  <si>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</si>
  <si>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</si>
  <si>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</si>
  <si>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</si>
  <si>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</si>
  <si>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</si>
  <si>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</si>
  <si>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</si>
  <si>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</si>
  <si>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</si>
  <si>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</si>
  <si>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</si>
  <si>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</si>
  <si>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</si>
  <si>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芳賀工業団地排水処理センター特別会計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</si>
  <si>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</si>
  <si>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</si>
  <si>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</si>
  <si>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</si>
  <si>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</si>
  <si>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</si>
  <si>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</si>
  <si>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</si>
  <si>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</si>
  <si>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</si>
  <si>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</si>
  <si>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</si>
  <si>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</si>
  <si>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芳賀町国民健康保険特別会計</t>
    <phoneticPr fontId="5"/>
  </si>
  <si>
    <t>芳賀町介護保険特別会計</t>
    <phoneticPr fontId="5"/>
  </si>
  <si>
    <t>芳賀町後期高齢者医療特別会計</t>
    <phoneticPr fontId="5"/>
  </si>
  <si>
    <t>芳賀町農業集落排水事業特別会計</t>
    <phoneticPr fontId="5"/>
  </si>
  <si>
    <t>法非適用企業</t>
    <phoneticPr fontId="5"/>
  </si>
  <si>
    <t>芳賀町公共下水道事業特別会計</t>
    <phoneticPr fontId="5"/>
  </si>
  <si>
    <t>芳賀町宅地造成事業特別会計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</si>
  <si>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</si>
  <si>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</si>
  <si>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</si>
  <si>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</si>
  <si>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</si>
  <si>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</si>
  <si>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</si>
  <si>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</si>
  <si>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</si>
  <si>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</si>
  <si>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</si>
  <si>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</si>
  <si>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</si>
  <si>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</si>
  <si>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</si>
  <si>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</si>
  <si>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</si>
  <si>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</si>
  <si>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</si>
  <si>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</si>
  <si>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</si>
  <si>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</si>
  <si>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</si>
  <si>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</si>
  <si>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</si>
  <si>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</si>
  <si>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</si>
  <si>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</si>
  <si>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</si>
  <si>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</si>
  <si>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</si>
  <si>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</si>
  <si>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</si>
  <si>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</si>
  <si>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</si>
  <si>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</si>
  <si>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</si>
  <si>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</si>
  <si>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</si>
  <si>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</si>
  <si>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</si>
  <si>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</si>
  <si>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</si>
  <si>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</si>
  <si>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</si>
  <si>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</si>
  <si>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</si>
  <si>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</si>
  <si>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</si>
  <si>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</si>
  <si>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</si>
  <si>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</si>
  <si>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</si>
  <si>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</si>
  <si>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</si>
  <si>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</si>
  <si>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</si>
  <si>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</si>
  <si>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</si>
  <si>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</si>
  <si>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</si>
  <si>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</si>
  <si>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</si>
  <si>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</si>
  <si>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</si>
  <si>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</si>
  <si>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</si>
  <si>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</si>
  <si>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</si>
  <si>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</si>
  <si>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</si>
  <si>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</si>
  <si>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</si>
  <si>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</si>
  <si>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</si>
  <si>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</si>
  <si>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</si>
  <si>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</si>
  <si>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</si>
  <si>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</si>
  <si>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</si>
  <si>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</si>
  <si>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</si>
  <si>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</si>
  <si>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</si>
  <si>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</si>
  <si>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</si>
  <si>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</si>
  <si>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</si>
  <si>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</si>
  <si>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</si>
  <si>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</si>
  <si>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</si>
  <si>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</si>
  <si>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</si>
  <si>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</si>
  <si>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</si>
  <si>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</si>
  <si>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</si>
  <si>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</si>
  <si>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</si>
  <si>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</si>
  <si>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</si>
  <si>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</si>
  <si>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</si>
  <si>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</si>
  <si>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</si>
  <si>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</si>
  <si>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</si>
  <si>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</si>
  <si>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</si>
  <si>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</si>
  <si>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</si>
  <si>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</si>
  <si>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</si>
  <si>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</si>
  <si>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</si>
  <si>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</si>
  <si>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</si>
  <si>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</si>
  <si>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</si>
  <si>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</si>
  <si>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</si>
  <si>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</si>
  <si>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</si>
  <si>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</si>
  <si>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</si>
  <si>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</si>
  <si>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</si>
  <si>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</si>
  <si>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</si>
  <si>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</si>
  <si>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</si>
  <si>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</si>
  <si>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</si>
  <si>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2.23</t>
  </si>
  <si>
    <t>▲ 5.33</t>
  </si>
  <si>
    <t>一般会計</t>
  </si>
  <si>
    <t>芳賀町公共下水道事業特別会計</t>
  </si>
  <si>
    <t>芳賀町国民健康保険特別会計</t>
  </si>
  <si>
    <t>芳賀町介護保険特別会計</t>
  </si>
  <si>
    <t>芳賀町農業集落排水事業特別会計</t>
  </si>
  <si>
    <t>芳賀町宅地造成事業特別会計</t>
  </si>
  <si>
    <t>芳賀町後期高齢者医療特別会計</t>
  </si>
  <si>
    <t>芳賀工業団地排水処理センター特別会計</t>
  </si>
  <si>
    <t>その他会計（赤字）</t>
  </si>
  <si>
    <t>その他会計（黒字）</t>
  </si>
  <si>
    <t>R01</t>
    <phoneticPr fontId="5"/>
  </si>
  <si>
    <t>R02</t>
    <phoneticPr fontId="5"/>
  </si>
  <si>
    <t>R03</t>
    <phoneticPr fontId="5"/>
  </si>
  <si>
    <t>R04</t>
    <phoneticPr fontId="5"/>
  </si>
  <si>
    <t>R05</t>
    <phoneticPr fontId="5"/>
  </si>
  <si>
    <t>芳賀町農業公社</t>
    <rPh sb="0" eb="7">
      <t>ハガマチノウギョウコウシャ</t>
    </rPh>
    <phoneticPr fontId="2"/>
  </si>
  <si>
    <t>芳賀町ロマン開発</t>
    <rPh sb="0" eb="3">
      <t>ハガマチ</t>
    </rPh>
    <rPh sb="6" eb="8">
      <t>カイハツ</t>
    </rPh>
    <phoneticPr fontId="2"/>
  </si>
  <si>
    <t>栃木県市町村総合事務組合（一般会計）</t>
    <rPh sb="0" eb="12">
      <t>トチギケンシチョウソンソウゴウジムクミアイ</t>
    </rPh>
    <rPh sb="13" eb="17">
      <t>イッパンカイケイ</t>
    </rPh>
    <phoneticPr fontId="2"/>
  </si>
  <si>
    <t>栃木県市町村総合事務組合（特別会計）</t>
    <rPh sb="0" eb="12">
      <t>トチギケンシチョウソンソウゴウジムクミアイ</t>
    </rPh>
    <rPh sb="13" eb="15">
      <t>トクベツ</t>
    </rPh>
    <rPh sb="15" eb="17">
      <t>カイケイ</t>
    </rPh>
    <phoneticPr fontId="2"/>
  </si>
  <si>
    <t>栃木県後期高齢者医療広域連合（一般会計）</t>
    <rPh sb="0" eb="14">
      <t>トチギケンコウキコウレイシャイリョウコウイキレンゴウ</t>
    </rPh>
    <rPh sb="15" eb="19">
      <t>イッパンカイケイ</t>
    </rPh>
    <phoneticPr fontId="2"/>
  </si>
  <si>
    <t>栃木県後期高齢者医療広域連合（後期高齢者医療特別会計）</t>
    <rPh sb="0" eb="14">
      <t>トチギケンコウキコウレイシャイリョウコウイキレンゴウ</t>
    </rPh>
    <rPh sb="15" eb="24">
      <t>コウキコウレイシャイリョウトクベツ</t>
    </rPh>
    <phoneticPr fontId="2"/>
  </si>
  <si>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6"/>
  </si>
  <si>
    <t>芳賀地区広域行政事務組合(ごみ処理施設特別会計)</t>
    <rPh sb="0" eb="2">
      <t>ハガ</t>
    </rPh>
    <rPh sb="2" eb="4">
      <t>チク</t>
    </rPh>
    <rPh sb="4" eb="6">
      <t>コウイキ</t>
    </rPh>
    <rPh sb="6" eb="8">
      <t>ギョウセイ</t>
    </rPh>
    <rPh sb="8" eb="10">
      <t>ジム</t>
    </rPh>
    <rPh sb="10" eb="12">
      <t>クミアイ</t>
    </rPh>
    <rPh sb="15" eb="17">
      <t>ショリ</t>
    </rPh>
    <rPh sb="17" eb="19">
      <t>シセツ</t>
    </rPh>
    <rPh sb="19" eb="21">
      <t>トクベツ</t>
    </rPh>
    <rPh sb="21" eb="23">
      <t>カイケイ</t>
    </rPh>
    <phoneticPr fontId="6"/>
  </si>
  <si>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6"/>
  </si>
  <si>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6"/>
  </si>
  <si>
    <t>芳賀中部上水道企業団</t>
    <rPh sb="0" eb="4">
      <t>ハガチュウブ</t>
    </rPh>
    <rPh sb="4" eb="5">
      <t>ウエ</t>
    </rPh>
    <rPh sb="5" eb="7">
      <t>スイドウ</t>
    </rPh>
    <rPh sb="7" eb="10">
      <t>キギョウダン</t>
    </rPh>
    <phoneticPr fontId="2"/>
  </si>
  <si>
    <t>芳賀中部環境衛生事務組合</t>
    <rPh sb="0" eb="6">
      <t>ハガチュウブカンキョウ</t>
    </rPh>
    <rPh sb="6" eb="12">
      <t>エイセイジムクミアイ</t>
    </rPh>
    <phoneticPr fontId="2"/>
  </si>
  <si>
    <t>教育施設等整備基金</t>
    <rPh sb="0" eb="2">
      <t>キョウイク</t>
    </rPh>
    <rPh sb="2" eb="4">
      <t>シセツ</t>
    </rPh>
    <rPh sb="4" eb="5">
      <t>トウ</t>
    </rPh>
    <rPh sb="5" eb="7">
      <t>セイビ</t>
    </rPh>
    <rPh sb="7" eb="9">
      <t>キキン</t>
    </rPh>
    <phoneticPr fontId="2"/>
  </si>
  <si>
    <t>環境保全基金</t>
    <rPh sb="0" eb="2">
      <t>カンキョウ</t>
    </rPh>
    <rPh sb="2" eb="4">
      <t>ホゼン</t>
    </rPh>
    <rPh sb="4" eb="6">
      <t>キキン</t>
    </rPh>
    <phoneticPr fontId="2"/>
  </si>
  <si>
    <t>地域福祉基金</t>
    <rPh sb="0" eb="2">
      <t>チイキ</t>
    </rPh>
    <rPh sb="2" eb="4">
      <t>フクシ</t>
    </rPh>
    <rPh sb="4" eb="6">
      <t>キキン</t>
    </rPh>
    <phoneticPr fontId="2"/>
  </si>
  <si>
    <t>森林環境整備基金</t>
    <rPh sb="0" eb="2">
      <t>シンリン</t>
    </rPh>
    <rPh sb="2" eb="4">
      <t>カンキョウ</t>
    </rPh>
    <rPh sb="4" eb="6">
      <t>セイビ</t>
    </rPh>
    <rPh sb="6" eb="8">
      <t>キキン</t>
    </rPh>
    <phoneticPr fontId="2"/>
  </si>
  <si>
    <t>芳賀工業団地排水処理センター運営基金</t>
    <rPh sb="0" eb="2">
      <t>ハガ</t>
    </rPh>
    <rPh sb="2" eb="4">
      <t>コウギョウ</t>
    </rPh>
    <rPh sb="4" eb="6">
      <t>ダンチ</t>
    </rPh>
    <rPh sb="6" eb="8">
      <t>ハイスイ</t>
    </rPh>
    <rPh sb="8" eb="10">
      <t>ショリ</t>
    </rPh>
    <rPh sb="14" eb="16">
      <t>ウンエイ</t>
    </rPh>
    <rPh sb="16" eb="1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</si>
  <si>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</si>
  <si>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</si>
  <si>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</si>
  <si>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有形固定資産減価償却率は６７．６％と類似団体より４．５％高い数値となっている。
これは類似団体より早い段階で小学校の統合をはじめとした施設の統廃合に着手したことによるものや、大型建設事業が完了し、将来負担比率が令和３年度にピークを迎えたことから、将来負担比率の上昇を抑制することに取り組んでいる結果の表れでもある。有形固定資産減価償却率の上昇傾向もあるので、今後も公共施設等の更新時期に併せた統合・複合化などコストの縮減を図りながら、効果的に地方債・基金を活用して長期的な視点で公共施設の適正管理に努めていく。</t>
    <rPh sb="147" eb="149">
      <t>ケッカ</t>
    </rPh>
    <rPh sb="169" eb="171">
      <t>ジョウショウ</t>
    </rPh>
    <rPh sb="171" eb="173">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</si>
  <si>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</si>
  <si>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</si>
  <si>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</si>
  <si>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</si>
  <si>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</si>
  <si>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</si>
  <si>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横ばいとなっているが、将来負担比率については複数年度に渡る大型建設事業の本格化を受け、令和３年度に７４．６％と上昇し、令和４年度３８．９％、令和５年度２１．１％と類似団体より高い数値となっている。将来負担比率については、大型建設事業の大部分が令和４年度に完了したため減少しているが、実質公債費比率については令和６年度以降上昇し、令和８年度から高い水準が続くことから、これまで以上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</si>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</sst>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120302</c:v>
                </c:pt>
                <c:pt idx="2">
                  <c:v>85942</c:v>
                </c:pt>
                <c:pt idx="3">
                  <c:v>95007</c:v>
                </c:pt>
                <c:pt idx="4">
                  <c:v>98176</c:v>
                </c:pt>
              </c:numCache>
            </c:numRef>
          </c:val>
          <c:smooth val="0"/>
          <c:extLst>
            <c:ext xmlns:c16="http://schemas.microsoft.com/office/drawing/2014/chart" uri="{C3380CC4-5D6E-409C-BE32-E72D297353CC}">
              <c16:uniqueId val="{00000000-4F38-4390-80D5-A528EBDAB9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75938</c:v>
                </c:pt>
                <c:pt idx="1">
                  <c:v>202227</c:v>
                </c:pt>
                <c:pt idx="2">
                  <c:v>214058</c:v>
                </c:pt>
                <c:pt idx="3">
                  <c:v>474108</c:v>
                </c:pt>
                <c:pt idx="4">
                  <c:v>69528</c:v>
                </c:pt>
              </c:numCache>
            </c:numRef>
          </c:val>
          <c:smooth val="0"/>
          <c:extLst>
            <c:ext xmlns:c16="http://schemas.microsoft.com/office/drawing/2014/chart" uri="{C3380CC4-5D6E-409C-BE32-E72D297353CC}">
              <c16:uniqueId val="{00000001-4F38-4390-80D5-A528EBDAB979}"/>
            </c:ext>
          </c:extLst>
        </c:ser>
        <c:dLbls>
          <c:showLegendKey val="0"/>
          <c:showVal val="0"/>
          <c:showCatName val="0"/>
          <c:showSerName val="0"/>
          <c:showPercent val="0"/>
          <c:showBubbleSize val="0"/>
        </c:dLbls>
        <c:marker val="1"/>
        <c:smooth val="0"/>
        <c:axId val="174768656"/>
        <c:axId val="346687096"/>
      </c:lineChart>
      <c:catAx>
        <c:axId val="174768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6687096"/>
        <c:crosses val="autoZero"/>
        <c:auto val="1"/>
        <c:lblAlgn val="ctr"/>
        <c:lblOffset val="100"/>
        <c:tickLblSkip val="1"/>
        <c:tickMarkSkip val="1"/>
        <c:noMultiLvlLbl val="0"/>
      </c:catAx>
      <c:valAx>
        <c:axId val="346687096"/>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768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9.34</c:v>
                </c:pt>
                <c:pt idx="1">
                  <c:v>8.35</c:v>
                </c:pt>
                <c:pt idx="2">
                  <c:v>13.7</c:v>
                </c:pt>
                <c:pt idx="3">
                  <c:v>11.38</c:v>
                </c:pt>
                <c:pt idx="4">
                  <c:v>12.16</c:v>
                </c:pt>
              </c:numCache>
            </c:numRef>
          </c:val>
          <c:extLst>
            <c:ext xmlns:c16="http://schemas.microsoft.com/office/drawing/2014/chart" uri="{C3380CC4-5D6E-409C-BE32-E72D297353CC}">
              <c16:uniqueId val="{00000000-741C-48F3-8D97-F2DB818D58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32.86</c:v>
                </c:pt>
                <c:pt idx="1">
                  <c:v>30.04</c:v>
                </c:pt>
                <c:pt idx="2">
                  <c:v>26.95</c:v>
                </c:pt>
                <c:pt idx="3">
                  <c:v>24.69</c:v>
                </c:pt>
                <c:pt idx="4">
                  <c:v>24.42</c:v>
                </c:pt>
              </c:numCache>
            </c:numRef>
          </c:val>
          <c:extLst>
            <c:ext xmlns:c16="http://schemas.microsoft.com/office/drawing/2014/chart" uri="{C3380CC4-5D6E-409C-BE32-E72D297353CC}">
              <c16:uniqueId val="{00000001-741C-48F3-8D97-F2DB818D58EB}"/>
            </c:ext>
          </c:extLst>
        </c:ser>
        <c:dLbls>
          <c:showLegendKey val="0"/>
          <c:showVal val="0"/>
          <c:showCatName val="0"/>
          <c:showSerName val="0"/>
          <c:showPercent val="0"/>
          <c:showBubbleSize val="0"/>
        </c:dLbls>
        <c:gapWidth val="250"/>
        <c:overlap val="100"/>
        <c:axId val="402549592"/>
        <c:axId val="402549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-2.23</c:v>
                </c:pt>
                <c:pt idx="2">
                  <c:v>1.62</c:v>
                </c:pt>
                <c:pt idx="3">
                  <c:v>-5.33</c:v>
                </c:pt>
                <c:pt idx="4">
                  <c:v>1.24</c:v>
                </c:pt>
              </c:numCache>
            </c:numRef>
          </c:val>
          <c:smooth val="0"/>
          <c:extLst>
            <c:ext xmlns:c16="http://schemas.microsoft.com/office/drawing/2014/chart" uri="{C3380CC4-5D6E-409C-BE32-E72D297353CC}">
              <c16:uniqueId val="{00000002-741C-48F3-8D97-F2DB818D58EB}"/>
            </c:ext>
          </c:extLst>
        </c:ser>
        <c:dLbls>
          <c:showLegendKey val="0"/>
          <c:showVal val="0"/>
          <c:showCatName val="0"/>
          <c:showSerName val="0"/>
          <c:showPercent val="0"/>
          <c:showBubbleSize val="0"/>
        </c:dLbls>
        <c:marker val="1"/>
        <c:smooth val="0"/>
        <c:axId val="402549592"/>
        <c:axId val="402549976"/>
      </c:lineChart>
      <c:catAx>
        <c:axId val="402549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2549976"/>
        <c:crosses val="autoZero"/>
        <c:auto val="1"/>
        <c:lblAlgn val="ctr"/>
        <c:lblOffset val="100"/>
        <c:tickLblSkip val="1"/>
        <c:tickMarkSkip val="1"/>
        <c:noMultiLvlLbl val="0"/>
      </c:catAx>
      <c:valAx>
        <c:axId val="402549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549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C9-4289-BEC8-8DCE7644B0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C9-4289-BEC8-8DCE7644B081}"/>
            </c:ext>
          </c:extLst>
        </c:ser>
        <c:ser>
          <c:idx val="2"/>
          <c:order val="2"/>
          <c:tx>
            <c:strRef>
              <c:f>データシート!$A$29</c:f>
              <c:strCache>
                <c:ptCount val="1"/>
                <c:pt idx="0">
                  <c:v>芳賀工業団地排水処理センター特別会計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0.12</c:v>
                </c:pt>
                <c:pt idx="2">
                  <c:v>#N/A</c:v>
                </c:pt>
                <c:pt idx="3">
                  <c:v>0.11</c:v>
                </c:pt>
                <c:pt idx="4">
                  <c:v>#N/A</c:v>
                </c:pt>
                <c:pt idx="5">
                  <c:v>0.11</c:v>
                </c:pt>
                <c:pt idx="6">
                  <c:v>#N/A</c:v>
                </c:pt>
                <c:pt idx="7">
                  <c:v>0.02</c:v>
                </c:pt>
                <c:pt idx="8">
                  <c:v>#N/A</c:v>
                </c:pt>
                <c:pt idx="9">
                  <c:v>0.09</c:v>
                </c:pt>
              </c:numCache>
            </c:numRef>
          </c:val>
          <c:extLst>
            <c:ext xmlns:c16="http://schemas.microsoft.com/office/drawing/2014/chart" uri="{C3380CC4-5D6E-409C-BE32-E72D297353CC}">
              <c16:uniqueId val="{00000002-04C9-4289-BEC8-8DCE7644B081}"/>
            </c:ext>
          </c:extLst>
        </c:ser>
        <c:ser>
          <c:idx val="3"/>
          <c:order val="3"/>
          <c:tx>
            <c:strRef>
              <c:f>データシート!$A$30</c:f>
              <c:strCache>
                <c:ptCount val="1"/>
                <c:pt idx="0">
                  <c:v>芳賀町後期高齢者医療特別会計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0.08</c:v>
                </c:pt>
                <c:pt idx="4">
                  <c:v>#N/A</c:v>
                </c:pt>
                <c:pt idx="5">
                  <c:v>7.0000000000000007E-2</c:v>
                </c:pt>
                <c:pt idx="6">
                  <c:v>#N/A</c:v>
                </c:pt>
                <c:pt idx="7">
                  <c:v>0.11</c:v>
                </c:pt>
                <c:pt idx="8">
                  <c:v>#N/A</c:v>
                </c:pt>
                <c:pt idx="9">
                  <c:v>0.13</c:v>
                </c:pt>
              </c:numCache>
            </c:numRef>
          </c:val>
          <c:extLst>
            <c:ext xmlns:c16="http://schemas.microsoft.com/office/drawing/2014/chart" uri="{C3380CC4-5D6E-409C-BE32-E72D297353CC}">
              <c16:uniqueId val="{00000003-04C9-4289-BEC8-8DCE7644B081}"/>
            </c:ext>
          </c:extLst>
        </c:ser>
        <c:ser>
          <c:idx val="4"/>
          <c:order val="4"/>
          <c:tx>
            <c:strRef>
              <c:f>データシート!$A$31</c:f>
              <c:strCache>
                <c:ptCount val="1"/>
                <c:pt idx="0">
                  <c:v>芳賀町宅地造成事業特別会計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0.56999999999999995</c:v>
                </c:pt>
                <c:pt idx="4">
                  <c:v>#N/A</c:v>
                </c:pt>
                <c:pt idx="5">
                  <c:v>0.28999999999999998</c:v>
                </c:pt>
                <c:pt idx="6">
                  <c:v>#N/A</c:v>
                </c:pt>
                <c:pt idx="7">
                  <c:v>0.28000000000000003</c:v>
                </c:pt>
                <c:pt idx="8">
                  <c:v>#N/A</c:v>
                </c:pt>
                <c:pt idx="9">
                  <c:v>0.27</c:v>
                </c:pt>
              </c:numCache>
            </c:numRef>
          </c:val>
          <c:extLst>
            <c:ext xmlns:c16="http://schemas.microsoft.com/office/drawing/2014/chart" uri="{C3380CC4-5D6E-409C-BE32-E72D297353CC}">
              <c16:uniqueId val="{00000004-04C9-4289-BEC8-8DCE7644B081}"/>
            </c:ext>
          </c:extLst>
        </c:ser>
        <c:ser>
          <c:idx val="5"/>
          <c:order val="5"/>
          <c:tx>
            <c:strRef>
              <c:f>データシート!$A$32</c:f>
              <c:strCache>
                <c:ptCount val="1"/>
                <c:pt idx="0">
                  <c:v>芳賀町農業集落排水事業特別会計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c:v>
                </c:pt>
                <c:pt idx="4">
                  <c:v>#N/A</c:v>
                </c:pt>
                <c:pt idx="5">
                  <c:v>0.08</c:v>
                </c:pt>
                <c:pt idx="6">
                  <c:v>#N/A</c:v>
                </c:pt>
                <c:pt idx="7">
                  <c:v>0.12</c:v>
                </c:pt>
                <c:pt idx="8">
                  <c:v>#N/A</c:v>
                </c:pt>
                <c:pt idx="9">
                  <c:v>0.48</c:v>
                </c:pt>
              </c:numCache>
            </c:numRef>
          </c:val>
          <c:extLst>
            <c:ext xmlns:c16="http://schemas.microsoft.com/office/drawing/2014/chart" uri="{C3380CC4-5D6E-409C-BE32-E72D297353CC}">
              <c16:uniqueId val="{00000005-04C9-4289-BEC8-8DCE7644B081}"/>
            </c:ext>
          </c:extLst>
        </c:ser>
        <c:ser>
          <c:idx val="6"/>
          <c:order val="6"/>
          <c:tx>
            <c:strRef>
              <c:f>データシート!$A$33</c:f>
              <c:strCache>
                <c:ptCount val="1"/>
                <c:pt idx="0">
                  <c:v>芳賀町介護保険特別会計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1.51</c:v>
                </c:pt>
                <c:pt idx="2">
                  <c:v>#N/A</c:v>
                </c:pt>
                <c:pt idx="3">
                  <c:v>2.71</c:v>
                </c:pt>
                <c:pt idx="4">
                  <c:v>#N/A</c:v>
                </c:pt>
                <c:pt idx="5">
                  <c:v>2.1800000000000002</c:v>
                </c:pt>
                <c:pt idx="6">
                  <c:v>#N/A</c:v>
                </c:pt>
                <c:pt idx="7">
                  <c:v>1.5</c:v>
                </c:pt>
                <c:pt idx="8">
                  <c:v>#N/A</c:v>
                </c:pt>
                <c:pt idx="9">
                  <c:v>1.53</c:v>
                </c:pt>
              </c:numCache>
            </c:numRef>
          </c:val>
          <c:extLst>
            <c:ext xmlns:c16="http://schemas.microsoft.com/office/drawing/2014/chart" uri="{C3380CC4-5D6E-409C-BE32-E72D297353CC}">
              <c16:uniqueId val="{00000006-04C9-4289-BEC8-8DCE7644B081}"/>
            </c:ext>
          </c:extLst>
        </c:ser>
        <c:ser>
          <c:idx val="7"/>
          <c:order val="7"/>
          <c:tx>
            <c:strRef>
              <c:f>データシート!$A$34</c:f>
              <c:strCache>
                <c:ptCount val="1"/>
                <c:pt idx="0">
                  <c:v>芳賀町国民健康保険特別会計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c:v>
                </c:pt>
                <c:pt idx="2">
                  <c:v>#N/A</c:v>
                </c:pt>
                <c:pt idx="3">
                  <c:v>1.35</c:v>
                </c:pt>
                <c:pt idx="4">
                  <c:v>#N/A</c:v>
                </c:pt>
                <c:pt idx="5">
                  <c:v>2.1</c:v>
                </c:pt>
                <c:pt idx="6">
                  <c:v>#N/A</c:v>
                </c:pt>
                <c:pt idx="7">
                  <c:v>1.73</c:v>
                </c:pt>
                <c:pt idx="8">
                  <c:v>#N/A</c:v>
                </c:pt>
                <c:pt idx="9">
                  <c:v>1.65</c:v>
                </c:pt>
              </c:numCache>
            </c:numRef>
          </c:val>
          <c:extLst>
            <c:ext xmlns:c16="http://schemas.microsoft.com/office/drawing/2014/chart" uri="{C3380CC4-5D6E-409C-BE32-E72D297353CC}">
              <c16:uniqueId val="{00000007-04C9-4289-BEC8-8DCE7644B081}"/>
            </c:ext>
          </c:extLst>
        </c:ser>
        <c:ser>
          <c:idx val="8"/>
          <c:order val="8"/>
          <c:tx>
            <c:strRef>
              <c:f>データシート!$A$35</c:f>
              <c:strCache>
                <c:ptCount val="1"/>
                <c:pt idx="0">
                  <c:v>芳賀町公共下水道事業特別会計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0.35</c:v>
                </c:pt>
                <c:pt idx="2">
                  <c:v>#N/A</c:v>
                </c:pt>
                <c:pt idx="3">
                  <c:v>0.04</c:v>
                </c:pt>
                <c:pt idx="4">
                  <c:v>#N/A</c:v>
                </c:pt>
                <c:pt idx="5">
                  <c:v>0.09</c:v>
                </c:pt>
                <c:pt idx="6">
                  <c:v>#N/A</c:v>
                </c:pt>
                <c:pt idx="7">
                  <c:v>0.06</c:v>
                </c:pt>
                <c:pt idx="8">
                  <c:v>#N/A</c:v>
                </c:pt>
                <c:pt idx="9">
                  <c:v>6.7</c:v>
                </c:pt>
              </c:numCache>
            </c:numRef>
          </c:val>
          <c:extLst>
            <c:ext xmlns:c16="http://schemas.microsoft.com/office/drawing/2014/chart" uri="{C3380CC4-5D6E-409C-BE32-E72D297353CC}">
              <c16:uniqueId val="{00000008-04C9-4289-BEC8-8DCE7644B08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9.2100000000000009</c:v>
                </c:pt>
                <c:pt idx="2">
                  <c:v>#N/A</c:v>
                </c:pt>
                <c:pt idx="3">
                  <c:v>8.24</c:v>
                </c:pt>
                <c:pt idx="4">
                  <c:v>#N/A</c:v>
                </c:pt>
                <c:pt idx="5">
                  <c:v>13.57</c:v>
                </c:pt>
                <c:pt idx="6">
                  <c:v>#N/A</c:v>
                </c:pt>
                <c:pt idx="7">
                  <c:v>11.35</c:v>
                </c:pt>
                <c:pt idx="8">
                  <c:v>#N/A</c:v>
                </c:pt>
                <c:pt idx="9">
                  <c:v>12.06</c:v>
                </c:pt>
              </c:numCache>
            </c:numRef>
          </c:val>
          <c:extLst>
            <c:ext xmlns:c16="http://schemas.microsoft.com/office/drawing/2014/chart" uri="{C3380CC4-5D6E-409C-BE32-E72D297353CC}">
              <c16:uniqueId val="{00000009-04C9-4289-BEC8-8DCE7644B081}"/>
            </c:ext>
          </c:extLst>
        </c:ser>
        <c:dLbls>
          <c:showLegendKey val="0"/>
          <c:showVal val="0"/>
          <c:showCatName val="0"/>
          <c:showSerName val="0"/>
          <c:showPercent val="0"/>
          <c:showBubbleSize val="0"/>
        </c:dLbls>
        <c:gapWidth val="150"/>
        <c:overlap val="100"/>
        <c:axId val="402240064"/>
        <c:axId val="402240448"/>
      </c:barChart>
      <c:catAx>
        <c:axId val="40224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2240448"/>
        <c:crosses val="autoZero"/>
        <c:auto val="1"/>
        <c:lblAlgn val="ctr"/>
        <c:lblOffset val="100"/>
        <c:tickLblSkip val="1"/>
        <c:tickMarkSkip val="1"/>
        <c:noMultiLvlLbl val="0"/>
      </c:catAx>
      <c:valAx>
        <c:axId val="402240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240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559</c:v>
                </c:pt>
                <c:pt idx="5">
                  <c:v>550</c:v>
                </c:pt>
                <c:pt idx="8">
                  <c:v>542</c:v>
                </c:pt>
                <c:pt idx="11">
                  <c:v>498</c:v>
                </c:pt>
                <c:pt idx="14">
                  <c:v>508</c:v>
                </c:pt>
              </c:numCache>
            </c:numRef>
          </c:val>
          <c:extLst>
            <c:ext xmlns:c16="http://schemas.microsoft.com/office/drawing/2014/chart" uri="{C3380CC4-5D6E-409C-BE32-E72D297353CC}">
              <c16:uniqueId val="{00000000-F293-4AD6-8326-6EDD643A94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1-F293-4AD6-8326-6EDD643A94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27</c:v>
                </c:pt>
                <c:pt idx="6">
                  <c:v>52</c:v>
                </c:pt>
                <c:pt idx="9">
                  <c:v>17</c:v>
                </c:pt>
                <c:pt idx="12">
                  <c:v>16</c:v>
                </c:pt>
              </c:numCache>
            </c:numRef>
          </c:val>
          <c:extLst>
            <c:ext xmlns:c16="http://schemas.microsoft.com/office/drawing/2014/chart" uri="{C3380CC4-5D6E-409C-BE32-E72D297353CC}">
              <c16:uniqueId val="{00000002-F293-4AD6-8326-6EDD643A94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c:v>
                </c:pt>
                <c:pt idx="3">
                  <c:v>38</c:v>
                </c:pt>
                <c:pt idx="6">
                  <c:v>70</c:v>
                </c:pt>
                <c:pt idx="9">
                  <c:v>79</c:v>
                </c:pt>
                <c:pt idx="12">
                  <c:v>59</c:v>
                </c:pt>
              </c:numCache>
            </c:numRef>
          </c:val>
          <c:extLst>
            <c:ext xmlns:c16="http://schemas.microsoft.com/office/drawing/2014/chart" uri="{C3380CC4-5D6E-409C-BE32-E72D297353CC}">
              <c16:uniqueId val="{00000003-F293-4AD6-8326-6EDD643A94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187</c:v>
                </c:pt>
                <c:pt idx="3">
                  <c:v>183</c:v>
                </c:pt>
                <c:pt idx="6">
                  <c:v>196</c:v>
                </c:pt>
                <c:pt idx="9">
                  <c:v>192</c:v>
                </c:pt>
                <c:pt idx="12">
                  <c:v>199</c:v>
                </c:pt>
              </c:numCache>
            </c:numRef>
          </c:val>
          <c:extLst>
            <c:ext xmlns:c16="http://schemas.microsoft.com/office/drawing/2014/chart" uri="{C3380CC4-5D6E-409C-BE32-E72D297353CC}">
              <c16:uniqueId val="{00000004-F293-4AD6-8326-6EDD643A94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93-4AD6-8326-6EDD643A94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93-4AD6-8326-6EDD643A94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399</c:v>
                </c:pt>
                <c:pt idx="3">
                  <c:v>375</c:v>
                </c:pt>
                <c:pt idx="6">
                  <c:v>327</c:v>
                </c:pt>
                <c:pt idx="9">
                  <c:v>285</c:v>
                </c:pt>
                <c:pt idx="12">
                  <c:v>293</c:v>
                </c:pt>
              </c:numCache>
            </c:numRef>
          </c:val>
          <c:extLst>
            <c:ext xmlns:c16="http://schemas.microsoft.com/office/drawing/2014/chart" uri="{C3380CC4-5D6E-409C-BE32-E72D297353CC}">
              <c16:uniqueId val="{00000007-F293-4AD6-8326-6EDD643A9413}"/>
            </c:ext>
          </c:extLst>
        </c:ser>
        <c:dLbls>
          <c:showLegendKey val="0"/>
          <c:showVal val="0"/>
          <c:showCatName val="0"/>
          <c:showSerName val="0"/>
          <c:showPercent val="0"/>
          <c:showBubbleSize val="0"/>
        </c:dLbls>
        <c:gapWidth val="100"/>
        <c:overlap val="100"/>
        <c:axId val="403718440"/>
        <c:axId val="403718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c:v>
                </c:pt>
                <c:pt idx="2">
                  <c:v>#N/A</c:v>
                </c:pt>
                <c:pt idx="3">
                  <c:v>#N/A</c:v>
                </c:pt>
                <c:pt idx="4">
                  <c:v>73</c:v>
                </c:pt>
                <c:pt idx="5">
                  <c:v>#N/A</c:v>
                </c:pt>
                <c:pt idx="6">
                  <c:v>#N/A</c:v>
                </c:pt>
                <c:pt idx="7">
                  <c:v>103</c:v>
                </c:pt>
                <c:pt idx="8">
                  <c:v>#N/A</c:v>
                </c:pt>
                <c:pt idx="9">
                  <c:v>#N/A</c:v>
                </c:pt>
                <c:pt idx="10">
                  <c:v>77</c:v>
                </c:pt>
                <c:pt idx="11">
                  <c:v>#N/A</c:v>
                </c:pt>
                <c:pt idx="12">
                  <c:v>#N/A</c:v>
                </c:pt>
                <c:pt idx="13">
                  <c:v>59</c:v>
                </c:pt>
                <c:pt idx="14">
                  <c:v>#N/A</c:v>
                </c:pt>
              </c:numCache>
            </c:numRef>
          </c:val>
          <c:smooth val="0"/>
          <c:extLst>
            <c:ext xmlns:c16="http://schemas.microsoft.com/office/drawing/2014/chart" uri="{C3380CC4-5D6E-409C-BE32-E72D297353CC}">
              <c16:uniqueId val="{00000008-F293-4AD6-8326-6EDD643A9413}"/>
            </c:ext>
          </c:extLst>
        </c:ser>
        <c:dLbls>
          <c:showLegendKey val="0"/>
          <c:showVal val="0"/>
          <c:showCatName val="0"/>
          <c:showSerName val="0"/>
          <c:showPercent val="0"/>
          <c:showBubbleSize val="0"/>
        </c:dLbls>
        <c:marker val="1"/>
        <c:smooth val="0"/>
        <c:axId val="403718440"/>
        <c:axId val="403718824"/>
      </c:lineChart>
      <c:catAx>
        <c:axId val="403718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718824"/>
        <c:crosses val="autoZero"/>
        <c:auto val="1"/>
        <c:lblAlgn val="ctr"/>
        <c:lblOffset val="100"/>
        <c:tickLblSkip val="1"/>
        <c:tickMarkSkip val="1"/>
        <c:noMultiLvlLbl val="0"/>
      </c:catAx>
      <c:valAx>
        <c:axId val="403718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718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3978</c:v>
                </c:pt>
                <c:pt idx="5">
                  <c:v>3924</c:v>
                </c:pt>
                <c:pt idx="8">
                  <c:v>4318</c:v>
                </c:pt>
                <c:pt idx="11">
                  <c:v>4332</c:v>
                </c:pt>
                <c:pt idx="14">
                  <c:v>4176</c:v>
                </c:pt>
              </c:numCache>
            </c:numRef>
          </c:val>
          <c:extLst>
            <c:ext xmlns:c16="http://schemas.microsoft.com/office/drawing/2014/chart" uri="{C3380CC4-5D6E-409C-BE32-E72D297353CC}">
              <c16:uniqueId val="{00000000-D4DF-4D66-B5A0-264AA5320D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1624</c:v>
                </c:pt>
                <c:pt idx="5">
                  <c:v>1602</c:v>
                </c:pt>
                <c:pt idx="8">
                  <c:v>1568</c:v>
                </c:pt>
                <c:pt idx="11">
                  <c:v>1639</c:v>
                </c:pt>
                <c:pt idx="14">
                  <c:v>2839</c:v>
                </c:pt>
              </c:numCache>
            </c:numRef>
          </c:val>
          <c:extLst>
            <c:ext xmlns:c16="http://schemas.microsoft.com/office/drawing/2014/chart" uri="{C3380CC4-5D6E-409C-BE32-E72D297353CC}">
              <c16:uniqueId val="{00000001-D4DF-4D66-B5A0-264AA5320D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2017</c:v>
                </c:pt>
                <c:pt idx="5">
                  <c:v>2928</c:v>
                </c:pt>
                <c:pt idx="8">
                  <c:v>2802</c:v>
                </c:pt>
                <c:pt idx="11">
                  <c:v>2433</c:v>
                </c:pt>
                <c:pt idx="14">
                  <c:v>2349</c:v>
                </c:pt>
              </c:numCache>
            </c:numRef>
          </c:val>
          <c:extLst>
            <c:ext xmlns:c16="http://schemas.microsoft.com/office/drawing/2014/chart" uri="{C3380CC4-5D6E-409C-BE32-E72D297353CC}">
              <c16:uniqueId val="{00000002-D4DF-4D66-B5A0-264AA5320D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DF-4D66-B5A0-264AA5320D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DF-4D66-B5A0-264AA5320D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DF-4D66-B5A0-264AA5320D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1154</c:v>
                </c:pt>
                <c:pt idx="3">
                  <c:v>1150</c:v>
                </c:pt>
                <c:pt idx="6">
                  <c:v>1139</c:v>
                </c:pt>
                <c:pt idx="9">
                  <c:v>1108</c:v>
                </c:pt>
                <c:pt idx="12">
                  <c:v>1076</c:v>
                </c:pt>
              </c:numCache>
            </c:numRef>
          </c:val>
          <c:extLst>
            <c:ext xmlns:c16="http://schemas.microsoft.com/office/drawing/2014/chart" uri="{C3380CC4-5D6E-409C-BE32-E72D297353CC}">
              <c16:uniqueId val="{00000006-D4DF-4D66-B5A0-264AA5320D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486</c:v>
                </c:pt>
                <c:pt idx="3">
                  <c:v>400</c:v>
                </c:pt>
                <c:pt idx="6">
                  <c:v>414</c:v>
                </c:pt>
                <c:pt idx="9">
                  <c:v>357</c:v>
                </c:pt>
                <c:pt idx="12">
                  <c:v>309</c:v>
                </c:pt>
              </c:numCache>
            </c:numRef>
          </c:val>
          <c:extLst>
            <c:ext xmlns:c16="http://schemas.microsoft.com/office/drawing/2014/chart" uri="{C3380CC4-5D6E-409C-BE32-E72D297353CC}">
              <c16:uniqueId val="{00000007-D4DF-4D66-B5A0-264AA5320D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2615</c:v>
                </c:pt>
                <c:pt idx="3">
                  <c:v>2092</c:v>
                </c:pt>
                <c:pt idx="6">
                  <c:v>1987</c:v>
                </c:pt>
                <c:pt idx="9">
                  <c:v>1978</c:v>
                </c:pt>
                <c:pt idx="12">
                  <c:v>2077</c:v>
                </c:pt>
              </c:numCache>
            </c:numRef>
          </c:val>
          <c:extLst>
            <c:ext xmlns:c16="http://schemas.microsoft.com/office/drawing/2014/chart" uri="{C3380CC4-5D6E-409C-BE32-E72D297353CC}">
              <c16:uniqueId val="{00000008-D4DF-4D66-B5A0-264AA5320D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1487</c:v>
                </c:pt>
                <c:pt idx="3">
                  <c:v>1226</c:v>
                </c:pt>
                <c:pt idx="6">
                  <c:v>5088</c:v>
                </c:pt>
                <c:pt idx="9">
                  <c:v>148</c:v>
                </c:pt>
                <c:pt idx="12">
                  <c:v>144</c:v>
                </c:pt>
              </c:numCache>
            </c:numRef>
          </c:val>
          <c:extLst>
            <c:ext xmlns:c16="http://schemas.microsoft.com/office/drawing/2014/chart" uri="{C3380CC4-5D6E-409C-BE32-E72D297353CC}">
              <c16:uniqueId val="{00000009-D4DF-4D66-B5A0-264AA5320D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1748</c:v>
                </c:pt>
                <c:pt idx="3">
                  <c:v>2622</c:v>
                </c:pt>
                <c:pt idx="6">
                  <c:v>3631</c:v>
                </c:pt>
                <c:pt idx="9">
                  <c:v>6650</c:v>
                </c:pt>
                <c:pt idx="12">
                  <c:v>6781</c:v>
                </c:pt>
              </c:numCache>
            </c:numRef>
          </c:val>
          <c:extLst>
            <c:ext xmlns:c16="http://schemas.microsoft.com/office/drawing/2014/chart" uri="{C3380CC4-5D6E-409C-BE32-E72D297353CC}">
              <c16:uniqueId val="{0000000A-D4DF-4D66-B5A0-264AA5320D6A}"/>
            </c:ext>
          </c:extLst>
        </c:ser>
        <c:dLbls>
          <c:showLegendKey val="0"/>
          <c:showVal val="0"/>
          <c:showCatName val="0"/>
          <c:showSerName val="0"/>
          <c:showPercent val="0"/>
          <c:showBubbleSize val="0"/>
        </c:dLbls>
        <c:gapWidth val="100"/>
        <c:overlap val="100"/>
        <c:axId val="403662680"/>
        <c:axId val="403663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3569</c:v>
                </c:pt>
                <c:pt idx="8">
                  <c:v>#N/A</c:v>
                </c:pt>
                <c:pt idx="9">
                  <c:v>#N/A</c:v>
                </c:pt>
                <c:pt idx="10">
                  <c:v>1838</c:v>
                </c:pt>
                <c:pt idx="11">
                  <c:v>#N/A</c:v>
                </c:pt>
                <c:pt idx="12">
                  <c:v>#N/A</c:v>
                </c:pt>
                <c:pt idx="13">
                  <c:v>1023</c:v>
                </c:pt>
                <c:pt idx="14">
                  <c:v>#N/A</c:v>
                </c:pt>
              </c:numCache>
            </c:numRef>
          </c:val>
          <c:smooth val="0"/>
          <c:extLst>
            <c:ext xmlns:c16="http://schemas.microsoft.com/office/drawing/2014/chart" uri="{C3380CC4-5D6E-409C-BE32-E72D297353CC}">
              <c16:uniqueId val="{0000000B-D4DF-4D66-B5A0-264AA5320D6A}"/>
            </c:ext>
          </c:extLst>
        </c:ser>
        <c:dLbls>
          <c:showLegendKey val="0"/>
          <c:showVal val="0"/>
          <c:showCatName val="0"/>
          <c:showSerName val="0"/>
          <c:showPercent val="0"/>
          <c:showBubbleSize val="0"/>
        </c:dLbls>
        <c:marker val="1"/>
        <c:smooth val="0"/>
        <c:axId val="403662680"/>
        <c:axId val="403663064"/>
      </c:lineChart>
      <c:catAx>
        <c:axId val="403662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3663064"/>
        <c:crosses val="autoZero"/>
        <c:auto val="1"/>
        <c:lblAlgn val="ctr"/>
        <c:lblOffset val="100"/>
        <c:tickLblSkip val="1"/>
        <c:tickMarkSkip val="1"/>
        <c:noMultiLvlLbl val="0"/>
      </c:catAx>
      <c:valAx>
        <c:axId val="403663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662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1406</c:v>
                </c:pt>
                <c:pt idx="1">
                  <c:v>1265</c:v>
                </c:pt>
                <c:pt idx="2">
                  <c:v>1277</c:v>
                </c:pt>
              </c:numCache>
            </c:numRef>
          </c:val>
          <c:extLst>
            <c:ext xmlns:c16="http://schemas.microsoft.com/office/drawing/2014/chart" uri="{C3380CC4-5D6E-409C-BE32-E72D297353CC}">
              <c16:uniqueId val="{00000000-0EF8-417D-AC2A-0867F73217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c:v>
                </c:pt>
                <c:pt idx="1">
                  <c:v>100</c:v>
                </c:pt>
                <c:pt idx="2">
                  <c:v>113</c:v>
                </c:pt>
              </c:numCache>
            </c:numRef>
          </c:val>
          <c:extLst>
            <c:ext xmlns:c16="http://schemas.microsoft.com/office/drawing/2014/chart" uri="{C3380CC4-5D6E-409C-BE32-E72D297353CC}">
              <c16:uniqueId val="{00000001-0EF8-417D-AC2A-0867F73217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814</c:v>
                </c:pt>
                <c:pt idx="1">
                  <c:v>681</c:v>
                </c:pt>
                <c:pt idx="2">
                  <c:v>668</c:v>
                </c:pt>
              </c:numCache>
            </c:numRef>
          </c:val>
          <c:extLst>
            <c:ext xmlns:c16="http://schemas.microsoft.com/office/drawing/2014/chart" uri="{C3380CC4-5D6E-409C-BE32-E72D297353CC}">
              <c16:uniqueId val="{00000002-0EF8-417D-AC2A-0867F7321779}"/>
            </c:ext>
          </c:extLst>
        </c:ser>
        <c:dLbls>
          <c:showLegendKey val="0"/>
          <c:showVal val="0"/>
          <c:showCatName val="0"/>
          <c:showSerName val="0"/>
          <c:showPercent val="0"/>
          <c:showBubbleSize val="0"/>
        </c:dLbls>
        <c:gapWidth val="120"/>
        <c:overlap val="100"/>
        <c:axId val="407390120"/>
        <c:axId val="407390504"/>
      </c:barChart>
      <c:catAx>
        <c:axId val="407390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7390504"/>
        <c:crosses val="autoZero"/>
        <c:auto val="1"/>
        <c:lblAlgn val="ctr"/>
        <c:lblOffset val="100"/>
        <c:tickLblSkip val="1"/>
        <c:tickMarkSkip val="1"/>
        <c:noMultiLvlLbl val="0"/>
      </c:catAx>
      <c:valAx>
        <c:axId val="407390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7390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{329E9E78-7E07-4336-BE6F-623C49256BDD}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AA4-47FB-A54D-36E9316AF1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{403DCF4B-B198-4061-A439-272D748730C5}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A4-47FB-A54D-36E9316AF1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{3BB57A62-E810-4E12-AAD2-67F0568863A2}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A4-47FB-A54D-36E9316AF1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{A57A1A3E-B397-4267-A4B8-9E48BF71B58C}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A4-47FB-A54D-36E9316AF1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{732AB63E-32A9-45F5-BC54-666CEFB3FD04}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A4-47FB-A54D-36E9316AF1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{423F8F91-3904-486F-88F2-C6FF6CCD9B1F}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AA4-47FB-A54D-36E9316AF1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{D7A1EEB0-EFC5-462A-94BE-447496DEB978}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AA4-47FB-A54D-36E9316AF1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{325B188D-8080-4890-8BB9-DDF1B3820BDF}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AA4-47FB-A54D-36E9316AF1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{C075095B-C382-432A-B957-6520930D8681}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AA4-47FB-A54D-36E9316AF1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62.2</c:v>
                </c:pt>
                <c:pt idx="16">
                  <c:v>63.7</c:v>
                </c:pt>
                <c:pt idx="24">
                  <c:v>65.599999999999994</c:v>
                </c:pt>
                <c:pt idx="32">
                  <c:v>67.599999999999994</c:v>
                </c:pt>
              </c:numCache>
            </c:numRef>
          </c:xVal>
          <c:yVal>
            <c:numRef>
              <c:f>公会計指標分析・財政指標組合せ分析表!$BP$51:$DC$51</c:f>
              <c:numCache>
                <c:formatCode>#,##0.0;"▲ "#,##0.0</c:formatCode>
                <c:ptCount val="40"/>
                <c:pt idx="16">
                  <c:v>74.599999999999994</c:v>
                </c:pt>
                <c:pt idx="24">
                  <c:v>38.9</c:v>
                </c:pt>
                <c:pt idx="32">
                  <c:v>21.1</c:v>
                </c:pt>
              </c:numCache>
            </c:numRef>
          </c:yVal>
          <c:smooth val="0"/>
          <c:extLst>
            <c:ext xmlns:c16="http://schemas.microsoft.com/office/drawing/2014/chart" uri="{C3380CC4-5D6E-409C-BE32-E72D297353CC}">
              <c16:uniqueId val="{00000009-7AA4-47FB-A54D-36E9316AF1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{5B888F16-EF84-473A-A88B-8421F7A514B0}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AA4-47FB-A54D-36E9316AF1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{E39962C5-5CC3-4FF1-861D-08E2670B4464}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A4-47FB-A54D-36E9316AF1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{B6CB2133-97A6-4B17-8F13-917A4DC239BB}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A4-47FB-A54D-36E9316AF1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{CE15C80C-3B70-45E8-AD50-9FCBDFD36D41}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A4-47FB-A54D-36E9316AF1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{53AAC707-30B1-41C7-B474-F18D210CE12B}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A4-47FB-A54D-36E9316AF1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{E3E0B2CC-6D54-47BC-8D74-1A833CE25823}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AA4-47FB-A54D-36E9316AF1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{CA7AFC1C-43E8-4229-9EAC-C611DBDB3F97}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AA4-47FB-A54D-36E9316AF1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{6A13B680-7683-4CE3-BE7B-FE01122555CA}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AA4-47FB-A54D-36E9316AF1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{E576193F-5D35-43A1-9644-45E853E26142}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AA4-47FB-A54D-36E9316AF1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64.2</c:v>
                </c:pt>
                <c:pt idx="16">
                  <c:v>62</c:v>
                </c:pt>
                <c:pt idx="24">
                  <c:v>63.5</c:v>
                </c:pt>
                <c:pt idx="32">
                  <c:v>63.1</c:v>
                </c:pt>
              </c:numCache>
            </c:numRef>
          </c:xVal>
          <c:yVal>
            <c:numRef>
              <c:f>公会計指標分析・財政指標組合せ分析表!$BP$55:$DC$55</c:f>
              <c:numCache>
                <c:formatCode>#,##0.0;"▲ "#,##0.0</c:formatCode>
                <c:ptCount val="40"/>
                <c:pt idx="0">
                  <c:v>20</c:v>
                </c:pt>
                <c:pt idx="8">
                  <c:v>32.4</c:v>
                </c:pt>
                <c:pt idx="16">
                  <c:v>8.5</c:v>
                </c:pt>
                <c:pt idx="24">
                  <c:v>0</c:v>
                </c:pt>
                <c:pt idx="32">
                  <c:v>0</c:v>
                </c:pt>
              </c:numCache>
            </c:numRef>
          </c:yVal>
          <c:smooth val="0"/>
          <c:extLst>
            <c:ext xmlns:c16="http://schemas.microsoft.com/office/drawing/2014/chart" uri="{C3380CC4-5D6E-409C-BE32-E72D297353CC}">
              <c16:uniqueId val="{00000013-7AA4-47FB-A54D-36E9316AF164}"/>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{D71BCC2C-1CC6-48D3-9A59-63C493A18A26}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BBF-48F0-9C39-9C6044684C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{A3F60674-63F1-454A-A5D9-F939E59FCB26}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BF-48F0-9C39-9C6044684C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{A2D33E66-091A-482D-B36E-78E36051AE43}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BF-48F0-9C39-9C6044684C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{17AAB9B8-EC41-40D8-9DB8-3B2CBE9DC166}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BF-48F0-9C39-9C6044684C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{F431B140-BBC3-469D-9EE1-E295D704C41D}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BF-48F0-9C39-9C6044684C6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{1B3B626A-20D0-4C18-A4EA-659017242133}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BBF-48F0-9C39-9C6044684C6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{52552ADA-FE3E-46FC-9483-0D88A24C8C47}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BBF-48F0-9C39-9C6044684C6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{35F0EEB9-5995-40F1-A246-2F924E7AE923}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BBF-48F0-9C39-9C6044684C6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{FBD081AA-5B95-4B84-84C3-3B4FA7BC3FFD}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BBF-48F0-9C39-9C6044684C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1.8</c:v>
                </c:pt>
                <c:pt idx="16">
                  <c:v>1.8</c:v>
                </c:pt>
                <c:pt idx="24">
                  <c:v>1.7</c:v>
                </c:pt>
                <c:pt idx="32">
                  <c:v>1.6</c:v>
                </c:pt>
              </c:numCache>
            </c:numRef>
          </c:xVal>
          <c:yVal>
            <c:numRef>
              <c:f>公会計指標分析・財政指標組合せ分析表!$BP$73:$DC$73</c:f>
              <c:numCache>
                <c:formatCode>#,##0.0;"▲ "#,##0.0</c:formatCode>
                <c:ptCount val="40"/>
                <c:pt idx="16">
                  <c:v>74.599999999999994</c:v>
                </c:pt>
                <c:pt idx="24">
                  <c:v>38.9</c:v>
                </c:pt>
                <c:pt idx="32">
                  <c:v>21.1</c:v>
                </c:pt>
              </c:numCache>
            </c:numRef>
          </c:yVal>
          <c:smooth val="0"/>
          <c:extLst>
            <c:ext xmlns:c16="http://schemas.microsoft.com/office/drawing/2014/chart" uri="{C3380CC4-5D6E-409C-BE32-E72D297353CC}">
              <c16:uniqueId val="{00000009-9BBF-48F0-9C39-9C6044684C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{ADA589D2-A13C-4CA5-93B2-DA79C5859758}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BBF-48F0-9C39-9C6044684C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{311EEBA4-9C25-4D17-9993-E3F05D391077}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BF-48F0-9C39-9C6044684C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{0318A104-4567-4DC2-BD6B-6A180B2FB7C4}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BF-48F0-9C39-9C6044684C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{2D1A0CB5-FF35-486D-A40E-9778D823B57A}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BF-48F0-9C39-9C6044684C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{ADC76470-4192-4686-A64D-9AAE5993D380}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BF-48F0-9C39-9C6044684C6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{853528A6-4317-4945-9D4E-9700A82249B4}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BBF-48F0-9C39-9C6044684C6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{B779807A-9D73-49F9-B111-1D5F63312340}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BBF-48F0-9C39-9C6044684C6A}"/>
                </c:ext>
              </c:extLst>
            </c:dLbl>
            <c:dLbl>
              <c:idx val="24"/>
              <c:layout>
                <c:manualLayout>
                  <c:x val="0"/>
                  <c:y val="-1.892072577225811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{886FBFF0-0FD4-4BF1-8F9D-646E640616FE}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BBF-48F0-9C39-9C6044684C6A}"/>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{C78E9BE4-3233-41F4-837C-C1D2AB9256D4}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BBF-48F0-9C39-9C6044684C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9.5</c:v>
                </c:pt>
                <c:pt idx="16">
                  <c:v>8.1999999999999993</c:v>
                </c:pt>
                <c:pt idx="24">
                  <c:v>8.4</c:v>
                </c:pt>
                <c:pt idx="32">
                  <c:v>8.5</c:v>
                </c:pt>
              </c:numCache>
            </c:numRef>
          </c:xVal>
          <c:yVal>
            <c:numRef>
              <c:f>公会計指標分析・財政指標組合せ分析表!$BP$77:$DC$77</c:f>
              <c:numCache>
                <c:formatCode>#,##0.0;"▲ "#,##0.0</c:formatCode>
                <c:ptCount val="40"/>
                <c:pt idx="0">
                  <c:v>20</c:v>
                </c:pt>
                <c:pt idx="8">
                  <c:v>32.4</c:v>
                </c:pt>
                <c:pt idx="16">
                  <c:v>8.5</c:v>
                </c:pt>
                <c:pt idx="24">
                  <c:v>0</c:v>
                </c:pt>
                <c:pt idx="32">
                  <c:v>0</c:v>
                </c:pt>
              </c:numCache>
            </c:numRef>
          </c:yVal>
          <c:smooth val="0"/>
          <c:extLst>
            <c:ext xmlns:c16="http://schemas.microsoft.com/office/drawing/2014/chart" uri="{C3380CC4-5D6E-409C-BE32-E72D297353CC}">
              <c16:uniqueId val="{00000013-9BBF-48F0-9C39-9C6044684C6A}"/>
            </c:ext>
          </c:extLst>
        </c:ser>
        <c:dLbls>
          <c:showLegendKey val="0"/>
          <c:showVal val="1"/>
          <c:showCatName val="0"/>
          <c:showSerName val="0"/>
          <c:showPercent val="0"/>
          <c:showBubbleSize val="0"/>
        </c:dLbls>
        <c:axId val="84219776"/>
        <c:axId val="84234240"/>
      </c:scatterChart>
      <c:valAx>
        <c:axId val="84219776"/>
        <c:scaling>
          <c:orientation val="maxMin"/>
          <c:max val="10"/>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んだことから数値が減少したが、今後ＬＲＴ整備事業を始めとした借入れが据置期間を終了したものから償還が開始し、令和８年度には事業期間に借入れをした償還が本格化することから今後実質公債費率は増加していくことが見込ま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今後公債費が増加することから、起債計画に基づき、計画的に借入れを行いながら償還を行っていく。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令和５年度は、普通交付税の再算定で措置された臨時財政対策債償還基金費を積立て、令和７年度の償還に対して繰入を予定している。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今後公債費が増額していくことから、１００百万円の繰入は適切な時期に公債費に充当する予定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令和２年度から令和４年度までの大規模建設事業によって一般会計地方債残高が、</a:t>
          </a:r>
          <a:r>
            <a:rPr kumimoji="1" lang="en-US" altLang="ja-JP" sz="1400">
              <a:latin typeface="ＭＳ ゴシック" pitchFamily="49" charset="-128"/>
              <a:ea typeface="ＭＳ ゴシック" pitchFamily="49" charset="-128"/>
            </a:rPr>
            <a:t>1,748</a:t>
          </a:r>
          <a:r>
            <a:rPr kumimoji="1" lang="ja-JP" altLang="en-US" sz="1400">
              <a:latin typeface="ＭＳ ゴシック" pitchFamily="49" charset="-128"/>
              <a:ea typeface="ＭＳ ゴシック" pitchFamily="49" charset="-128"/>
            </a:rPr>
            <a:t>百万円から</a:t>
          </a:r>
          <a:r>
            <a:rPr kumimoji="1" lang="en-US" altLang="ja-JP" sz="1400">
              <a:latin typeface="ＭＳ ゴシック" pitchFamily="49" charset="-128"/>
              <a:ea typeface="ＭＳ ゴシック" pitchFamily="49" charset="-128"/>
            </a:rPr>
            <a:t>6,781</a:t>
          </a:r>
          <a:r>
            <a:rPr kumimoji="1" lang="ja-JP" altLang="en-US" sz="1400">
              <a:latin typeface="ＭＳ ゴシック" pitchFamily="49" charset="-128"/>
              <a:ea typeface="ＭＳ ゴシック" pitchFamily="49" charset="-128"/>
            </a:rPr>
            <a:t>百万円と４倍近く増加し、将来負担比率も大幅に増加した。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一般会計にあっては、町債残高が過去最高となっているので、今後計画的な財政運営と健全化に取組み財源を確保しながら事業を実施し、将来負担比率を軽減させながら取り組んでいく。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栃木県芳賀町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令和４年度までは、大規模建設事業の実施に合わせて財政調整基金も取崩しを行い、計画的に実施してきたところ、令和５年度上半期には事業を完了し、令和５年度は令和４年度同水準を維持した。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基金全体でも、基金ごとの増減は多少あるものの、取崩しを行いながら年度末には積み立てを行い、同水準を維持しながら町政運営を行った。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上半期完了の大規模建設事業の実施のため、基金残高を減らしながら事業を実施してきた。今後公債費の増加や公共施設の老朽化などから修繕費用の増加、高齢化による扶助費等の増加も見込まれるため、一定の基金残高を維持しつつ、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積立金額が１番大きいものが、教育施設等整備基金で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百万円で、教育施設の建替えや更新などを行うためのもの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積立金額が２番目に大きいものが、環境保全基金で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百万円で、公害発生に伴う被害者救済に必要な資金の円滑な融資を図るためのもの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積立金額が３番目に大きいものが、地域福祉基金で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百万円で、高齢者の保健福祉と健康増進等地域福祉の向上に資する事業の財源に充てるためのもの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教育施設の整備のため取崩しを行ったが、教育の充実のために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百万円の個人の寄附もあったことから、前年度と同水準の残高となった。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地域福祉基金は、町敬老祭事業とシルバー人材センターの運営の補助に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教育施設整備基金は、今後教育施設の更新整備が控えていることから、起債と基金の取り崩しを併用し、計画的に更新を進めていく。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環境保全基金は、基金設立の趣旨から原因の発生が無ければ、非常時に備え、現在の額を維持していく。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地域福祉基金は、目的に合致する事業に取崩して充当しながら事業を実施していく。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芳賀工業団地排水処理センター運営基金は、センターの維持修繕等運営に当たって活用していく。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森林環境整備基金は、基金の目的に合致する産材を利用した事業、桜堤遊歩道整備、桜植樹事業に活用していく予定である。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令和４年度までは、大規模建設事業の実施に合わせて取崩しを行ってきた。令和５年度上半期には事業を完了し、令和５年度は、年度末に積立てを行い、同水準を維持できる額の積立てを行うことができた。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ＬＲＴ整備事業を始めとした複数の大型整備事業が完了したことから、今後も計画的な運用を行い、一定の基金残高を維持しつつ、町第７次振興計画に定める重点事業を進めていく。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令和５年度は、普通交付税の再算定で措置された臨時財政対策債償還基金費の積立てを行った。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償還基金費分は、令和７年度当初予算に計上し、取り崩す予定で、令和６年度の普通交付税の再算定で措置された額は、令和８年度に取り崩す予定。今後、公債費が増加していくため、然るべき時期の公債費に１００百万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15,505
15,295
70.16
9,602,354
8,876,767
635,857
5,229,605
6,781,011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資産形成に係る公共施設の改修費用が少なく、既存資産の減価償却が進んだため前年度より２．０％増加した。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活用していく施設については、公共施設等総合管理計画や、個別施設の長寿命化計画をもとに計画的な施設の長寿命化を実行し、その他の施設については統廃合・複合化などを検討して適切に公共施設のマネジメントを行って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30353</xdr:rowOff>
    </xdr:from>
    <xdr:to>
      <xdr:col>11</xdr:col>
      <xdr:colOff>187325</xdr:colOff>
      <xdr:row>32</xdr:row>
      <xdr:rowOff>131953</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2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126238</xdr:rowOff>
    </xdr:from>
    <xdr:to>
      <xdr:col>7</xdr:col>
      <xdr:colOff>187325</xdr:colOff>
      <xdr:row>32</xdr:row>
      <xdr:rowOff>56388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103759</xdr:rowOff>
    </xdr:from>
    <xdr:to>
      <xdr:col>23</xdr:col>
      <xdr:colOff>136525</xdr:colOff>
      <xdr:row>33</xdr:row>
      <xdr:rowOff>33909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82186</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340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60579</xdr:rowOff>
    </xdr:from>
    <xdr:to>
      <xdr:col>19</xdr:col>
      <xdr:colOff>187325</xdr:colOff>
      <xdr:row>32</xdr:row>
      <xdr:rowOff>162179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3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111379</xdr:rowOff>
    </xdr:from>
    <xdr:to>
      <xdr:col>23</xdr:col>
      <xdr:colOff>85725</xdr:colOff>
      <xdr:row>32</xdr:row>
      <xdr:rowOff>154559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36930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19558</xdr:rowOff>
    </xdr:from>
    <xdr:to>
      <xdr:col>15</xdr:col>
      <xdr:colOff>187325</xdr:colOff>
      <xdr:row>32</xdr:row>
      <xdr:rowOff>121158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70358</xdr:rowOff>
    </xdr:from>
    <xdr:to>
      <xdr:col>19</xdr:col>
      <xdr:colOff>136525</xdr:colOff>
      <xdr:row>32</xdr:row>
      <xdr:rowOff>111379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328283"/>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158623</xdr:rowOff>
    </xdr:from>
    <xdr:to>
      <xdr:col>11</xdr:col>
      <xdr:colOff>187325</xdr:colOff>
      <xdr:row>32</xdr:row>
      <xdr:rowOff>88773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37973</xdr:rowOff>
    </xdr:from>
    <xdr:to>
      <xdr:col>15</xdr:col>
      <xdr:colOff>136525</xdr:colOff>
      <xdr:row>32</xdr:row>
      <xdr:rowOff>70358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29589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121920</xdr:rowOff>
    </xdr:from>
    <xdr:to>
      <xdr:col>7</xdr:col>
      <xdr:colOff>187325</xdr:colOff>
      <xdr:row>32</xdr:row>
      <xdr:rowOff>52070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1270</xdr:rowOff>
    </xdr:from>
    <xdr:to>
      <xdr:col>11</xdr:col>
      <xdr:colOff>136525</xdr:colOff>
      <xdr:row>32</xdr:row>
      <xdr:rowOff>37973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6259195"/>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60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123080</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638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47515</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63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153306</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112285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3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105300</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020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68597</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98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から令和４年度にかけて社会基盤整備のための各種大型建設事業が本格化し、その財源として地方債を起債したため債務償還費率が増加したが、令和４年度は将来負担額に影響する債務負担行為額に基づく支出予定額が減少したことにより４２．４％減少し３９９．７％となり、類似団体平均より</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．８％低い数値となり、令和５年度は、同水準を維持し、平均より４．４％低い数値となっている。令和６年度は、増加要因もあることから引き続き予算管理の徹底により収支の改善に努めていく。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143690</xdr:rowOff>
    </xdr:from>
    <xdr:to>
      <xdr:col>64</xdr:col>
      <xdr:colOff>123825</xdr:colOff>
      <xdr:row>32</xdr:row>
      <xdr:rowOff>73840</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2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45984</xdr:rowOff>
    </xdr:from>
    <xdr:to>
      <xdr:col>76</xdr:col>
      <xdr:colOff>73025</xdr:colOff>
      <xdr:row>30</xdr:row>
      <xdr:rowOff>147584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9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68861</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81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66135</xdr:rowOff>
    </xdr:from>
    <xdr:to>
      <xdr:col>72</xdr:col>
      <xdr:colOff>123825</xdr:colOff>
      <xdr:row>30</xdr:row>
      <xdr:rowOff>167735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9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96784</xdr:rowOff>
    </xdr:from>
    <xdr:to>
      <xdr:col>76</xdr:col>
      <xdr:colOff>22225</xdr:colOff>
      <xdr:row>30</xdr:row>
      <xdr:rowOff>116935</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011809"/>
          <a:ext cx="711200" cy="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142420</xdr:rowOff>
    </xdr:from>
    <xdr:to>
      <xdr:col>68</xdr:col>
      <xdr:colOff>123825</xdr:colOff>
      <xdr:row>31</xdr:row>
      <xdr:rowOff>72570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05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116935</xdr:rowOff>
    </xdr:from>
    <xdr:to>
      <xdr:col>72</xdr:col>
      <xdr:colOff>73025</xdr:colOff>
      <xdr:row>31</xdr:row>
      <xdr:rowOff>21770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031960"/>
          <a:ext cx="762000" cy="7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158581</xdr:rowOff>
    </xdr:from>
    <xdr:to>
      <xdr:col>64</xdr:col>
      <xdr:colOff>123825</xdr:colOff>
      <xdr:row>28</xdr:row>
      <xdr:rowOff>88731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55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37931</xdr:rowOff>
    </xdr:from>
    <xdr:to>
      <xdr:col>68</xdr:col>
      <xdr:colOff>73025</xdr:colOff>
      <xdr:row>31</xdr:row>
      <xdr:rowOff>21770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560300" y="5610056"/>
          <a:ext cx="762000" cy="49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85005</xdr:rowOff>
    </xdr:from>
    <xdr:to>
      <xdr:col>60</xdr:col>
      <xdr:colOff>123825</xdr:colOff>
      <xdr:row>29</xdr:row>
      <xdr:rowOff>15155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56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37931</xdr:rowOff>
    </xdr:from>
    <xdr:to>
      <xdr:col>64</xdr:col>
      <xdr:colOff>73025</xdr:colOff>
      <xdr:row>28</xdr:row>
      <xdr:rowOff>135805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5610056"/>
          <a:ext cx="762000" cy="9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12093</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64967</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63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631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12812</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75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63697</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15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105258</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53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31682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54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15,505
15,295
70.16
9,602,354
8,876,767
635,857
5,229,605
6,781,011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10177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126365</xdr:rowOff>
    </xdr:from>
    <xdr:to>
      <xdr:col>20</xdr:col>
      <xdr:colOff>38100</xdr:colOff>
      <xdr:row>36</xdr:row>
      <xdr:rowOff>56515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5715</xdr:rowOff>
    </xdr:from>
    <xdr:to>
      <xdr:col>24</xdr:col>
      <xdr:colOff>63500</xdr:colOff>
      <xdr:row>36</xdr:row>
      <xdr:rowOff>38100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1779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93980</xdr:rowOff>
    </xdr:from>
    <xdr:to>
      <xdr:col>15</xdr:col>
      <xdr:colOff>101600</xdr:colOff>
      <xdr:row>36</xdr:row>
      <xdr:rowOff>24130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144780</xdr:rowOff>
    </xdr:from>
    <xdr:to>
      <xdr:col>19</xdr:col>
      <xdr:colOff>177800</xdr:colOff>
      <xdr:row>36</xdr:row>
      <xdr:rowOff>5715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1455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63500</xdr:rowOff>
    </xdr:from>
    <xdr:to>
      <xdr:col>10</xdr:col>
      <xdr:colOff>165100</xdr:colOff>
      <xdr:row>35</xdr:row>
      <xdr:rowOff>165100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114300</xdr:rowOff>
    </xdr:from>
    <xdr:to>
      <xdr:col>15</xdr:col>
      <xdr:colOff>50800</xdr:colOff>
      <xdr:row>35</xdr:row>
      <xdr:rowOff>144780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115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34925</xdr:rowOff>
    </xdr:from>
    <xdr:to>
      <xdr:col>6</xdr:col>
      <xdr:colOff>38100</xdr:colOff>
      <xdr:row>35</xdr:row>
      <xdr:rowOff>136525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85725</xdr:rowOff>
    </xdr:from>
    <xdr:to>
      <xdr:col>10</xdr:col>
      <xdr:colOff>114300</xdr:colOff>
      <xdr:row>35</xdr:row>
      <xdr:rowOff>114300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086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73042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40657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10177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153052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132633</xdr:rowOff>
    </xdr:from>
    <xdr:to>
      <xdr:col>41</xdr:col>
      <xdr:colOff>101600</xdr:colOff>
      <xdr:row>38</xdr:row>
      <xdr:rowOff>62782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4762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155873</xdr:rowOff>
    </xdr:from>
    <xdr:to>
      <xdr:col>36</xdr:col>
      <xdr:colOff>165100</xdr:colOff>
      <xdr:row>38</xdr:row>
      <xdr:rowOff>86023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4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33554</xdr:rowOff>
    </xdr:from>
    <xdr:to>
      <xdr:col>55</xdr:col>
      <xdr:colOff>50800</xdr:colOff>
      <xdr:row>38</xdr:row>
      <xdr:rowOff>135154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5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56430</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39650</xdr:rowOff>
    </xdr:from>
    <xdr:to>
      <xdr:col>50</xdr:col>
      <xdr:colOff>165100</xdr:colOff>
      <xdr:row>38</xdr:row>
      <xdr:rowOff>141250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5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84354</xdr:rowOff>
    </xdr:from>
    <xdr:to>
      <xdr:col>55</xdr:col>
      <xdr:colOff>0</xdr:colOff>
      <xdr:row>38</xdr:row>
      <xdr:rowOff>90450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59945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45365</xdr:rowOff>
    </xdr:from>
    <xdr:to>
      <xdr:col>46</xdr:col>
      <xdr:colOff>38100</xdr:colOff>
      <xdr:row>38</xdr:row>
      <xdr:rowOff>146965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5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90450</xdr:rowOff>
    </xdr:from>
    <xdr:to>
      <xdr:col>50</xdr:col>
      <xdr:colOff>114300</xdr:colOff>
      <xdr:row>38</xdr:row>
      <xdr:rowOff>96165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6055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42697</xdr:rowOff>
    </xdr:from>
    <xdr:to>
      <xdr:col>41</xdr:col>
      <xdr:colOff>101600</xdr:colOff>
      <xdr:row>38</xdr:row>
      <xdr:rowOff>144297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5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93497</xdr:rowOff>
    </xdr:from>
    <xdr:to>
      <xdr:col>45</xdr:col>
      <xdr:colOff>177800</xdr:colOff>
      <xdr:row>38</xdr:row>
      <xdr:rowOff>96165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6608597"/>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46889</xdr:rowOff>
    </xdr:from>
    <xdr:to>
      <xdr:col>36</xdr:col>
      <xdr:colOff>165100</xdr:colOff>
      <xdr:row>38</xdr:row>
      <xdr:rowOff>148489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5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93497</xdr:rowOff>
    </xdr:from>
    <xdr:to>
      <xdr:col>41</xdr:col>
      <xdr:colOff>50800</xdr:colOff>
      <xdr:row>38</xdr:row>
      <xdr:rowOff>97689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608597"/>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79310</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25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102550</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27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157777</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3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163491</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135424</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65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139616</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6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40640</xdr:rowOff>
    </xdr:from>
    <xdr:to>
      <xdr:col>24</xdr:col>
      <xdr:colOff>114300</xdr:colOff>
      <xdr:row>64</xdr:row>
      <xdr:rowOff>142240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127017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92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37374</xdr:rowOff>
    </xdr:from>
    <xdr:to>
      <xdr:col>20</xdr:col>
      <xdr:colOff>38100</xdr:colOff>
      <xdr:row>64</xdr:row>
      <xdr:rowOff>138974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88174</xdr:rowOff>
    </xdr:from>
    <xdr:to>
      <xdr:col>24</xdr:col>
      <xdr:colOff>63500</xdr:colOff>
      <xdr:row>64</xdr:row>
      <xdr:rowOff>91440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10609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32476</xdr:rowOff>
    </xdr:from>
    <xdr:to>
      <xdr:col>15</xdr:col>
      <xdr:colOff>101600</xdr:colOff>
      <xdr:row>64</xdr:row>
      <xdr:rowOff>134076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10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83276</xdr:rowOff>
    </xdr:from>
    <xdr:to>
      <xdr:col>19</xdr:col>
      <xdr:colOff>177800</xdr:colOff>
      <xdr:row>64</xdr:row>
      <xdr:rowOff>88174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10560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27577</xdr:rowOff>
    </xdr:from>
    <xdr:to>
      <xdr:col>10</xdr:col>
      <xdr:colOff>165100</xdr:colOff>
      <xdr:row>64</xdr:row>
      <xdr:rowOff>129177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78377</xdr:rowOff>
    </xdr:from>
    <xdr:to>
      <xdr:col>15</xdr:col>
      <xdr:colOff>50800</xdr:colOff>
      <xdr:row>64</xdr:row>
      <xdr:rowOff>83276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10511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45538</xdr:rowOff>
    </xdr:from>
    <xdr:to>
      <xdr:col>6</xdr:col>
      <xdr:colOff>38100</xdr:colOff>
      <xdr:row>64</xdr:row>
      <xdr:rowOff>147138</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10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78377</xdr:rowOff>
    </xdr:from>
    <xdr:to>
      <xdr:col>10</xdr:col>
      <xdr:colOff>114300</xdr:colOff>
      <xdr:row>64</xdr:row>
      <xdr:rowOff>96338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130300" y="110511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50999</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130101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110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125203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109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120304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138265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11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166721</xdr:rowOff>
    </xdr:from>
    <xdr:to>
      <xdr:col>55</xdr:col>
      <xdr:colOff>50800</xdr:colOff>
      <xdr:row>64</xdr:row>
      <xdr:rowOff>96871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9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81648</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8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166960</xdr:rowOff>
    </xdr:from>
    <xdr:to>
      <xdr:col>50</xdr:col>
      <xdr:colOff>165100</xdr:colOff>
      <xdr:row>64</xdr:row>
      <xdr:rowOff>97110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96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46071</xdr:rowOff>
    </xdr:from>
    <xdr:to>
      <xdr:col>55</xdr:col>
      <xdr:colOff>0</xdr:colOff>
      <xdr:row>64</xdr:row>
      <xdr:rowOff>46310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1018871"/>
          <a:ext cx="8382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167510</xdr:rowOff>
    </xdr:from>
    <xdr:to>
      <xdr:col>46</xdr:col>
      <xdr:colOff>38100</xdr:colOff>
      <xdr:row>64</xdr:row>
      <xdr:rowOff>97660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9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46310</xdr:rowOff>
    </xdr:from>
    <xdr:to>
      <xdr:col>50</xdr:col>
      <xdr:colOff>114300</xdr:colOff>
      <xdr:row>64</xdr:row>
      <xdr:rowOff>46860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1019110"/>
          <a:ext cx="8890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167585</xdr:rowOff>
    </xdr:from>
    <xdr:to>
      <xdr:col>41</xdr:col>
      <xdr:colOff>101600</xdr:colOff>
      <xdr:row>64</xdr:row>
      <xdr:rowOff>97735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9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46860</xdr:rowOff>
    </xdr:from>
    <xdr:to>
      <xdr:col>45</xdr:col>
      <xdr:colOff>177800</xdr:colOff>
      <xdr:row>64</xdr:row>
      <xdr:rowOff>46935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1019660"/>
          <a:ext cx="8890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169401</xdr:rowOff>
    </xdr:from>
    <xdr:to>
      <xdr:col>36</xdr:col>
      <xdr:colOff>165100</xdr:colOff>
      <xdr:row>64</xdr:row>
      <xdr:rowOff>99551</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9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46935</xdr:rowOff>
    </xdr:from>
    <xdr:to>
      <xdr:col>41</xdr:col>
      <xdr:colOff>50800</xdr:colOff>
      <xdr:row>64</xdr:row>
      <xdr:rowOff>48751</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1019735"/>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88237</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59411" y="1106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88787</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83111" y="1106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88862</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94111" y="1106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90678</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705111" y="1106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124477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59689</xdr:rowOff>
    </xdr:from>
    <xdr:to>
      <xdr:col>20</xdr:col>
      <xdr:colOff>38100</xdr:colOff>
      <xdr:row>82</xdr:row>
      <xdr:rowOff>161289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110489</xdr:rowOff>
    </xdr:from>
    <xdr:to>
      <xdr:col>24</xdr:col>
      <xdr:colOff>63500</xdr:colOff>
      <xdr:row>82</xdr:row>
      <xdr:rowOff>152400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1693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110489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1274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68580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08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105411</xdr:rowOff>
    </xdr:from>
    <xdr:to>
      <xdr:col>6</xdr:col>
      <xdr:colOff>38100</xdr:colOff>
      <xdr:row>82</xdr:row>
      <xdr:rowOff>35561</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156211</xdr:rowOff>
    </xdr:from>
    <xdr:to>
      <xdr:col>10</xdr:col>
      <xdr:colOff>114300</xdr:colOff>
      <xdr:row>82</xdr:row>
      <xdr:rowOff>26670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04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152416</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97372</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499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5587</xdr:rowOff>
    </xdr:from>
    <xdr:to>
      <xdr:col>41</xdr:col>
      <xdr:colOff>101600</xdr:colOff>
      <xdr:row>83</xdr:row>
      <xdr:rowOff>107187</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161689</xdr:rowOff>
    </xdr:from>
    <xdr:to>
      <xdr:col>36</xdr:col>
      <xdr:colOff>165100</xdr:colOff>
      <xdr:row>84</xdr:row>
      <xdr:rowOff>91839</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39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103560</xdr:rowOff>
    </xdr:from>
    <xdr:to>
      <xdr:col>55</xdr:col>
      <xdr:colOff>50800</xdr:colOff>
      <xdr:row>87</xdr:row>
      <xdr:rowOff>33710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18487</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47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103560</xdr:rowOff>
    </xdr:from>
    <xdr:to>
      <xdr:col>50</xdr:col>
      <xdr:colOff>165100</xdr:colOff>
      <xdr:row>87</xdr:row>
      <xdr:rowOff>33710</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154360</xdr:rowOff>
    </xdr:from>
    <xdr:to>
      <xdr:col>55</xdr:col>
      <xdr:colOff>0</xdr:colOff>
      <xdr:row>86</xdr:row>
      <xdr:rowOff>154360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9639300" y="14899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103560</xdr:rowOff>
    </xdr:from>
    <xdr:to>
      <xdr:col>46</xdr:col>
      <xdr:colOff>38100</xdr:colOff>
      <xdr:row>87</xdr:row>
      <xdr:rowOff>33710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154360</xdr:rowOff>
    </xdr:from>
    <xdr:to>
      <xdr:col>50</xdr:col>
      <xdr:colOff>114300</xdr:colOff>
      <xdr:row>86</xdr:row>
      <xdr:rowOff>154360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8750300" y="14899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103560</xdr:rowOff>
    </xdr:from>
    <xdr:to>
      <xdr:col>41</xdr:col>
      <xdr:colOff>101600</xdr:colOff>
      <xdr:row>87</xdr:row>
      <xdr:rowOff>33710</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154360</xdr:rowOff>
    </xdr:from>
    <xdr:to>
      <xdr:col>45</xdr:col>
      <xdr:colOff>177800</xdr:colOff>
      <xdr:row>86</xdr:row>
      <xdr:rowOff>154360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7861300" y="14899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103560</xdr:rowOff>
    </xdr:from>
    <xdr:to>
      <xdr:col>36</xdr:col>
      <xdr:colOff>165100</xdr:colOff>
      <xdr:row>87</xdr:row>
      <xdr:rowOff>33710</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154360</xdr:rowOff>
    </xdr:from>
    <xdr:to>
      <xdr:col>41</xdr:col>
      <xdr:colOff>50800</xdr:colOff>
      <xdr:row>86</xdr:row>
      <xdr:rowOff>154360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6972300" y="14899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123714</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0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108366</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16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24837</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49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24837</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49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24837</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49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24837</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49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00000000-0008-0000-0E00-0000A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00000000-0008-0000-0E00-0000A9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00000000-0008-0000-0E00-0000AB010000}"/>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0000000-0008-0000-0E00-0000AD010000}"/>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53159</xdr:rowOff>
    </xdr:from>
    <xdr:to>
      <xdr:col>67</xdr:col>
      <xdr:colOff>101600</xdr:colOff>
      <xdr:row>38</xdr:row>
      <xdr:rowOff>154759</xdr:rowOff>
    </xdr:to>
    <xdr:sp macro="" textlink="">
      <xdr:nvSpPr>
        <xdr:cNvPr id="434" name="フローチャート: 判断 433">
          <a:extLst>
            <a:ext uri="{FF2B5EF4-FFF2-40B4-BE49-F238E27FC236}">
              <a16:creationId xmlns:a16="http://schemas.microsoft.com/office/drawing/2014/main" id="{00000000-0008-0000-0E00-0000B2010000}"/>
            </a:ext>
          </a:extLst>
        </xdr:cNvPr>
        <xdr:cNvSpPr/>
      </xdr:nvSpPr>
      <xdr:spPr>
        <a:xfrm>
          <a:off x="12763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22134</xdr:rowOff>
    </xdr:from>
    <xdr:to>
      <xdr:col>85</xdr:col>
      <xdr:colOff>177800</xdr:colOff>
      <xdr:row>42</xdr:row>
      <xdr:rowOff>123734</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6268700" y="722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108511</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0000000-0008-0000-0E00-0000B9010000}"/>
            </a:ext>
          </a:extLst>
        </xdr:cNvPr>
        <xdr:cNvSpPr txBox="1"/>
      </xdr:nvSpPr>
      <xdr:spPr>
        <a:xfrm>
          <a:off x="16357600" y="71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20501</xdr:rowOff>
    </xdr:from>
    <xdr:to>
      <xdr:col>81</xdr:col>
      <xdr:colOff>101600</xdr:colOff>
      <xdr:row>42</xdr:row>
      <xdr:rowOff>122101</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5430500" y="72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71301</xdr:rowOff>
    </xdr:from>
    <xdr:to>
      <xdr:col>85</xdr:col>
      <xdr:colOff>127000</xdr:colOff>
      <xdr:row>42</xdr:row>
      <xdr:rowOff>72934</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5481300" y="727220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17235</xdr:rowOff>
    </xdr:from>
    <xdr:to>
      <xdr:col>76</xdr:col>
      <xdr:colOff>165100</xdr:colOff>
      <xdr:row>42</xdr:row>
      <xdr:rowOff>118835</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4541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68035</xdr:rowOff>
    </xdr:from>
    <xdr:to>
      <xdr:col>81</xdr:col>
      <xdr:colOff>50800</xdr:colOff>
      <xdr:row>42</xdr:row>
      <xdr:rowOff>71301</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4592300" y="726893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13970</xdr:rowOff>
    </xdr:from>
    <xdr:to>
      <xdr:col>72</xdr:col>
      <xdr:colOff>38100</xdr:colOff>
      <xdr:row>42</xdr:row>
      <xdr:rowOff>115570</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3652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64770</xdr:rowOff>
    </xdr:from>
    <xdr:to>
      <xdr:col>76</xdr:col>
      <xdr:colOff>114300</xdr:colOff>
      <xdr:row>42</xdr:row>
      <xdr:rowOff>68035</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3703300" y="72656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12337</xdr:rowOff>
    </xdr:from>
    <xdr:to>
      <xdr:col>67</xdr:col>
      <xdr:colOff>101600</xdr:colOff>
      <xdr:row>42</xdr:row>
      <xdr:rowOff>113937</xdr:rowOff>
    </xdr:to>
    <xdr:sp macro="" textlink="">
      <xdr:nvSpPr>
        <xdr:cNvPr id="448" name="楕円 447">
          <a:extLst>
            <a:ext uri="{FF2B5EF4-FFF2-40B4-BE49-F238E27FC236}">
              <a16:creationId xmlns:a16="http://schemas.microsoft.com/office/drawing/2014/main" id="{00000000-0008-0000-0E00-0000C0010000}"/>
            </a:ext>
          </a:extLst>
        </xdr:cNvPr>
        <xdr:cNvSpPr/>
      </xdr:nvSpPr>
      <xdr:spPr>
        <a:xfrm>
          <a:off x="127635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63137</xdr:rowOff>
    </xdr:from>
    <xdr:to>
      <xdr:col>71</xdr:col>
      <xdr:colOff>177800</xdr:colOff>
      <xdr:row>42</xdr:row>
      <xdr:rowOff>64770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2814300" y="72640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171285</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113228</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5266044" y="731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109962</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4389744" y="73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106697</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35007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105064</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0000000-0008-0000-0E00-0000C9010000}"/>
            </a:ext>
          </a:extLst>
        </xdr:cNvPr>
        <xdr:cNvSpPr txBox="1"/>
      </xdr:nvSpPr>
      <xdr:spPr>
        <a:xfrm>
          <a:off x="12611744" y="730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E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E00-0000E2010000}"/>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E00-0000E4010000}"/>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E00-0000E6010000}"/>
            </a:ext>
          </a:extLst>
        </xdr:cNvPr>
        <xdr:cNvSpPr txBox="1"/>
      </xdr:nvSpPr>
      <xdr:spPr>
        <a:xfrm>
          <a:off x="221996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50165</xdr:rowOff>
    </xdr:from>
    <xdr:to>
      <xdr:col>98</xdr:col>
      <xdr:colOff>38100</xdr:colOff>
      <xdr:row>39</xdr:row>
      <xdr:rowOff>151765</xdr:rowOff>
    </xdr:to>
    <xdr:sp macro="" textlink="">
      <xdr:nvSpPr>
        <xdr:cNvPr id="491" name="フローチャート: 判断 490">
          <a:extLst>
            <a:ext uri="{FF2B5EF4-FFF2-40B4-BE49-F238E27FC236}">
              <a16:creationId xmlns:a16="http://schemas.microsoft.com/office/drawing/2014/main" id="{00000000-0008-0000-0E00-0000EB010000}"/>
            </a:ext>
          </a:extLst>
        </xdr:cNvPr>
        <xdr:cNvSpPr/>
      </xdr:nvSpPr>
      <xdr:spPr>
        <a:xfrm>
          <a:off x="186055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50165</xdr:rowOff>
    </xdr:from>
    <xdr:to>
      <xdr:col>116</xdr:col>
      <xdr:colOff>114300</xdr:colOff>
      <xdr:row>41</xdr:row>
      <xdr:rowOff>151765</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21107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136542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E00-0000F2010000}"/>
            </a:ext>
          </a:extLst>
        </xdr:cNvPr>
        <xdr:cNvSpPr txBox="1"/>
      </xdr:nvSpPr>
      <xdr:spPr>
        <a:xfrm>
          <a:off x="22199600" y="699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50165</xdr:rowOff>
    </xdr:from>
    <xdr:to>
      <xdr:col>112</xdr:col>
      <xdr:colOff>38100</xdr:colOff>
      <xdr:row>41</xdr:row>
      <xdr:rowOff>151765</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21272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100965</xdr:rowOff>
    </xdr:from>
    <xdr:to>
      <xdr:col>116</xdr:col>
      <xdr:colOff>63500</xdr:colOff>
      <xdr:row>41</xdr:row>
      <xdr:rowOff>100965</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21323300" y="7130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100965</xdr:rowOff>
    </xdr:from>
    <xdr:to>
      <xdr:col>111</xdr:col>
      <xdr:colOff>177800</xdr:colOff>
      <xdr:row>41</xdr:row>
      <xdr:rowOff>102870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20434300" y="71304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50165</xdr:rowOff>
    </xdr:from>
    <xdr:to>
      <xdr:col>102</xdr:col>
      <xdr:colOff>165100</xdr:colOff>
      <xdr:row>41</xdr:row>
      <xdr:rowOff>151765</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9494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100965</xdr:rowOff>
    </xdr:from>
    <xdr:to>
      <xdr:col>107</xdr:col>
      <xdr:colOff>50800</xdr:colOff>
      <xdr:row>41</xdr:row>
      <xdr:rowOff>102870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9545300" y="71304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100965</xdr:rowOff>
    </xdr:from>
    <xdr:to>
      <xdr:col>102</xdr:col>
      <xdr:colOff>114300</xdr:colOff>
      <xdr:row>41</xdr:row>
      <xdr:rowOff>102870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flipV="1">
          <a:off x="18656300" y="71304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10757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130192</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9310427"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168292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8421427" y="65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142892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21075727" y="717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142892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19310427" y="717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E00-000002020000}"/>
            </a:ext>
          </a:extLst>
        </xdr:cNvPr>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E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E00-00001C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E00-00001E020000}"/>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E00-000020020000}"/>
            </a:ext>
          </a:extLst>
        </xdr:cNvPr>
        <xdr:cNvSpPr txBox="1"/>
      </xdr:nvSpPr>
      <xdr:spPr>
        <a:xfrm>
          <a:off x="163576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73025</xdr:rowOff>
    </xdr:from>
    <xdr:to>
      <xdr:col>72</xdr:col>
      <xdr:colOff>38100</xdr:colOff>
      <xdr:row>61</xdr:row>
      <xdr:rowOff>3175</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3652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97790</xdr:rowOff>
    </xdr:from>
    <xdr:to>
      <xdr:col>67</xdr:col>
      <xdr:colOff>101600</xdr:colOff>
      <xdr:row>61</xdr:row>
      <xdr:rowOff>27940</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12763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140987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E00-00002C020000}"/>
            </a:ext>
          </a:extLst>
        </xdr:cNvPr>
        <xdr:cNvSpPr txBox="1"/>
      </xdr:nvSpPr>
      <xdr:spPr>
        <a:xfrm>
          <a:off x="16357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543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41910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5481300" y="106413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95885</xdr:rowOff>
    </xdr:from>
    <xdr:to>
      <xdr:col>76</xdr:col>
      <xdr:colOff>165100</xdr:colOff>
      <xdr:row>62</xdr:row>
      <xdr:rowOff>26035</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4541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146685</xdr:rowOff>
    </xdr:from>
    <xdr:to>
      <xdr:col>81</xdr:col>
      <xdr:colOff>50800</xdr:colOff>
      <xdr:row>62</xdr:row>
      <xdr:rowOff>11430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4592300" y="106051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107315</xdr:rowOff>
    </xdr:from>
    <xdr:to>
      <xdr:col>72</xdr:col>
      <xdr:colOff>38100</xdr:colOff>
      <xdr:row>62</xdr:row>
      <xdr:rowOff>37465</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3652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146685</xdr:rowOff>
    </xdr:from>
    <xdr:to>
      <xdr:col>76</xdr:col>
      <xdr:colOff>114300</xdr:colOff>
      <xdr:row>61</xdr:row>
      <xdr:rowOff>158115</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flipV="1">
          <a:off x="13703300" y="106051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158115</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2814300" y="105841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E00-000035020000}"/>
            </a:ext>
          </a:extLst>
        </xdr:cNvPr>
        <xdr:cNvSpPr txBox="1"/>
      </xdr:nvSpPr>
      <xdr:spPr>
        <a:xfrm>
          <a:off x="15266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E00-000036020000}"/>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19702</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E00-000037020000}"/>
            </a:ext>
          </a:extLst>
        </xdr:cNvPr>
        <xdr:cNvSpPr txBox="1"/>
      </xdr:nvSpPr>
      <xdr:spPr>
        <a:xfrm>
          <a:off x="13500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44467</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E00-000038020000}"/>
            </a:ext>
          </a:extLst>
        </xdr:cNvPr>
        <xdr:cNvSpPr txBox="1"/>
      </xdr:nvSpPr>
      <xdr:spPr>
        <a:xfrm>
          <a:off x="12611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E00-000039020000}"/>
            </a:ext>
          </a:extLst>
        </xdr:cNvPr>
        <xdr:cNvSpPr txBox="1"/>
      </xdr:nvSpPr>
      <xdr:spPr>
        <a:xfrm>
          <a:off x="15266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17162</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E00-00003A020000}"/>
            </a:ext>
          </a:extLst>
        </xdr:cNvPr>
        <xdr:cNvSpPr txBox="1"/>
      </xdr:nvSpPr>
      <xdr:spPr>
        <a:xfrm>
          <a:off x="14389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28592</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E00-00003B020000}"/>
            </a:ext>
          </a:extLst>
        </xdr:cNvPr>
        <xdr:cNvSpPr txBox="1"/>
      </xdr:nvSpPr>
      <xdr:spPr>
        <a:xfrm>
          <a:off x="13500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167657</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E00-00003C020000}"/>
            </a:ext>
          </a:extLst>
        </xdr:cNvPr>
        <xdr:cNvSpPr txBox="1"/>
      </xdr:nvSpPr>
      <xdr:spPr>
        <a:xfrm>
          <a:off x="12611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E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E00-000056020000}"/>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E00-000058020000}"/>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E00-00005A020000}"/>
            </a:ext>
          </a:extLst>
        </xdr:cNvPr>
        <xdr:cNvSpPr txBox="1"/>
      </xdr:nvSpPr>
      <xdr:spPr>
        <a:xfrm>
          <a:off x="22199600" y="10453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26924</xdr:rowOff>
    </xdr:from>
    <xdr:to>
      <xdr:col>102</xdr:col>
      <xdr:colOff>165100</xdr:colOff>
      <xdr:row>60</xdr:row>
      <xdr:rowOff>128524</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19494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121793</xdr:rowOff>
    </xdr:from>
    <xdr:to>
      <xdr:col>98</xdr:col>
      <xdr:colOff>38100</xdr:colOff>
      <xdr:row>61</xdr:row>
      <xdr:rowOff>51943</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8605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4445</xdr:rowOff>
    </xdr:from>
    <xdr:to>
      <xdr:col>116</xdr:col>
      <xdr:colOff>114300</xdr:colOff>
      <xdr:row>60</xdr:row>
      <xdr:rowOff>106045</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22110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27322</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E00-000066020000}"/>
            </a:ext>
          </a:extLst>
        </xdr:cNvPr>
        <xdr:cNvSpPr txBox="1"/>
      </xdr:nvSpPr>
      <xdr:spPr>
        <a:xfrm>
          <a:off x="22199600"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7493</xdr:rowOff>
    </xdr:from>
    <xdr:to>
      <xdr:col>112</xdr:col>
      <xdr:colOff>38100</xdr:colOff>
      <xdr:row>60</xdr:row>
      <xdr:rowOff>109093</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21272500" y="102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55245</xdr:rowOff>
    </xdr:from>
    <xdr:to>
      <xdr:col>116</xdr:col>
      <xdr:colOff>63500</xdr:colOff>
      <xdr:row>60</xdr:row>
      <xdr:rowOff>58293</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21323300" y="1034224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166751</xdr:rowOff>
    </xdr:from>
    <xdr:to>
      <xdr:col>107</xdr:col>
      <xdr:colOff>101600</xdr:colOff>
      <xdr:row>60</xdr:row>
      <xdr:rowOff>96901</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0383500" y="102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46101</xdr:rowOff>
    </xdr:from>
    <xdr:to>
      <xdr:col>111</xdr:col>
      <xdr:colOff>177800</xdr:colOff>
      <xdr:row>60</xdr:row>
      <xdr:rowOff>58293</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20434300" y="10333101"/>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39878</xdr:rowOff>
    </xdr:from>
    <xdr:to>
      <xdr:col>102</xdr:col>
      <xdr:colOff>165100</xdr:colOff>
      <xdr:row>60</xdr:row>
      <xdr:rowOff>141478</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9494500" y="1032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46101</xdr:rowOff>
    </xdr:from>
    <xdr:to>
      <xdr:col>107</xdr:col>
      <xdr:colOff>50800</xdr:colOff>
      <xdr:row>60</xdr:row>
      <xdr:rowOff>90678</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19545300" y="10333101"/>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45212</xdr:rowOff>
    </xdr:from>
    <xdr:to>
      <xdr:col>98</xdr:col>
      <xdr:colOff>38100</xdr:colOff>
      <xdr:row>60</xdr:row>
      <xdr:rowOff>146812</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8605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90678</xdr:rowOff>
    </xdr:from>
    <xdr:to>
      <xdr:col>102</xdr:col>
      <xdr:colOff>114300</xdr:colOff>
      <xdr:row>60</xdr:row>
      <xdr:rowOff>96012</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8656300" y="1037767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623" name="n_1aveValue【学校施設】&#10;一人当たり面積">
          <a:extLst>
            <a:ext uri="{FF2B5EF4-FFF2-40B4-BE49-F238E27FC236}">
              <a16:creationId xmlns:a16="http://schemas.microsoft.com/office/drawing/2014/main" id="{00000000-0008-0000-0E00-00006F020000}"/>
            </a:ext>
          </a:extLst>
        </xdr:cNvPr>
        <xdr:cNvSpPr txBox="1"/>
      </xdr:nvSpPr>
      <xdr:spPr>
        <a:xfrm>
          <a:off x="21075727" y="105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624" name="n_2aveValue【学校施設】&#10;一人当たり面積">
          <a:extLst>
            <a:ext uri="{FF2B5EF4-FFF2-40B4-BE49-F238E27FC236}">
              <a16:creationId xmlns:a16="http://schemas.microsoft.com/office/drawing/2014/main" id="{00000000-0008-0000-0E00-000070020000}"/>
            </a:ext>
          </a:extLst>
        </xdr:cNvPr>
        <xdr:cNvSpPr txBox="1"/>
      </xdr:nvSpPr>
      <xdr:spPr>
        <a:xfrm>
          <a:off x="20199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145051</xdr:rowOff>
    </xdr:from>
    <xdr:ext cx="469744" cy="259045"/>
    <xdr:sp macro="" textlink="">
      <xdr:nvSpPr>
        <xdr:cNvPr id="625" name="n_3aveValue【学校施設】&#10;一人当たり面積">
          <a:extLst>
            <a:ext uri="{FF2B5EF4-FFF2-40B4-BE49-F238E27FC236}">
              <a16:creationId xmlns:a16="http://schemas.microsoft.com/office/drawing/2014/main" id="{00000000-0008-0000-0E00-000071020000}"/>
            </a:ext>
          </a:extLst>
        </xdr:cNvPr>
        <xdr:cNvSpPr txBox="1"/>
      </xdr:nvSpPr>
      <xdr:spPr>
        <a:xfrm>
          <a:off x="19310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43070</xdr:rowOff>
    </xdr:from>
    <xdr:ext cx="469744" cy="259045"/>
    <xdr:sp macro="" textlink="">
      <xdr:nvSpPr>
        <xdr:cNvPr id="626" name="n_4aveValue【学校施設】&#10;一人当たり面積">
          <a:extLst>
            <a:ext uri="{FF2B5EF4-FFF2-40B4-BE49-F238E27FC236}">
              <a16:creationId xmlns:a16="http://schemas.microsoft.com/office/drawing/2014/main" id="{00000000-0008-0000-0E00-000072020000}"/>
            </a:ext>
          </a:extLst>
        </xdr:cNvPr>
        <xdr:cNvSpPr txBox="1"/>
      </xdr:nvSpPr>
      <xdr:spPr>
        <a:xfrm>
          <a:off x="18421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125620</xdr:rowOff>
    </xdr:from>
    <xdr:ext cx="469744" cy="259045"/>
    <xdr:sp macro="" textlink="">
      <xdr:nvSpPr>
        <xdr:cNvPr id="627" name="n_1mainValue【学校施設】&#10;一人当たり面積">
          <a:extLst>
            <a:ext uri="{FF2B5EF4-FFF2-40B4-BE49-F238E27FC236}">
              <a16:creationId xmlns:a16="http://schemas.microsoft.com/office/drawing/2014/main" id="{00000000-0008-0000-0E00-000073020000}"/>
            </a:ext>
          </a:extLst>
        </xdr:cNvPr>
        <xdr:cNvSpPr txBox="1"/>
      </xdr:nvSpPr>
      <xdr:spPr>
        <a:xfrm>
          <a:off x="21075727" y="100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113428</xdr:rowOff>
    </xdr:from>
    <xdr:ext cx="469744" cy="259045"/>
    <xdr:sp macro="" textlink="">
      <xdr:nvSpPr>
        <xdr:cNvPr id="628" name="n_2mainValue【学校施設】&#10;一人当たり面積">
          <a:extLst>
            <a:ext uri="{FF2B5EF4-FFF2-40B4-BE49-F238E27FC236}">
              <a16:creationId xmlns:a16="http://schemas.microsoft.com/office/drawing/2014/main" id="{00000000-0008-0000-0E00-000074020000}"/>
            </a:ext>
          </a:extLst>
        </xdr:cNvPr>
        <xdr:cNvSpPr txBox="1"/>
      </xdr:nvSpPr>
      <xdr:spPr>
        <a:xfrm>
          <a:off x="20199427" y="1005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132605</xdr:rowOff>
    </xdr:from>
    <xdr:ext cx="469744" cy="259045"/>
    <xdr:sp macro="" textlink="">
      <xdr:nvSpPr>
        <xdr:cNvPr id="629" name="n_3mainValue【学校施設】&#10;一人当たり面積">
          <a:extLst>
            <a:ext uri="{FF2B5EF4-FFF2-40B4-BE49-F238E27FC236}">
              <a16:creationId xmlns:a16="http://schemas.microsoft.com/office/drawing/2014/main" id="{00000000-0008-0000-0E00-000075020000}"/>
            </a:ext>
          </a:extLst>
        </xdr:cNvPr>
        <xdr:cNvSpPr txBox="1"/>
      </xdr:nvSpPr>
      <xdr:spPr>
        <a:xfrm>
          <a:off x="19310427" y="1041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163339</xdr:rowOff>
    </xdr:from>
    <xdr:ext cx="469744" cy="259045"/>
    <xdr:sp macro="" textlink="">
      <xdr:nvSpPr>
        <xdr:cNvPr id="630" name="n_4mainValue【学校施設】&#10;一人当たり面積">
          <a:extLst>
            <a:ext uri="{FF2B5EF4-FFF2-40B4-BE49-F238E27FC236}">
              <a16:creationId xmlns:a16="http://schemas.microsoft.com/office/drawing/2014/main" id="{00000000-0008-0000-0E00-000076020000}"/>
            </a:ext>
          </a:extLst>
        </xdr:cNvPr>
        <xdr:cNvSpPr txBox="1"/>
      </xdr:nvSpPr>
      <xdr:spPr>
        <a:xfrm>
          <a:off x="18421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本町の有形固定資産減価償却率は、保育所、橋りょう、学校施設で類似団体平均を上回っている。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学校施設については、他市町より早い段階で統廃合を実施したことから類似団体平均を上回っている。今後は既存の施設の長寿命化を適切に実施していく予定である。</a:t>
          </a:r>
        </a:p>
        <a:p>
          <a:r>
            <a:rPr kumimoji="1" lang="ja-JP" altLang="en-US" sz="1300">
              <a:latin typeface="ＭＳ Ｐゴシック" panose="020B0600070205080204" pitchFamily="50" charset="-128"/>
              <a:ea typeface="ＭＳ Ｐゴシック" panose="020B0600070205080204" pitchFamily="50" charset="-128"/>
            </a:rPr>
            <a:t>橋りょうについては、点検を計画的に実施する。点検の結果、老朽化が進み改修が要する橋りょうについては計画的に長寿命化の更新工事を行っていく予定である。</a:t>
          </a:r>
        </a:p>
        <a:p>
          <a:r>
            <a:rPr kumimoji="1" lang="ja-JP" altLang="en-US" sz="1300">
              <a:latin typeface="ＭＳ Ｐゴシック" panose="020B0600070205080204" pitchFamily="50" charset="-128"/>
              <a:ea typeface="ＭＳ Ｐゴシック" panose="020B0600070205080204" pitchFamily="50" charset="-128"/>
            </a:rPr>
            <a:t>保育所については、運営に支障が生じないよう予防修繕に努め、安全な施設の利用を継続していく。</a:t>
          </a:r>
        </a:p>
        <a:p>
          <a:r>
            <a:rPr kumimoji="1" lang="ja-JP" altLang="en-US" sz="1300">
              <a:latin typeface="ＭＳ Ｐゴシック" panose="020B0600070205080204" pitchFamily="50" charset="-128"/>
              <a:ea typeface="ＭＳ Ｐゴシック" panose="020B0600070205080204" pitchFamily="50" charset="-128"/>
            </a:rPr>
            <a:t>その他施設についても「公共施設等総合管理計画」及び「個別施設計画」に基づき、老朽化度合いや利用需要を見極めながら、長期的な視点で施設の適正管理に努めていく。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15,505
15,295
70.16
9,602,354
8,876,767
635,857
5,229,605
6,781,011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25400</xdr:rowOff>
    </xdr:from>
    <xdr:to>
      <xdr:col>6</xdr:col>
      <xdr:colOff>38100</xdr:colOff>
      <xdr:row>37</xdr:row>
      <xdr:rowOff>127000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98878</xdr:rowOff>
    </xdr:from>
    <xdr:to>
      <xdr:col>24</xdr:col>
      <xdr:colOff>114300</xdr:colOff>
      <xdr:row>36</xdr:row>
      <xdr:rowOff>29028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121755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66222</xdr:rowOff>
    </xdr:from>
    <xdr:to>
      <xdr:col>20</xdr:col>
      <xdr:colOff>38100</xdr:colOff>
      <xdr:row>35</xdr:row>
      <xdr:rowOff>167822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117022</xdr:rowOff>
    </xdr:from>
    <xdr:to>
      <xdr:col>24</xdr:col>
      <xdr:colOff>63500</xdr:colOff>
      <xdr:row>35</xdr:row>
      <xdr:rowOff>149678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117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33564</xdr:rowOff>
    </xdr:from>
    <xdr:to>
      <xdr:col>15</xdr:col>
      <xdr:colOff>101600</xdr:colOff>
      <xdr:row>35</xdr:row>
      <xdr:rowOff>135164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84364</xdr:rowOff>
    </xdr:from>
    <xdr:to>
      <xdr:col>19</xdr:col>
      <xdr:colOff>177800</xdr:colOff>
      <xdr:row>35</xdr:row>
      <xdr:rowOff>117022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907</xdr:rowOff>
    </xdr:from>
    <xdr:to>
      <xdr:col>10</xdr:col>
      <xdr:colOff>165100</xdr:colOff>
      <xdr:row>35</xdr:row>
      <xdr:rowOff>102507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51707</xdr:rowOff>
    </xdr:from>
    <xdr:to>
      <xdr:col>15</xdr:col>
      <xdr:colOff>50800</xdr:colOff>
      <xdr:row>35</xdr:row>
      <xdr:rowOff>84364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139700</xdr:rowOff>
    </xdr:from>
    <xdr:to>
      <xdr:col>6</xdr:col>
      <xdr:colOff>38100</xdr:colOff>
      <xdr:row>35</xdr:row>
      <xdr:rowOff>69850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19050</xdr:rowOff>
    </xdr:from>
    <xdr:to>
      <xdr:col>10</xdr:col>
      <xdr:colOff>114300</xdr:colOff>
      <xdr:row>35</xdr:row>
      <xdr:rowOff>51707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01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31585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118127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12899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151691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119034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86377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4826</xdr:rowOff>
    </xdr:from>
    <xdr:to>
      <xdr:col>36</xdr:col>
      <xdr:colOff>165100</xdr:colOff>
      <xdr:row>39</xdr:row>
      <xdr:rowOff>106426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66548</xdr:rowOff>
    </xdr:from>
    <xdr:to>
      <xdr:col>55</xdr:col>
      <xdr:colOff>50800</xdr:colOff>
      <xdr:row>36</xdr:row>
      <xdr:rowOff>168148</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89425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09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71120</xdr:rowOff>
    </xdr:from>
    <xdr:to>
      <xdr:col>50</xdr:col>
      <xdr:colOff>165100</xdr:colOff>
      <xdr:row>37</xdr:row>
      <xdr:rowOff>1270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117348</xdr:rowOff>
    </xdr:from>
    <xdr:to>
      <xdr:col>55</xdr:col>
      <xdr:colOff>0</xdr:colOff>
      <xdr:row>36</xdr:row>
      <xdr:rowOff>121920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2895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75692</xdr:rowOff>
    </xdr:from>
    <xdr:to>
      <xdr:col>46</xdr:col>
      <xdr:colOff>38100</xdr:colOff>
      <xdr:row>37</xdr:row>
      <xdr:rowOff>5842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121920</xdr:rowOff>
    </xdr:from>
    <xdr:to>
      <xdr:col>50</xdr:col>
      <xdr:colOff>114300</xdr:colOff>
      <xdr:row>36</xdr:row>
      <xdr:rowOff>126492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2941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71120</xdr:rowOff>
    </xdr:from>
    <xdr:to>
      <xdr:col>41</xdr:col>
      <xdr:colOff>101600</xdr:colOff>
      <xdr:row>37</xdr:row>
      <xdr:rowOff>1270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121920</xdr:rowOff>
    </xdr:from>
    <xdr:to>
      <xdr:col>45</xdr:col>
      <xdr:colOff>177800</xdr:colOff>
      <xdr:row>36</xdr:row>
      <xdr:rowOff>126492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2941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75692</xdr:rowOff>
    </xdr:from>
    <xdr:to>
      <xdr:col>36</xdr:col>
      <xdr:colOff>165100</xdr:colOff>
      <xdr:row>37</xdr:row>
      <xdr:rowOff>5842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121920</xdr:rowOff>
    </xdr:from>
    <xdr:to>
      <xdr:col>41</xdr:col>
      <xdr:colOff>50800</xdr:colOff>
      <xdr:row>36</xdr:row>
      <xdr:rowOff>126492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2941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47261</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97553</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17797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22369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17797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22369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6350</xdr:rowOff>
    </xdr:from>
    <xdr:to>
      <xdr:col>10</xdr:col>
      <xdr:colOff>165100</xdr:colOff>
      <xdr:row>61</xdr:row>
      <xdr:rowOff>107950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57785</xdr:rowOff>
    </xdr:from>
    <xdr:to>
      <xdr:col>6</xdr:col>
      <xdr:colOff>38100</xdr:colOff>
      <xdr:row>60</xdr:row>
      <xdr:rowOff>159385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145415</xdr:rowOff>
    </xdr:from>
    <xdr:to>
      <xdr:col>24</xdr:col>
      <xdr:colOff>114300</xdr:colOff>
      <xdr:row>62</xdr:row>
      <xdr:rowOff>75565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123842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84455</xdr:rowOff>
    </xdr:from>
    <xdr:to>
      <xdr:col>20</xdr:col>
      <xdr:colOff>38100</xdr:colOff>
      <xdr:row>62</xdr:row>
      <xdr:rowOff>14605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135255</xdr:rowOff>
    </xdr:from>
    <xdr:to>
      <xdr:col>24</xdr:col>
      <xdr:colOff>63500</xdr:colOff>
      <xdr:row>62</xdr:row>
      <xdr:rowOff>24765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59370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69215</xdr:rowOff>
    </xdr:from>
    <xdr:to>
      <xdr:col>15</xdr:col>
      <xdr:colOff>101600</xdr:colOff>
      <xdr:row>61</xdr:row>
      <xdr:rowOff>170815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120015</xdr:rowOff>
    </xdr:from>
    <xdr:to>
      <xdr:col>19</xdr:col>
      <xdr:colOff>177800</xdr:colOff>
      <xdr:row>61</xdr:row>
      <xdr:rowOff>135255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5784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120015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5156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137795</xdr:rowOff>
    </xdr:from>
    <xdr:to>
      <xdr:col>6</xdr:col>
      <xdr:colOff>38100</xdr:colOff>
      <xdr:row>61</xdr:row>
      <xdr:rowOff>67945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17145</xdr:rowOff>
    </xdr:from>
    <xdr:to>
      <xdr:col>10</xdr:col>
      <xdr:colOff>114300</xdr:colOff>
      <xdr:row>61</xdr:row>
      <xdr:rowOff>57150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4755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4462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5732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161942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124477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127508</xdr:rowOff>
    </xdr:from>
    <xdr:to>
      <xdr:col>41</xdr:col>
      <xdr:colOff>101600</xdr:colOff>
      <xdr:row>62</xdr:row>
      <xdr:rowOff>57658</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127508</xdr:rowOff>
    </xdr:from>
    <xdr:to>
      <xdr:col>36</xdr:col>
      <xdr:colOff>165100</xdr:colOff>
      <xdr:row>62</xdr:row>
      <xdr:rowOff>57658</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84836</xdr:rowOff>
    </xdr:from>
    <xdr:to>
      <xdr:col>55</xdr:col>
      <xdr:colOff>50800</xdr:colOff>
      <xdr:row>63</xdr:row>
      <xdr:rowOff>14986</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63263</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85598</xdr:rowOff>
    </xdr:from>
    <xdr:to>
      <xdr:col>50</xdr:col>
      <xdr:colOff>165100</xdr:colOff>
      <xdr:row>63</xdr:row>
      <xdr:rowOff>15748</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135636</xdr:rowOff>
    </xdr:from>
    <xdr:to>
      <xdr:col>55</xdr:col>
      <xdr:colOff>0</xdr:colOff>
      <xdr:row>62</xdr:row>
      <xdr:rowOff>136398</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6553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72390</xdr:rowOff>
    </xdr:from>
    <xdr:to>
      <xdr:col>50</xdr:col>
      <xdr:colOff>114300</xdr:colOff>
      <xdr:row>62</xdr:row>
      <xdr:rowOff>136398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70229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20828</xdr:rowOff>
    </xdr:from>
    <xdr:to>
      <xdr:col>41</xdr:col>
      <xdr:colOff>101600</xdr:colOff>
      <xdr:row>62</xdr:row>
      <xdr:rowOff>122428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6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71628</xdr:rowOff>
    </xdr:from>
    <xdr:to>
      <xdr:col>45</xdr:col>
      <xdr:colOff>177800</xdr:colOff>
      <xdr:row>62</xdr:row>
      <xdr:rowOff>72390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70152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22352</xdr:rowOff>
    </xdr:from>
    <xdr:to>
      <xdr:col>36</xdr:col>
      <xdr:colOff>165100</xdr:colOff>
      <xdr:row>62</xdr:row>
      <xdr:rowOff>123952</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71628</xdr:rowOff>
    </xdr:from>
    <xdr:to>
      <xdr:col>41</xdr:col>
      <xdr:colOff>50800</xdr:colOff>
      <xdr:row>62</xdr:row>
      <xdr:rowOff>73152</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015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162323</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74185</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74185</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6875</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80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139717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113555</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115079</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00000000-0008-0000-0F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00000000-0008-0000-0F00-00002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0000000-0008-0000-0F00-000031010000}"/>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00000000-0008-0000-0F00-000033010000}"/>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168275</xdr:rowOff>
    </xdr:from>
    <xdr:to>
      <xdr:col>6</xdr:col>
      <xdr:colOff>38100</xdr:colOff>
      <xdr:row>104</xdr:row>
      <xdr:rowOff>98425</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1079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50164</xdr:rowOff>
    </xdr:from>
    <xdr:to>
      <xdr:col>24</xdr:col>
      <xdr:colOff>114300</xdr:colOff>
      <xdr:row>105</xdr:row>
      <xdr:rowOff>151764</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45847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28591</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0000000-0008-0000-0F00-00003F010000}"/>
            </a:ext>
          </a:extLst>
        </xdr:cNvPr>
        <xdr:cNvSpPr txBox="1"/>
      </xdr:nvSpPr>
      <xdr:spPr>
        <a:xfrm>
          <a:off x="467360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xdr:rowOff>
    </xdr:from>
    <xdr:to>
      <xdr:col>20</xdr:col>
      <xdr:colOff>38100</xdr:colOff>
      <xdr:row>105</xdr:row>
      <xdr:rowOff>109855</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3746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59055</xdr:rowOff>
    </xdr:from>
    <xdr:to>
      <xdr:col>24</xdr:col>
      <xdr:colOff>63500</xdr:colOff>
      <xdr:row>105</xdr:row>
      <xdr:rowOff>100964</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3797300" y="180613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135889</xdr:rowOff>
    </xdr:from>
    <xdr:to>
      <xdr:col>15</xdr:col>
      <xdr:colOff>101600</xdr:colOff>
      <xdr:row>105</xdr:row>
      <xdr:rowOff>66039</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2857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15239</xdr:rowOff>
    </xdr:from>
    <xdr:to>
      <xdr:col>19</xdr:col>
      <xdr:colOff>177800</xdr:colOff>
      <xdr:row>105</xdr:row>
      <xdr:rowOff>59055</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2908300" y="180174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27305</xdr:rowOff>
    </xdr:from>
    <xdr:to>
      <xdr:col>10</xdr:col>
      <xdr:colOff>165100</xdr:colOff>
      <xdr:row>105</xdr:row>
      <xdr:rowOff>128905</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1968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15239</xdr:rowOff>
    </xdr:from>
    <xdr:to>
      <xdr:col>15</xdr:col>
      <xdr:colOff>50800</xdr:colOff>
      <xdr:row>105</xdr:row>
      <xdr:rowOff>78105</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flipV="1">
          <a:off x="2019300" y="180174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149225</xdr:rowOff>
    </xdr:from>
    <xdr:to>
      <xdr:col>6</xdr:col>
      <xdr:colOff>38100</xdr:colOff>
      <xdr:row>105</xdr:row>
      <xdr:rowOff>79375</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1079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28575</xdr:rowOff>
    </xdr:from>
    <xdr:to>
      <xdr:col>10</xdr:col>
      <xdr:colOff>114300</xdr:colOff>
      <xdr:row>105</xdr:row>
      <xdr:rowOff>78105</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130300" y="18030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132097</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F00-000048010000}"/>
            </a:ext>
          </a:extLst>
        </xdr:cNvPr>
        <xdr:cNvSpPr txBox="1"/>
      </xdr:nvSpPr>
      <xdr:spPr>
        <a:xfrm>
          <a:off x="3582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95902</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F00-000049010000}"/>
            </a:ext>
          </a:extLst>
        </xdr:cNvPr>
        <xdr:cNvSpPr txBox="1"/>
      </xdr:nvSpPr>
      <xdr:spPr>
        <a:xfrm>
          <a:off x="2705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F00-00004A010000}"/>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114952</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F00-00004B010000}"/>
            </a:ext>
          </a:extLst>
        </xdr:cNvPr>
        <xdr:cNvSpPr txBox="1"/>
      </xdr:nvSpPr>
      <xdr:spPr>
        <a:xfrm>
          <a:off x="927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100982</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F00-00004C010000}"/>
            </a:ext>
          </a:extLst>
        </xdr:cNvPr>
        <xdr:cNvSpPr txBox="1"/>
      </xdr:nvSpPr>
      <xdr:spPr>
        <a:xfrm>
          <a:off x="35820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57166</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F00-00004D010000}"/>
            </a:ext>
          </a:extLst>
        </xdr:cNvPr>
        <xdr:cNvSpPr txBox="1"/>
      </xdr:nvSpPr>
      <xdr:spPr>
        <a:xfrm>
          <a:off x="2705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120032</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F00-00004E010000}"/>
            </a:ext>
          </a:extLst>
        </xdr:cNvPr>
        <xdr:cNvSpPr txBox="1"/>
      </xdr:nvSpPr>
      <xdr:spPr>
        <a:xfrm>
          <a:off x="1816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70502</xdr:rowOff>
    </xdr:from>
    <xdr:ext cx="405111" cy="259045"/>
    <xdr:sp macro="" textlink="">
      <xdr:nvSpPr>
        <xdr:cNvPr id="335" name="n_4mainValue【市民会館】&#10;有形固定資産減価償却率">
          <a:extLst>
            <a:ext uri="{FF2B5EF4-FFF2-40B4-BE49-F238E27FC236}">
              <a16:creationId xmlns:a16="http://schemas.microsoft.com/office/drawing/2014/main" id="{00000000-0008-0000-0F00-00004F010000}"/>
            </a:ext>
          </a:extLst>
        </xdr:cNvPr>
        <xdr:cNvSpPr txBox="1"/>
      </xdr:nvSpPr>
      <xdr:spPr>
        <a:xfrm>
          <a:off x="927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00000000-0008-0000-0F00-00006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60" name="【市民会館】&#10;一人当たり面積最小値テキスト">
          <a:extLst>
            <a:ext uri="{FF2B5EF4-FFF2-40B4-BE49-F238E27FC236}">
              <a16:creationId xmlns:a16="http://schemas.microsoft.com/office/drawing/2014/main" id="{00000000-0008-0000-0F00-000068010000}"/>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362" name="【市民会館】&#10;一人当たり面積最大値テキスト">
          <a:extLst>
            <a:ext uri="{FF2B5EF4-FFF2-40B4-BE49-F238E27FC236}">
              <a16:creationId xmlns:a16="http://schemas.microsoft.com/office/drawing/2014/main" id="{00000000-0008-0000-0F00-00006A010000}"/>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112413</xdr:rowOff>
    </xdr:from>
    <xdr:ext cx="469744" cy="259045"/>
    <xdr:sp macro="" textlink="">
      <xdr:nvSpPr>
        <xdr:cNvPr id="364" name="【市民会館】&#10;一人当たり面積平均値テキスト">
          <a:extLst>
            <a:ext uri="{FF2B5EF4-FFF2-40B4-BE49-F238E27FC236}">
              <a16:creationId xmlns:a16="http://schemas.microsoft.com/office/drawing/2014/main" id="{00000000-0008-0000-0F00-00006C010000}"/>
            </a:ext>
          </a:extLst>
        </xdr:cNvPr>
        <xdr:cNvSpPr txBox="1"/>
      </xdr:nvSpPr>
      <xdr:spPr>
        <a:xfrm>
          <a:off x="10515600" y="18114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154939</xdr:rowOff>
    </xdr:from>
    <xdr:to>
      <xdr:col>41</xdr:col>
      <xdr:colOff>101600</xdr:colOff>
      <xdr:row>106</xdr:row>
      <xdr:rowOff>85089</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78105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8255</xdr:rowOff>
    </xdr:from>
    <xdr:to>
      <xdr:col>36</xdr:col>
      <xdr:colOff>165100</xdr:colOff>
      <xdr:row>106</xdr:row>
      <xdr:rowOff>109855</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6921500" y="1818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80645</xdr:rowOff>
    </xdr:from>
    <xdr:to>
      <xdr:col>55</xdr:col>
      <xdr:colOff>50800</xdr:colOff>
      <xdr:row>106</xdr:row>
      <xdr:rowOff>10795</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104267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103522</xdr:rowOff>
    </xdr:from>
    <xdr:ext cx="469744" cy="259045"/>
    <xdr:sp macro="" textlink="">
      <xdr:nvSpPr>
        <xdr:cNvPr id="376" name="【市民会館】&#10;一人当たり面積該当値テキスト">
          <a:extLst>
            <a:ext uri="{FF2B5EF4-FFF2-40B4-BE49-F238E27FC236}">
              <a16:creationId xmlns:a16="http://schemas.microsoft.com/office/drawing/2014/main" id="{00000000-0008-0000-0F00-000078010000}"/>
            </a:ext>
          </a:extLst>
        </xdr:cNvPr>
        <xdr:cNvSpPr txBox="1"/>
      </xdr:nvSpPr>
      <xdr:spPr>
        <a:xfrm>
          <a:off x="10515600" y="17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131445</xdr:rowOff>
    </xdr:from>
    <xdr:to>
      <xdr:col>55</xdr:col>
      <xdr:colOff>0</xdr:colOff>
      <xdr:row>105</xdr:row>
      <xdr:rowOff>133350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9639300" y="181336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8699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137161</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8750300" y="18135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42545</xdr:rowOff>
    </xdr:from>
    <xdr:to>
      <xdr:col>41</xdr:col>
      <xdr:colOff>101600</xdr:colOff>
      <xdr:row>101</xdr:row>
      <xdr:rowOff>144145</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781050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93345</xdr:rowOff>
    </xdr:from>
    <xdr:to>
      <xdr:col>45</xdr:col>
      <xdr:colOff>177800</xdr:colOff>
      <xdr:row>105</xdr:row>
      <xdr:rowOff>137161</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861300" y="17409795"/>
          <a:ext cx="889000" cy="7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48261</xdr:rowOff>
    </xdr:from>
    <xdr:to>
      <xdr:col>36</xdr:col>
      <xdr:colOff>165100</xdr:colOff>
      <xdr:row>101</xdr:row>
      <xdr:rowOff>149861</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6921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93345</xdr:rowOff>
    </xdr:from>
    <xdr:to>
      <xdr:col>41</xdr:col>
      <xdr:colOff>50800</xdr:colOff>
      <xdr:row>101</xdr:row>
      <xdr:rowOff>99061</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6972300" y="174097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385" name="n_1aveValue【市民会館】&#10;一人当たり面積">
          <a:extLst>
            <a:ext uri="{FF2B5EF4-FFF2-40B4-BE49-F238E27FC236}">
              <a16:creationId xmlns:a16="http://schemas.microsoft.com/office/drawing/2014/main" id="{00000000-0008-0000-0F00-000081010000}"/>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70502</xdr:rowOff>
    </xdr:from>
    <xdr:ext cx="469744" cy="259045"/>
    <xdr:sp macro="" textlink="">
      <xdr:nvSpPr>
        <xdr:cNvPr id="386" name="n_2aveValue【市民会館】&#10;一人当たり面積">
          <a:extLst>
            <a:ext uri="{FF2B5EF4-FFF2-40B4-BE49-F238E27FC236}">
              <a16:creationId xmlns:a16="http://schemas.microsoft.com/office/drawing/2014/main" id="{00000000-0008-0000-0F00-000082010000}"/>
            </a:ext>
          </a:extLst>
        </xdr:cNvPr>
        <xdr:cNvSpPr txBox="1"/>
      </xdr:nvSpPr>
      <xdr:spPr>
        <a:xfrm>
          <a:off x="85154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76216</xdr:rowOff>
    </xdr:from>
    <xdr:ext cx="469744" cy="259045"/>
    <xdr:sp macro="" textlink="">
      <xdr:nvSpPr>
        <xdr:cNvPr id="387" name="n_3aveValue【市民会館】&#10;一人当たり面積">
          <a:extLst>
            <a:ext uri="{FF2B5EF4-FFF2-40B4-BE49-F238E27FC236}">
              <a16:creationId xmlns:a16="http://schemas.microsoft.com/office/drawing/2014/main" id="{00000000-0008-0000-0F00-000083010000}"/>
            </a:ext>
          </a:extLst>
        </xdr:cNvPr>
        <xdr:cNvSpPr txBox="1"/>
      </xdr:nvSpPr>
      <xdr:spPr>
        <a:xfrm>
          <a:off x="762642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100982</xdr:rowOff>
    </xdr:from>
    <xdr:ext cx="469744" cy="259045"/>
    <xdr:sp macro="" textlink="">
      <xdr:nvSpPr>
        <xdr:cNvPr id="388" name="n_4aveValue【市民会館】&#10;一人当たり面積">
          <a:extLst>
            <a:ext uri="{FF2B5EF4-FFF2-40B4-BE49-F238E27FC236}">
              <a16:creationId xmlns:a16="http://schemas.microsoft.com/office/drawing/2014/main" id="{00000000-0008-0000-0F00-000084010000}"/>
            </a:ext>
          </a:extLst>
        </xdr:cNvPr>
        <xdr:cNvSpPr txBox="1"/>
      </xdr:nvSpPr>
      <xdr:spPr>
        <a:xfrm>
          <a:off x="67374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29227</xdr:rowOff>
    </xdr:from>
    <xdr:ext cx="469744" cy="259045"/>
    <xdr:sp macro="" textlink="">
      <xdr:nvSpPr>
        <xdr:cNvPr id="389" name="n_1mainValue【市民会館】&#10;一人当たり面積">
          <a:extLst>
            <a:ext uri="{FF2B5EF4-FFF2-40B4-BE49-F238E27FC236}">
              <a16:creationId xmlns:a16="http://schemas.microsoft.com/office/drawing/2014/main" id="{00000000-0008-0000-0F00-000085010000}"/>
            </a:ext>
          </a:extLst>
        </xdr:cNvPr>
        <xdr:cNvSpPr txBox="1"/>
      </xdr:nvSpPr>
      <xdr:spPr>
        <a:xfrm>
          <a:off x="9391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33038</xdr:rowOff>
    </xdr:from>
    <xdr:ext cx="469744" cy="259045"/>
    <xdr:sp macro="" textlink="">
      <xdr:nvSpPr>
        <xdr:cNvPr id="390" name="n_2mainValue【市民会館】&#10;一人当たり面積">
          <a:extLst>
            <a:ext uri="{FF2B5EF4-FFF2-40B4-BE49-F238E27FC236}">
              <a16:creationId xmlns:a16="http://schemas.microsoft.com/office/drawing/2014/main" id="{00000000-0008-0000-0F00-000086010000}"/>
            </a:ext>
          </a:extLst>
        </xdr:cNvPr>
        <xdr:cNvSpPr txBox="1"/>
      </xdr:nvSpPr>
      <xdr:spPr>
        <a:xfrm>
          <a:off x="8515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160672</xdr:rowOff>
    </xdr:from>
    <xdr:ext cx="469744" cy="259045"/>
    <xdr:sp macro="" textlink="">
      <xdr:nvSpPr>
        <xdr:cNvPr id="391" name="n_3mainValue【市民会館】&#10;一人当たり面積">
          <a:extLst>
            <a:ext uri="{FF2B5EF4-FFF2-40B4-BE49-F238E27FC236}">
              <a16:creationId xmlns:a16="http://schemas.microsoft.com/office/drawing/2014/main" id="{00000000-0008-0000-0F00-000087010000}"/>
            </a:ext>
          </a:extLst>
        </xdr:cNvPr>
        <xdr:cNvSpPr txBox="1"/>
      </xdr:nvSpPr>
      <xdr:spPr>
        <a:xfrm>
          <a:off x="7626427" y="1713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166388</xdr:rowOff>
    </xdr:from>
    <xdr:ext cx="469744" cy="259045"/>
    <xdr:sp macro="" textlink="">
      <xdr:nvSpPr>
        <xdr:cNvPr id="392" name="n_4mainValue【市民会館】&#10;一人当たり面積">
          <a:extLst>
            <a:ext uri="{FF2B5EF4-FFF2-40B4-BE49-F238E27FC236}">
              <a16:creationId xmlns:a16="http://schemas.microsoft.com/office/drawing/2014/main" id="{00000000-0008-0000-0F00-000088010000}"/>
            </a:ext>
          </a:extLst>
        </xdr:cNvPr>
        <xdr:cNvSpPr txBox="1"/>
      </xdr:nvSpPr>
      <xdr:spPr>
        <a:xfrm>
          <a:off x="6737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00000000-0008-0000-0F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00000000-0008-0000-0F00-0000A201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00000000-0008-0000-0F00-0000A4010000}"/>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00000000-0008-0000-0F00-0000A6010000}"/>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44450</xdr:rowOff>
    </xdr:from>
    <xdr:to>
      <xdr:col>72</xdr:col>
      <xdr:colOff>38100</xdr:colOff>
      <xdr:row>38</xdr:row>
      <xdr:rowOff>146050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365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170180</xdr:rowOff>
    </xdr:from>
    <xdr:to>
      <xdr:col>67</xdr:col>
      <xdr:colOff>101600</xdr:colOff>
      <xdr:row>38</xdr:row>
      <xdr:rowOff>100330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2763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00000000-0008-0000-0F00-0000B2010000}"/>
            </a:ext>
          </a:extLst>
        </xdr:cNvPr>
        <xdr:cNvSpPr txBox="1"/>
      </xdr:nvSpPr>
      <xdr:spPr>
        <a:xfrm>
          <a:off x="16357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31115</xdr:rowOff>
    </xdr:from>
    <xdr:to>
      <xdr:col>81</xdr:col>
      <xdr:colOff>101600</xdr:colOff>
      <xdr:row>37</xdr:row>
      <xdr:rowOff>132715</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5430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81915</xdr:rowOff>
    </xdr:from>
    <xdr:to>
      <xdr:col>85</xdr:col>
      <xdr:colOff>127000</xdr:colOff>
      <xdr:row>37</xdr:row>
      <xdr:rowOff>167640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5481300" y="642556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454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81915</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4592300" y="633984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29210</xdr:rowOff>
    </xdr:from>
    <xdr:to>
      <xdr:col>72</xdr:col>
      <xdr:colOff>38100</xdr:colOff>
      <xdr:row>36</xdr:row>
      <xdr:rowOff>130810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3652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80010</xdr:rowOff>
    </xdr:from>
    <xdr:to>
      <xdr:col>76</xdr:col>
      <xdr:colOff>114300</xdr:colOff>
      <xdr:row>36</xdr:row>
      <xdr:rowOff>167640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3703300" y="62522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114935</xdr:rowOff>
    </xdr:from>
    <xdr:to>
      <xdr:col>67</xdr:col>
      <xdr:colOff>101600</xdr:colOff>
      <xdr:row>36</xdr:row>
      <xdr:rowOff>45085</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2763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165735</xdr:rowOff>
    </xdr:from>
    <xdr:to>
      <xdr:col>71</xdr:col>
      <xdr:colOff>177800</xdr:colOff>
      <xdr:row>36</xdr:row>
      <xdr:rowOff>80010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814300" y="616648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137177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3500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91457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2611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149242</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526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4389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147337</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3500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61612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2611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F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F00-0000DB010000}"/>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F00-0000DD010000}"/>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140612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F00-0000DF010000}"/>
            </a:ext>
          </a:extLst>
        </xdr:cNvPr>
        <xdr:cNvSpPr txBox="1"/>
      </xdr:nvSpPr>
      <xdr:spPr>
        <a:xfrm>
          <a:off x="22199600" y="6484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144542</xdr:rowOff>
    </xdr:from>
    <xdr:to>
      <xdr:col>102</xdr:col>
      <xdr:colOff>165100</xdr:colOff>
      <xdr:row>39</xdr:row>
      <xdr:rowOff>74692</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494500" y="665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93081</xdr:rowOff>
    </xdr:from>
    <xdr:to>
      <xdr:col>98</xdr:col>
      <xdr:colOff>38100</xdr:colOff>
      <xdr:row>40</xdr:row>
      <xdr:rowOff>23231</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605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55129</xdr:rowOff>
    </xdr:from>
    <xdr:to>
      <xdr:col>116</xdr:col>
      <xdr:colOff>114300</xdr:colOff>
      <xdr:row>39</xdr:row>
      <xdr:rowOff>156729</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2110700" y="67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33556</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F00-0000EB010000}"/>
            </a:ext>
          </a:extLst>
        </xdr:cNvPr>
        <xdr:cNvSpPr txBox="1"/>
      </xdr:nvSpPr>
      <xdr:spPr>
        <a:xfrm>
          <a:off x="22199600" y="672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66213</xdr:rowOff>
    </xdr:from>
    <xdr:to>
      <xdr:col>112</xdr:col>
      <xdr:colOff>38100</xdr:colOff>
      <xdr:row>39</xdr:row>
      <xdr:rowOff>167813</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1272500" y="675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105929</xdr:rowOff>
    </xdr:from>
    <xdr:to>
      <xdr:col>116</xdr:col>
      <xdr:colOff>63500</xdr:colOff>
      <xdr:row>39</xdr:row>
      <xdr:rowOff>117013</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21323300" y="6792479"/>
          <a:ext cx="8382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69802</xdr:rowOff>
    </xdr:from>
    <xdr:to>
      <xdr:col>107</xdr:col>
      <xdr:colOff>101600</xdr:colOff>
      <xdr:row>39</xdr:row>
      <xdr:rowOff>171402</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0383500" y="675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117013</xdr:rowOff>
    </xdr:from>
    <xdr:to>
      <xdr:col>111</xdr:col>
      <xdr:colOff>177800</xdr:colOff>
      <xdr:row>39</xdr:row>
      <xdr:rowOff>120602</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20434300" y="6803563"/>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70045</xdr:rowOff>
    </xdr:from>
    <xdr:to>
      <xdr:col>102</xdr:col>
      <xdr:colOff>165100</xdr:colOff>
      <xdr:row>40</xdr:row>
      <xdr:rowOff>195</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9494500" y="6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120602</xdr:rowOff>
    </xdr:from>
    <xdr:to>
      <xdr:col>107</xdr:col>
      <xdr:colOff>50800</xdr:colOff>
      <xdr:row>39</xdr:row>
      <xdr:rowOff>120845</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9545300" y="6807152"/>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108085</xdr:rowOff>
    </xdr:from>
    <xdr:to>
      <xdr:col>98</xdr:col>
      <xdr:colOff>38100</xdr:colOff>
      <xdr:row>40</xdr:row>
      <xdr:rowOff>38235</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8605500" y="679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120845</xdr:rowOff>
    </xdr:from>
    <xdr:to>
      <xdr:col>102</xdr:col>
      <xdr:colOff>114300</xdr:colOff>
      <xdr:row>39</xdr:row>
      <xdr:rowOff>158885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8656300" y="6807395"/>
          <a:ext cx="889000" cy="3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87954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1011095" y="643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82780</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01347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91219</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9245795" y="643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39758</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83567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158940</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1011095" y="684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162529</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0134795" y="684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162772</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9245795" y="684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29362</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356795" y="688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00000000-0008-0000-0F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00000000-0008-0000-0F00-000016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00000000-0008-0000-0F00-000018020000}"/>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00000000-0008-0000-0F00-00001A020000}"/>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3652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115751</xdr:rowOff>
    </xdr:from>
    <xdr:to>
      <xdr:col>67</xdr:col>
      <xdr:colOff>101600</xdr:colOff>
      <xdr:row>61</xdr:row>
      <xdr:rowOff>45901</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2763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73297</xdr:rowOff>
    </xdr:from>
    <xdr:to>
      <xdr:col>85</xdr:col>
      <xdr:colOff>177800</xdr:colOff>
      <xdr:row>64</xdr:row>
      <xdr:rowOff>3447</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62687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51724</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0000000-0008-0000-0F00-000026020000}"/>
            </a:ext>
          </a:extLst>
        </xdr:cNvPr>
        <xdr:cNvSpPr txBox="1"/>
      </xdr:nvSpPr>
      <xdr:spPr>
        <a:xfrm>
          <a:off x="16357600"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16147</xdr:rowOff>
    </xdr:from>
    <xdr:to>
      <xdr:col>81</xdr:col>
      <xdr:colOff>101600</xdr:colOff>
      <xdr:row>63</xdr:row>
      <xdr:rowOff>117747</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5430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66947</xdr:rowOff>
    </xdr:from>
    <xdr:to>
      <xdr:col>85</xdr:col>
      <xdr:colOff>127000</xdr:colOff>
      <xdr:row>63</xdr:row>
      <xdr:rowOff>124097</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5481300" y="1086829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132080</xdr:rowOff>
    </xdr:from>
    <xdr:to>
      <xdr:col>76</xdr:col>
      <xdr:colOff>165100</xdr:colOff>
      <xdr:row>63</xdr:row>
      <xdr:rowOff>62230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454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11430</xdr:rowOff>
    </xdr:from>
    <xdr:to>
      <xdr:col>81</xdr:col>
      <xdr:colOff>50800</xdr:colOff>
      <xdr:row>63</xdr:row>
      <xdr:rowOff>66947</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4592300" y="1081278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91259</xdr:rowOff>
    </xdr:from>
    <xdr:to>
      <xdr:col>72</xdr:col>
      <xdr:colOff>38100</xdr:colOff>
      <xdr:row>64</xdr:row>
      <xdr:rowOff>21409</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3652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11430</xdr:rowOff>
    </xdr:from>
    <xdr:to>
      <xdr:col>76</xdr:col>
      <xdr:colOff>114300</xdr:colOff>
      <xdr:row>63</xdr:row>
      <xdr:rowOff>142059</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flipV="1">
          <a:off x="13703300" y="1081278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55335</xdr:rowOff>
    </xdr:from>
    <xdr:to>
      <xdr:col>67</xdr:col>
      <xdr:colOff>101600</xdr:colOff>
      <xdr:row>63</xdr:row>
      <xdr:rowOff>156935</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2763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106135</xdr:rowOff>
    </xdr:from>
    <xdr:to>
      <xdr:col>71</xdr:col>
      <xdr:colOff>177800</xdr:colOff>
      <xdr:row>63</xdr:row>
      <xdr:rowOff>142059</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814300" y="109074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117946</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3500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62428</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2611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108874</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5266044"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53357</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4389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12536</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3500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148062</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2611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00000000-0008-0000-0F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00000000-0008-0000-0F00-000051020000}"/>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00000000-0008-0000-0F00-000053020000}"/>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00000000-0008-0000-0F00-000055020000}"/>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70031</xdr:rowOff>
    </xdr:from>
    <xdr:to>
      <xdr:col>102</xdr:col>
      <xdr:colOff>165100</xdr:colOff>
      <xdr:row>63</xdr:row>
      <xdr:rowOff>181</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9494500" y="106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83094</xdr:rowOff>
    </xdr:from>
    <xdr:to>
      <xdr:col>98</xdr:col>
      <xdr:colOff>38100</xdr:colOff>
      <xdr:row>63</xdr:row>
      <xdr:rowOff>13244</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8605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146776</xdr:rowOff>
    </xdr:from>
    <xdr:to>
      <xdr:col>116</xdr:col>
      <xdr:colOff>114300</xdr:colOff>
      <xdr:row>64</xdr:row>
      <xdr:rowOff>76926</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21107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61703</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00000000-0008-0000-0F00-000061020000}"/>
            </a:ext>
          </a:extLst>
        </xdr:cNvPr>
        <xdr:cNvSpPr txBox="1"/>
      </xdr:nvSpPr>
      <xdr:spPr>
        <a:xfrm>
          <a:off x="22199600" y="108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146776</xdr:rowOff>
    </xdr:from>
    <xdr:to>
      <xdr:col>112</xdr:col>
      <xdr:colOff>38100</xdr:colOff>
      <xdr:row>64</xdr:row>
      <xdr:rowOff>76926</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1272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26126</xdr:rowOff>
    </xdr:from>
    <xdr:to>
      <xdr:col>116</xdr:col>
      <xdr:colOff>63500</xdr:colOff>
      <xdr:row>64</xdr:row>
      <xdr:rowOff>26126</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1323300" y="10998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146776</xdr:rowOff>
    </xdr:from>
    <xdr:to>
      <xdr:col>107</xdr:col>
      <xdr:colOff>101600</xdr:colOff>
      <xdr:row>64</xdr:row>
      <xdr:rowOff>76926</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0383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26126</xdr:rowOff>
    </xdr:from>
    <xdr:to>
      <xdr:col>111</xdr:col>
      <xdr:colOff>177800</xdr:colOff>
      <xdr:row>64</xdr:row>
      <xdr:rowOff>26126</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20434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146776</xdr:rowOff>
    </xdr:from>
    <xdr:to>
      <xdr:col>102</xdr:col>
      <xdr:colOff>165100</xdr:colOff>
      <xdr:row>64</xdr:row>
      <xdr:rowOff>76926</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9494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26126</xdr:rowOff>
    </xdr:from>
    <xdr:to>
      <xdr:col>107</xdr:col>
      <xdr:colOff>50800</xdr:colOff>
      <xdr:row>64</xdr:row>
      <xdr:rowOff>26126</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9545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146776</xdr:rowOff>
    </xdr:from>
    <xdr:to>
      <xdr:col>98</xdr:col>
      <xdr:colOff>38100</xdr:colOff>
      <xdr:row>64</xdr:row>
      <xdr:rowOff>76926</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8605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26126</xdr:rowOff>
    </xdr:from>
    <xdr:to>
      <xdr:col>102</xdr:col>
      <xdr:colOff>114300</xdr:colOff>
      <xdr:row>64</xdr:row>
      <xdr:rowOff>26126</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656300" y="1099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618" name="n_1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619" name="n_2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16708</xdr:rowOff>
    </xdr:from>
    <xdr:ext cx="469744" cy="259045"/>
    <xdr:sp macro="" textlink="">
      <xdr:nvSpPr>
        <xdr:cNvPr id="620" name="n_3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9310427" y="1047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29771</xdr:rowOff>
    </xdr:from>
    <xdr:ext cx="469744" cy="259045"/>
    <xdr:sp macro="" textlink="">
      <xdr:nvSpPr>
        <xdr:cNvPr id="621" name="n_4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18421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68053</xdr:rowOff>
    </xdr:from>
    <xdr:ext cx="469744" cy="259045"/>
    <xdr:sp macro="" textlink="">
      <xdr:nvSpPr>
        <xdr:cNvPr id="622" name="n_1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210757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68053</xdr:rowOff>
    </xdr:from>
    <xdr:ext cx="469744" cy="259045"/>
    <xdr:sp macro="" textlink="">
      <xdr:nvSpPr>
        <xdr:cNvPr id="623" name="n_2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20199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68053</xdr:rowOff>
    </xdr:from>
    <xdr:ext cx="469744" cy="259045"/>
    <xdr:sp macro="" textlink="">
      <xdr:nvSpPr>
        <xdr:cNvPr id="624" name="n_3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9310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68053</xdr:rowOff>
    </xdr:from>
    <xdr:ext cx="469744" cy="259045"/>
    <xdr:sp macro="" textlink="">
      <xdr:nvSpPr>
        <xdr:cNvPr id="625" name="n_4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8421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00000000-0008-0000-0F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00000000-0008-0000-0F00-00008C020000}"/>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654" name="【消防施設】&#10;有形固定資産減価償却率最大値テキスト">
          <a:extLst>
            <a:ext uri="{FF2B5EF4-FFF2-40B4-BE49-F238E27FC236}">
              <a16:creationId xmlns:a16="http://schemas.microsoft.com/office/drawing/2014/main" id="{00000000-0008-0000-0F00-00008E020000}"/>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0000000-0008-0000-0F00-000090020000}"/>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29755</xdr:rowOff>
    </xdr:from>
    <xdr:to>
      <xdr:col>72</xdr:col>
      <xdr:colOff>38100</xdr:colOff>
      <xdr:row>82</xdr:row>
      <xdr:rowOff>131355</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3652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78739</xdr:rowOff>
    </xdr:from>
    <xdr:to>
      <xdr:col>67</xdr:col>
      <xdr:colOff>101600</xdr:colOff>
      <xdr:row>83</xdr:row>
      <xdr:rowOff>8889</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276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82006</xdr:rowOff>
    </xdr:from>
    <xdr:to>
      <xdr:col>85</xdr:col>
      <xdr:colOff>177800</xdr:colOff>
      <xdr:row>83</xdr:row>
      <xdr:rowOff>12156</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62687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104883</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0000000-0008-0000-0F00-00009C020000}"/>
            </a:ext>
          </a:extLst>
        </xdr:cNvPr>
        <xdr:cNvSpPr txBox="1"/>
      </xdr:nvSpPr>
      <xdr:spPr>
        <a:xfrm>
          <a:off x="16357600" y="1399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132806</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5481300" y="14119861"/>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111398</xdr:rowOff>
    </xdr:from>
    <xdr:to>
      <xdr:col>76</xdr:col>
      <xdr:colOff>165100</xdr:colOff>
      <xdr:row>82</xdr:row>
      <xdr:rowOff>41548</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4541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162198</xdr:rowOff>
    </xdr:from>
    <xdr:to>
      <xdr:col>81</xdr:col>
      <xdr:colOff>50800</xdr:colOff>
      <xdr:row>82</xdr:row>
      <xdr:rowOff>60961</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4592300" y="1404964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49349</xdr:rowOff>
    </xdr:from>
    <xdr:to>
      <xdr:col>72</xdr:col>
      <xdr:colOff>38100</xdr:colOff>
      <xdr:row>81</xdr:row>
      <xdr:rowOff>150949</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3652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100149</xdr:rowOff>
    </xdr:from>
    <xdr:to>
      <xdr:col>76</xdr:col>
      <xdr:colOff>114300</xdr:colOff>
      <xdr:row>81</xdr:row>
      <xdr:rowOff>162198</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3703300" y="1398759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73842</xdr:rowOff>
    </xdr:from>
    <xdr:to>
      <xdr:col>67</xdr:col>
      <xdr:colOff>101600</xdr:colOff>
      <xdr:row>82</xdr:row>
      <xdr:rowOff>3992</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2763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100149</xdr:rowOff>
    </xdr:from>
    <xdr:to>
      <xdr:col>71</xdr:col>
      <xdr:colOff>177800</xdr:colOff>
      <xdr:row>81</xdr:row>
      <xdr:rowOff>124642</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flipV="1">
          <a:off x="12814300" y="1398759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7" name="n_1aveValue【消防施設】&#10;有形固定資産減価償却率">
          <a:extLst>
            <a:ext uri="{FF2B5EF4-FFF2-40B4-BE49-F238E27FC236}">
              <a16:creationId xmlns:a16="http://schemas.microsoft.com/office/drawing/2014/main" id="{00000000-0008-0000-0F00-0000A5020000}"/>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78" name="n_2aveValue【消防施設】&#10;有形固定資産減価償却率">
          <a:extLst>
            <a:ext uri="{FF2B5EF4-FFF2-40B4-BE49-F238E27FC236}">
              <a16:creationId xmlns:a16="http://schemas.microsoft.com/office/drawing/2014/main" id="{00000000-0008-0000-0F00-0000A6020000}"/>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122482</xdr:rowOff>
    </xdr:from>
    <xdr:ext cx="405111" cy="259045"/>
    <xdr:sp macro="" textlink="">
      <xdr:nvSpPr>
        <xdr:cNvPr id="679" name="n_3aveValue【消防施設】&#10;有形固定資産減価償却率">
          <a:extLst>
            <a:ext uri="{FF2B5EF4-FFF2-40B4-BE49-F238E27FC236}">
              <a16:creationId xmlns:a16="http://schemas.microsoft.com/office/drawing/2014/main" id="{00000000-0008-0000-0F00-0000A7020000}"/>
            </a:ext>
          </a:extLst>
        </xdr:cNvPr>
        <xdr:cNvSpPr txBox="1"/>
      </xdr:nvSpPr>
      <xdr:spPr>
        <a:xfrm>
          <a:off x="13500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xdr:rowOff>
    </xdr:from>
    <xdr:ext cx="405111" cy="259045"/>
    <xdr:sp macro="" textlink="">
      <xdr:nvSpPr>
        <xdr:cNvPr id="680" name="n_4aveValue【消防施設】&#10;有形固定資産減価償却率">
          <a:extLst>
            <a:ext uri="{FF2B5EF4-FFF2-40B4-BE49-F238E27FC236}">
              <a16:creationId xmlns:a16="http://schemas.microsoft.com/office/drawing/2014/main" id="{00000000-0008-0000-0F00-0000A8020000}"/>
            </a:ext>
          </a:extLst>
        </xdr:cNvPr>
        <xdr:cNvSpPr txBox="1"/>
      </xdr:nvSpPr>
      <xdr:spPr>
        <a:xfrm>
          <a:off x="12611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128288</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F00-0000A9020000}"/>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58075</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F00-0000AA020000}"/>
            </a:ext>
          </a:extLst>
        </xdr:cNvPr>
        <xdr:cNvSpPr txBox="1"/>
      </xdr:nvSpPr>
      <xdr:spPr>
        <a:xfrm>
          <a:off x="14389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683" name="n_3mainValue【消防施設】&#10;有形固定資産減価償却率">
          <a:extLst>
            <a:ext uri="{FF2B5EF4-FFF2-40B4-BE49-F238E27FC236}">
              <a16:creationId xmlns:a16="http://schemas.microsoft.com/office/drawing/2014/main" id="{00000000-0008-0000-0F00-0000AB020000}"/>
            </a:ext>
          </a:extLst>
        </xdr:cNvPr>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684" name="n_4mainValue【消防施設】&#10;有形固定資産減価償却率">
          <a:extLst>
            <a:ext uri="{FF2B5EF4-FFF2-40B4-BE49-F238E27FC236}">
              <a16:creationId xmlns:a16="http://schemas.microsoft.com/office/drawing/2014/main" id="{00000000-0008-0000-0F00-0000AC020000}"/>
            </a:ext>
          </a:extLst>
        </xdr:cNvPr>
        <xdr:cNvSpPr txBox="1"/>
      </xdr:nvSpPr>
      <xdr:spPr>
        <a:xfrm>
          <a:off x="12611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F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07" name="【消防施設】&#10;一人当たり面積最小値テキスト">
          <a:extLst>
            <a:ext uri="{FF2B5EF4-FFF2-40B4-BE49-F238E27FC236}">
              <a16:creationId xmlns:a16="http://schemas.microsoft.com/office/drawing/2014/main" id="{00000000-0008-0000-0F00-0000C3020000}"/>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09" name="【消防施設】&#10;一人当たり面積最大値テキスト">
          <a:extLst>
            <a:ext uri="{FF2B5EF4-FFF2-40B4-BE49-F238E27FC236}">
              <a16:creationId xmlns:a16="http://schemas.microsoft.com/office/drawing/2014/main" id="{00000000-0008-0000-0F00-0000C5020000}"/>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711" name="【消防施設】&#10;一人当たり面積平均値テキスト">
          <a:extLst>
            <a:ext uri="{FF2B5EF4-FFF2-40B4-BE49-F238E27FC236}">
              <a16:creationId xmlns:a16="http://schemas.microsoft.com/office/drawing/2014/main" id="{00000000-0008-0000-0F00-0000C7020000}"/>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161950</xdr:rowOff>
    </xdr:from>
    <xdr:to>
      <xdr:col>102</xdr:col>
      <xdr:colOff>165100</xdr:colOff>
      <xdr:row>85</xdr:row>
      <xdr:rowOff>92100</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9494500" y="145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3302</xdr:rowOff>
    </xdr:from>
    <xdr:to>
      <xdr:col>98</xdr:col>
      <xdr:colOff>38100</xdr:colOff>
      <xdr:row>85</xdr:row>
      <xdr:rowOff>104902</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8605500" y="1457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25248</xdr:rowOff>
    </xdr:from>
    <xdr:to>
      <xdr:col>116</xdr:col>
      <xdr:colOff>114300</xdr:colOff>
      <xdr:row>85</xdr:row>
      <xdr:rowOff>126848</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2110700" y="145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3675</xdr:rowOff>
    </xdr:from>
    <xdr:ext cx="469744" cy="259045"/>
    <xdr:sp macro="" textlink="">
      <xdr:nvSpPr>
        <xdr:cNvPr id="723" name="【消防施設】&#10;一人当たり面積該当値テキスト">
          <a:extLst>
            <a:ext uri="{FF2B5EF4-FFF2-40B4-BE49-F238E27FC236}">
              <a16:creationId xmlns:a16="http://schemas.microsoft.com/office/drawing/2014/main" id="{00000000-0008-0000-0F00-0000D3020000}"/>
            </a:ext>
          </a:extLst>
        </xdr:cNvPr>
        <xdr:cNvSpPr txBox="1"/>
      </xdr:nvSpPr>
      <xdr:spPr>
        <a:xfrm>
          <a:off x="22199600" y="1457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25248</xdr:rowOff>
    </xdr:from>
    <xdr:to>
      <xdr:col>112</xdr:col>
      <xdr:colOff>38100</xdr:colOff>
      <xdr:row>85</xdr:row>
      <xdr:rowOff>126848</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1272500" y="145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76048</xdr:rowOff>
    </xdr:from>
    <xdr:to>
      <xdr:col>116</xdr:col>
      <xdr:colOff>63500</xdr:colOff>
      <xdr:row>85</xdr:row>
      <xdr:rowOff>76048</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1323300" y="14649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27076</xdr:rowOff>
    </xdr:from>
    <xdr:to>
      <xdr:col>107</xdr:col>
      <xdr:colOff>101600</xdr:colOff>
      <xdr:row>85</xdr:row>
      <xdr:rowOff>128676</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0383500" y="146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76048</xdr:rowOff>
    </xdr:from>
    <xdr:to>
      <xdr:col>111</xdr:col>
      <xdr:colOff>177800</xdr:colOff>
      <xdr:row>85</xdr:row>
      <xdr:rowOff>77876</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20434300" y="1464929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38964</xdr:rowOff>
    </xdr:from>
    <xdr:to>
      <xdr:col>102</xdr:col>
      <xdr:colOff>165100</xdr:colOff>
      <xdr:row>85</xdr:row>
      <xdr:rowOff>140564</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9494500" y="146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77876</xdr:rowOff>
    </xdr:from>
    <xdr:to>
      <xdr:col>107</xdr:col>
      <xdr:colOff>50800</xdr:colOff>
      <xdr:row>85</xdr:row>
      <xdr:rowOff>89764</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9545300" y="14651126"/>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8605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89764</xdr:rowOff>
    </xdr:from>
    <xdr:to>
      <xdr:col>102</xdr:col>
      <xdr:colOff>114300</xdr:colOff>
      <xdr:row>85</xdr:row>
      <xdr:rowOff>90678</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18656300" y="1466301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732" name="n_1aveValue【消防施設】&#10;一人当たり面積">
          <a:extLst>
            <a:ext uri="{FF2B5EF4-FFF2-40B4-BE49-F238E27FC236}">
              <a16:creationId xmlns:a16="http://schemas.microsoft.com/office/drawing/2014/main" id="{00000000-0008-0000-0F00-0000DC020000}"/>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33" name="n_2aveValue【消防施設】&#10;一人当たり面積">
          <a:extLst>
            <a:ext uri="{FF2B5EF4-FFF2-40B4-BE49-F238E27FC236}">
              <a16:creationId xmlns:a16="http://schemas.microsoft.com/office/drawing/2014/main" id="{00000000-0008-0000-0F00-0000DD020000}"/>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108627</xdr:rowOff>
    </xdr:from>
    <xdr:ext cx="469744" cy="259045"/>
    <xdr:sp macro="" textlink="">
      <xdr:nvSpPr>
        <xdr:cNvPr id="734" name="n_3aveValue【消防施設】&#10;一人当たり面積">
          <a:extLst>
            <a:ext uri="{FF2B5EF4-FFF2-40B4-BE49-F238E27FC236}">
              <a16:creationId xmlns:a16="http://schemas.microsoft.com/office/drawing/2014/main" id="{00000000-0008-0000-0F00-0000DE020000}"/>
            </a:ext>
          </a:extLst>
        </xdr:cNvPr>
        <xdr:cNvSpPr txBox="1"/>
      </xdr:nvSpPr>
      <xdr:spPr>
        <a:xfrm>
          <a:off x="19310427" y="143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121429</xdr:rowOff>
    </xdr:from>
    <xdr:ext cx="469744" cy="259045"/>
    <xdr:sp macro="" textlink="">
      <xdr:nvSpPr>
        <xdr:cNvPr id="735" name="n_4aveValue【消防施設】&#10;一人当たり面積">
          <a:extLst>
            <a:ext uri="{FF2B5EF4-FFF2-40B4-BE49-F238E27FC236}">
              <a16:creationId xmlns:a16="http://schemas.microsoft.com/office/drawing/2014/main" id="{00000000-0008-0000-0F00-0000DF020000}"/>
            </a:ext>
          </a:extLst>
        </xdr:cNvPr>
        <xdr:cNvSpPr txBox="1"/>
      </xdr:nvSpPr>
      <xdr:spPr>
        <a:xfrm>
          <a:off x="18421427" y="1435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117975</xdr:rowOff>
    </xdr:from>
    <xdr:ext cx="469744" cy="259045"/>
    <xdr:sp macro="" textlink="">
      <xdr:nvSpPr>
        <xdr:cNvPr id="736" name="n_1mainValue【消防施設】&#10;一人当たり面積">
          <a:extLst>
            <a:ext uri="{FF2B5EF4-FFF2-40B4-BE49-F238E27FC236}">
              <a16:creationId xmlns:a16="http://schemas.microsoft.com/office/drawing/2014/main" id="{00000000-0008-0000-0F00-0000E0020000}"/>
            </a:ext>
          </a:extLst>
        </xdr:cNvPr>
        <xdr:cNvSpPr txBox="1"/>
      </xdr:nvSpPr>
      <xdr:spPr>
        <a:xfrm>
          <a:off x="21075727" y="1469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119803</xdr:rowOff>
    </xdr:from>
    <xdr:ext cx="469744" cy="259045"/>
    <xdr:sp macro="" textlink="">
      <xdr:nvSpPr>
        <xdr:cNvPr id="737" name="n_2mainValue【消防施設】&#10;一人当たり面積">
          <a:extLst>
            <a:ext uri="{FF2B5EF4-FFF2-40B4-BE49-F238E27FC236}">
              <a16:creationId xmlns:a16="http://schemas.microsoft.com/office/drawing/2014/main" id="{00000000-0008-0000-0F00-0000E1020000}"/>
            </a:ext>
          </a:extLst>
        </xdr:cNvPr>
        <xdr:cNvSpPr txBox="1"/>
      </xdr:nvSpPr>
      <xdr:spPr>
        <a:xfrm>
          <a:off x="201994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131691</xdr:rowOff>
    </xdr:from>
    <xdr:ext cx="469744" cy="259045"/>
    <xdr:sp macro="" textlink="">
      <xdr:nvSpPr>
        <xdr:cNvPr id="738" name="n_3mainValue【消防施設】&#10;一人当たり面積">
          <a:extLst>
            <a:ext uri="{FF2B5EF4-FFF2-40B4-BE49-F238E27FC236}">
              <a16:creationId xmlns:a16="http://schemas.microsoft.com/office/drawing/2014/main" id="{00000000-0008-0000-0F00-0000E2020000}"/>
            </a:ext>
          </a:extLst>
        </xdr:cNvPr>
        <xdr:cNvSpPr txBox="1"/>
      </xdr:nvSpPr>
      <xdr:spPr>
        <a:xfrm>
          <a:off x="19310427" y="1470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132605</xdr:rowOff>
    </xdr:from>
    <xdr:ext cx="469744" cy="259045"/>
    <xdr:sp macro="" textlink="">
      <xdr:nvSpPr>
        <xdr:cNvPr id="739" name="n_4mainValue【消防施設】&#10;一人当たり面積">
          <a:extLst>
            <a:ext uri="{FF2B5EF4-FFF2-40B4-BE49-F238E27FC236}">
              <a16:creationId xmlns:a16="http://schemas.microsoft.com/office/drawing/2014/main" id="{00000000-0008-0000-0F00-0000E3020000}"/>
            </a:ext>
          </a:extLst>
        </xdr:cNvPr>
        <xdr:cNvSpPr txBox="1"/>
      </xdr:nvSpPr>
      <xdr:spPr>
        <a:xfrm>
          <a:off x="18421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F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00000000-0008-0000-0F00-0000F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768" name="【庁舎】&#10;有形固定資産減価償却率最大値テキスト">
          <a:extLst>
            <a:ext uri="{FF2B5EF4-FFF2-40B4-BE49-F238E27FC236}">
              <a16:creationId xmlns:a16="http://schemas.microsoft.com/office/drawing/2014/main" id="{00000000-0008-0000-0F00-000000030000}"/>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F00-00000203000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97245</xdr:rowOff>
    </xdr:from>
    <xdr:to>
      <xdr:col>85</xdr:col>
      <xdr:colOff>177800</xdr:colOff>
      <xdr:row>107</xdr:row>
      <xdr:rowOff>27395</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6268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75672</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F00-00000E030000}"/>
            </a:ext>
          </a:extLst>
        </xdr:cNvPr>
        <xdr:cNvSpPr txBox="1"/>
      </xdr:nvSpPr>
      <xdr:spPr>
        <a:xfrm>
          <a:off x="16357600"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5430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115388</xdr:rowOff>
    </xdr:from>
    <xdr:to>
      <xdr:col>85</xdr:col>
      <xdr:colOff>127000</xdr:colOff>
      <xdr:row>106</xdr:row>
      <xdr:rowOff>148045</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5481300" y="1828908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30299</xdr:rowOff>
    </xdr:from>
    <xdr:to>
      <xdr:col>76</xdr:col>
      <xdr:colOff>165100</xdr:colOff>
      <xdr:row>106</xdr:row>
      <xdr:rowOff>131899</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4541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81099</xdr:rowOff>
    </xdr:from>
    <xdr:to>
      <xdr:col>81</xdr:col>
      <xdr:colOff>50800</xdr:colOff>
      <xdr:row>106</xdr:row>
      <xdr:rowOff>115388</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4592300" y="182547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365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56606</xdr:rowOff>
    </xdr:from>
    <xdr:to>
      <xdr:col>76</xdr:col>
      <xdr:colOff>114300</xdr:colOff>
      <xdr:row>106</xdr:row>
      <xdr:rowOff>81099</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3703300" y="182303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144599</xdr:rowOff>
    </xdr:from>
    <xdr:to>
      <xdr:col>67</xdr:col>
      <xdr:colOff>101600</xdr:colOff>
      <xdr:row>106</xdr:row>
      <xdr:rowOff>74749</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2763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23949</xdr:rowOff>
    </xdr:from>
    <xdr:to>
      <xdr:col>71</xdr:col>
      <xdr:colOff>177800</xdr:colOff>
      <xdr:row>106</xdr:row>
      <xdr:rowOff>56606</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2814300" y="18197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F00-00001703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F00-000018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F00-000019030000}"/>
            </a:ext>
          </a:extLst>
        </xdr:cNvPr>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F00-00001A030000}"/>
            </a:ext>
          </a:extLst>
        </xdr:cNvPr>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795" name="n_1mainValue【庁舎】&#10;有形固定資産減価償却率">
          <a:extLst>
            <a:ext uri="{FF2B5EF4-FFF2-40B4-BE49-F238E27FC236}">
              <a16:creationId xmlns:a16="http://schemas.microsoft.com/office/drawing/2014/main" id="{00000000-0008-0000-0F00-00001B030000}"/>
            </a:ext>
          </a:extLst>
        </xdr:cNvPr>
        <xdr:cNvSpPr txBox="1"/>
      </xdr:nvSpPr>
      <xdr:spPr>
        <a:xfrm>
          <a:off x="152660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123026</xdr:rowOff>
    </xdr:from>
    <xdr:ext cx="405111" cy="259045"/>
    <xdr:sp macro="" textlink="">
      <xdr:nvSpPr>
        <xdr:cNvPr id="796" name="n_2mainValue【庁舎】&#10;有形固定資産減価償却率">
          <a:extLst>
            <a:ext uri="{FF2B5EF4-FFF2-40B4-BE49-F238E27FC236}">
              <a16:creationId xmlns:a16="http://schemas.microsoft.com/office/drawing/2014/main" id="{00000000-0008-0000-0F00-00001C030000}"/>
            </a:ext>
          </a:extLst>
        </xdr:cNvPr>
        <xdr:cNvSpPr txBox="1"/>
      </xdr:nvSpPr>
      <xdr:spPr>
        <a:xfrm>
          <a:off x="14389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98533</xdr:rowOff>
    </xdr:from>
    <xdr:ext cx="405111" cy="259045"/>
    <xdr:sp macro="" textlink="">
      <xdr:nvSpPr>
        <xdr:cNvPr id="797" name="n_3mainValue【庁舎】&#10;有形固定資産減価償却率">
          <a:extLst>
            <a:ext uri="{FF2B5EF4-FFF2-40B4-BE49-F238E27FC236}">
              <a16:creationId xmlns:a16="http://schemas.microsoft.com/office/drawing/2014/main" id="{00000000-0008-0000-0F00-00001D030000}"/>
            </a:ext>
          </a:extLst>
        </xdr:cNvPr>
        <xdr:cNvSpPr txBox="1"/>
      </xdr:nvSpPr>
      <xdr:spPr>
        <a:xfrm>
          <a:off x="13500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65876</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F00-00001E030000}"/>
            </a:ext>
          </a:extLst>
        </xdr:cNvPr>
        <xdr:cNvSpPr txBox="1"/>
      </xdr:nvSpPr>
      <xdr:spPr>
        <a:xfrm>
          <a:off x="12611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00000000-0008-0000-0F00-00003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27" name="【庁舎】&#10;一人当たり面積最小値テキスト">
          <a:extLst>
            <a:ext uri="{FF2B5EF4-FFF2-40B4-BE49-F238E27FC236}">
              <a16:creationId xmlns:a16="http://schemas.microsoft.com/office/drawing/2014/main" id="{00000000-0008-0000-0F00-00003B030000}"/>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29" name="【庁舎】&#10;一人当たり面積最大値テキスト">
          <a:extLst>
            <a:ext uri="{FF2B5EF4-FFF2-40B4-BE49-F238E27FC236}">
              <a16:creationId xmlns:a16="http://schemas.microsoft.com/office/drawing/2014/main" id="{00000000-0008-0000-0F00-00003D030000}"/>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831" name="【庁舎】&#10;一人当たり面積平均値テキスト">
          <a:extLst>
            <a:ext uri="{FF2B5EF4-FFF2-40B4-BE49-F238E27FC236}">
              <a16:creationId xmlns:a16="http://schemas.microsoft.com/office/drawing/2014/main" id="{00000000-0008-0000-0F00-00003F030000}"/>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95408</xdr:rowOff>
    </xdr:from>
    <xdr:to>
      <xdr:col>102</xdr:col>
      <xdr:colOff>165100</xdr:colOff>
      <xdr:row>106</xdr:row>
      <xdr:rowOff>25558</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9494500" y="1809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166846</xdr:rowOff>
    </xdr:from>
    <xdr:to>
      <xdr:col>98</xdr:col>
      <xdr:colOff>38100</xdr:colOff>
      <xdr:row>106</xdr:row>
      <xdr:rowOff>96996</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18605500" y="1816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23971</xdr:rowOff>
    </xdr:from>
    <xdr:to>
      <xdr:col>116</xdr:col>
      <xdr:colOff>114300</xdr:colOff>
      <xdr:row>106</xdr:row>
      <xdr:rowOff>125571</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2110700" y="1819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2398</xdr:rowOff>
    </xdr:from>
    <xdr:ext cx="469744" cy="259045"/>
    <xdr:sp macro="" textlink="">
      <xdr:nvSpPr>
        <xdr:cNvPr id="843" name="【庁舎】&#10;一人当たり面積該当値テキスト">
          <a:extLst>
            <a:ext uri="{FF2B5EF4-FFF2-40B4-BE49-F238E27FC236}">
              <a16:creationId xmlns:a16="http://schemas.microsoft.com/office/drawing/2014/main" id="{00000000-0008-0000-0F00-00004B030000}"/>
            </a:ext>
          </a:extLst>
        </xdr:cNvPr>
        <xdr:cNvSpPr txBox="1"/>
      </xdr:nvSpPr>
      <xdr:spPr>
        <a:xfrm>
          <a:off x="22199600" y="1817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74771</xdr:rowOff>
    </xdr:from>
    <xdr:to>
      <xdr:col>116</xdr:col>
      <xdr:colOff>63500</xdr:colOff>
      <xdr:row>106</xdr:row>
      <xdr:rowOff>76200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21323300" y="1824847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28257</xdr:rowOff>
    </xdr:from>
    <xdr:to>
      <xdr:col>107</xdr:col>
      <xdr:colOff>101600</xdr:colOff>
      <xdr:row>106</xdr:row>
      <xdr:rowOff>129857</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20383500" y="182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79057</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20434300" y="1824990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85407</xdr:rowOff>
    </xdr:from>
    <xdr:to>
      <xdr:col>102</xdr:col>
      <xdr:colOff>165100</xdr:colOff>
      <xdr:row>107</xdr:row>
      <xdr:rowOff>15557</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9494500" y="182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79057</xdr:rowOff>
    </xdr:from>
    <xdr:to>
      <xdr:col>107</xdr:col>
      <xdr:colOff>50800</xdr:colOff>
      <xdr:row>106</xdr:row>
      <xdr:rowOff>136207</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19545300" y="1825275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86837</xdr:rowOff>
    </xdr:from>
    <xdr:to>
      <xdr:col>98</xdr:col>
      <xdr:colOff>38100</xdr:colOff>
      <xdr:row>107</xdr:row>
      <xdr:rowOff>16987</xdr:rowOff>
    </xdr:to>
    <xdr:sp macro="" textlink="">
      <xdr:nvSpPr>
        <xdr:cNvPr id="850" name="楕円 849">
          <a:extLst>
            <a:ext uri="{FF2B5EF4-FFF2-40B4-BE49-F238E27FC236}">
              <a16:creationId xmlns:a16="http://schemas.microsoft.com/office/drawing/2014/main" id="{00000000-0008-0000-0F00-000052030000}"/>
            </a:ext>
          </a:extLst>
        </xdr:cNvPr>
        <xdr:cNvSpPr/>
      </xdr:nvSpPr>
      <xdr:spPr>
        <a:xfrm>
          <a:off x="18605500" y="1826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136207</xdr:rowOff>
    </xdr:from>
    <xdr:to>
      <xdr:col>102</xdr:col>
      <xdr:colOff>114300</xdr:colOff>
      <xdr:row>106</xdr:row>
      <xdr:rowOff>137637</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18656300" y="18309907"/>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852" name="n_1aveValue【庁舎】&#10;一人当たり面積">
          <a:extLst>
            <a:ext uri="{FF2B5EF4-FFF2-40B4-BE49-F238E27FC236}">
              <a16:creationId xmlns:a16="http://schemas.microsoft.com/office/drawing/2014/main" id="{00000000-0008-0000-0F00-000054030000}"/>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853" name="n_2aveValue【庁舎】&#10;一人当たり面積">
          <a:extLst>
            <a:ext uri="{FF2B5EF4-FFF2-40B4-BE49-F238E27FC236}">
              <a16:creationId xmlns:a16="http://schemas.microsoft.com/office/drawing/2014/main" id="{00000000-0008-0000-0F00-000055030000}"/>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42085</xdr:rowOff>
    </xdr:from>
    <xdr:ext cx="469744" cy="259045"/>
    <xdr:sp macro="" textlink="">
      <xdr:nvSpPr>
        <xdr:cNvPr id="854" name="n_3aveValue【庁舎】&#10;一人当たり面積">
          <a:extLst>
            <a:ext uri="{FF2B5EF4-FFF2-40B4-BE49-F238E27FC236}">
              <a16:creationId xmlns:a16="http://schemas.microsoft.com/office/drawing/2014/main" id="{00000000-0008-0000-0F00-000056030000}"/>
            </a:ext>
          </a:extLst>
        </xdr:cNvPr>
        <xdr:cNvSpPr txBox="1"/>
      </xdr:nvSpPr>
      <xdr:spPr>
        <a:xfrm>
          <a:off x="19310427" y="1787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113523</xdr:rowOff>
    </xdr:from>
    <xdr:ext cx="469744" cy="259045"/>
    <xdr:sp macro="" textlink="">
      <xdr:nvSpPr>
        <xdr:cNvPr id="855" name="n_4aveValue【庁舎】&#10;一人当たり面積">
          <a:extLst>
            <a:ext uri="{FF2B5EF4-FFF2-40B4-BE49-F238E27FC236}">
              <a16:creationId xmlns:a16="http://schemas.microsoft.com/office/drawing/2014/main" id="{00000000-0008-0000-0F00-000057030000}"/>
            </a:ext>
          </a:extLst>
        </xdr:cNvPr>
        <xdr:cNvSpPr txBox="1"/>
      </xdr:nvSpPr>
      <xdr:spPr>
        <a:xfrm>
          <a:off x="18421427" y="1794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56" name="n_1mainValue【庁舎】&#10;一人当たり面積">
          <a:extLst>
            <a:ext uri="{FF2B5EF4-FFF2-40B4-BE49-F238E27FC236}">
              <a16:creationId xmlns:a16="http://schemas.microsoft.com/office/drawing/2014/main" id="{00000000-0008-0000-0F00-000058030000}"/>
            </a:ext>
          </a:extLst>
        </xdr:cNvPr>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120984</xdr:rowOff>
    </xdr:from>
    <xdr:ext cx="469744" cy="259045"/>
    <xdr:sp macro="" textlink="">
      <xdr:nvSpPr>
        <xdr:cNvPr id="857" name="n_2mainValue【庁舎】&#10;一人当たり面積">
          <a:extLst>
            <a:ext uri="{FF2B5EF4-FFF2-40B4-BE49-F238E27FC236}">
              <a16:creationId xmlns:a16="http://schemas.microsoft.com/office/drawing/2014/main" id="{00000000-0008-0000-0F00-000059030000}"/>
            </a:ext>
          </a:extLst>
        </xdr:cNvPr>
        <xdr:cNvSpPr txBox="1"/>
      </xdr:nvSpPr>
      <xdr:spPr>
        <a:xfrm>
          <a:off x="20199427" y="182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6684</xdr:rowOff>
    </xdr:from>
    <xdr:ext cx="469744" cy="259045"/>
    <xdr:sp macro="" textlink="">
      <xdr:nvSpPr>
        <xdr:cNvPr id="858" name="n_3mainValue【庁舎】&#10;一人当たり面積">
          <a:extLst>
            <a:ext uri="{FF2B5EF4-FFF2-40B4-BE49-F238E27FC236}">
              <a16:creationId xmlns:a16="http://schemas.microsoft.com/office/drawing/2014/main" id="{00000000-0008-0000-0F00-00005A030000}"/>
            </a:ext>
          </a:extLst>
        </xdr:cNvPr>
        <xdr:cNvSpPr txBox="1"/>
      </xdr:nvSpPr>
      <xdr:spPr>
        <a:xfrm>
          <a:off x="19310427" y="1835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8114</xdr:rowOff>
    </xdr:from>
    <xdr:ext cx="469744" cy="259045"/>
    <xdr:sp macro="" textlink="">
      <xdr:nvSpPr>
        <xdr:cNvPr id="859" name="n_4mainValue【庁舎】&#10;一人当たり面積">
          <a:extLst>
            <a:ext uri="{FF2B5EF4-FFF2-40B4-BE49-F238E27FC236}">
              <a16:creationId xmlns:a16="http://schemas.microsoft.com/office/drawing/2014/main" id="{00000000-0008-0000-0F00-00005B030000}"/>
            </a:ext>
          </a:extLst>
        </xdr:cNvPr>
        <xdr:cNvSpPr txBox="1"/>
      </xdr:nvSpPr>
      <xdr:spPr>
        <a:xfrm>
          <a:off x="18421427" y="1835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000000-0008-0000-0F00-00005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本町の有形固定資産減価償却率は、庁舎、保健センター、市民会館、体育館は類似団体平均より高いが、その他の資産については、類似団体と同程度か低い数値となっている。</a:t>
          </a:r>
        </a:p>
        <a:p>
          <a:r>
            <a:rPr kumimoji="1" lang="ja-JP" altLang="en-US" sz="1300">
              <a:latin typeface="ＭＳ Ｐゴシック" panose="020B0600070205080204" pitchFamily="50" charset="-128"/>
              <a:ea typeface="ＭＳ Ｐゴシック" panose="020B0600070205080204" pitchFamily="50" charset="-128"/>
            </a:rPr>
            <a:t>老朽化が進んでいる施設については、施設の長寿命化を計画的に行い、適正な運用を行っていく。</a:t>
          </a:r>
        </a:p>
        <a:p>
          <a:r>
            <a:rPr kumimoji="1" lang="ja-JP" altLang="en-US" sz="1300">
              <a:latin typeface="ＭＳ Ｐゴシック" panose="020B0600070205080204" pitchFamily="50" charset="-128"/>
              <a:ea typeface="ＭＳ Ｐゴシック" panose="020B0600070205080204" pitchFamily="50" charset="-128"/>
            </a:rPr>
            <a:t>図書館については、「芳賀町総合情報館」が築年数が比較的新しいため有形固定資産減価償却率が低くなっている。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今後は、「公共施設総合管理計画」及び「個別施設計画」に基づき、老朽化の状態や利用需要を見極めながら、長期的な視点で施設の適正管理を実施していく。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15,505
15,295
70.16
9,602,354
8,876,767
635,857
5,229,605
6,781,011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工業団地を有し、安定的な固定資産税収入により類似団体の平均を上回っている。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推移としては、平成２７年以降は横ばいの傾向となっているが、単年度としては令和３年度から１を切り交付団体となり、令和５年度から３か年平均も１を切る状況なっており、今後も同程度で推移すると見込んで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16404</xdr:rowOff>
    </xdr:from>
    <xdr:to>
      <xdr:col>23</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6874404"/>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167746</xdr:rowOff>
    </xdr:from>
    <xdr:to>
      <xdr:col>19</xdr:col>
      <xdr:colOff>133350</xdr:colOff>
      <xdr:row>40</xdr:row>
      <xdr:rowOff>16404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68542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147638</xdr:rowOff>
    </xdr:from>
    <xdr:to>
      <xdr:col>15</xdr:col>
      <xdr:colOff>82550</xdr:colOff>
      <xdr:row>39</xdr:row>
      <xdr:rowOff>167746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68341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147638</xdr:rowOff>
    </xdr:from>
    <xdr:to>
      <xdr:col>11</xdr:col>
      <xdr:colOff>31750</xdr:colOff>
      <xdr:row>39</xdr:row>
      <xdr:rowOff>157692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68341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124883</xdr:rowOff>
    </xdr:from>
    <xdr:to>
      <xdr:col>11</xdr:col>
      <xdr:colOff>82550</xdr:colOff>
      <xdr:row>44</xdr:row>
      <xdr:rowOff>55033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137054</xdr:rowOff>
    </xdr:from>
    <xdr:to>
      <xdr:col>19</xdr:col>
      <xdr:colOff>184150</xdr:colOff>
      <xdr:row>40</xdr:row>
      <xdr:rowOff>67204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77381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59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116946</xdr:rowOff>
    </xdr:from>
    <xdr:to>
      <xdr:col>15</xdr:col>
      <xdr:colOff>133350</xdr:colOff>
      <xdr:row>40</xdr:row>
      <xdr:rowOff>47096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8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57273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5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96838</xdr:rowOff>
    </xdr:from>
    <xdr:to>
      <xdr:col>11</xdr:col>
      <xdr:colOff>82550</xdr:colOff>
      <xdr:row>40</xdr:row>
      <xdr:rowOff>26988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37165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人件費の増加や物価高騰の影響を受けた光熱水費の上昇、高齢化や子育て支援事業の充実によって経常経費が増加している。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今後も税収、交付金等の増加も見込んでいるが、それを上回る物価上昇、人件費上昇が見込まれるため、経常収支比率は高い水準での推移が見込まれる。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114119</xdr:rowOff>
    </xdr:from>
    <xdr:to>
      <xdr:col>23</xdr:col>
      <xdr:colOff>133350</xdr:colOff>
      <xdr:row>66</xdr:row>
      <xdr:rowOff>92891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229669"/>
          <a:ext cx="0" cy="1178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29046</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9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114119</xdr:rowOff>
    </xdr:from>
    <xdr:to>
      <xdr:col>24</xdr:col>
      <xdr:colOff>12700</xdr:colOff>
      <xdr:row>59</xdr:row>
      <xdr:rowOff>114119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22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101237</xdr:rowOff>
    </xdr:from>
    <xdr:to>
      <xdr:col>23</xdr:col>
      <xdr:colOff>133350</xdr:colOff>
      <xdr:row>61</xdr:row>
      <xdr:rowOff>171087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038823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141531</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71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169454</xdr:rowOff>
    </xdr:from>
    <xdr:to>
      <xdr:col>23</xdr:col>
      <xdr:colOff>184150</xdr:colOff>
      <xdr:row>63</xdr:row>
      <xdr:rowOff>99604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101237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021588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52251</xdr:rowOff>
    </xdr:from>
    <xdr:to>
      <xdr:col>19</xdr:col>
      <xdr:colOff>184150</xdr:colOff>
      <xdr:row>62</xdr:row>
      <xdr:rowOff>153851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138628</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24493</xdr:rowOff>
    </xdr:from>
    <xdr:to>
      <xdr:col>15</xdr:col>
      <xdr:colOff>82550</xdr:colOff>
      <xdr:row>59</xdr:row>
      <xdr:rowOff>100330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014004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23767</xdr:rowOff>
    </xdr:from>
    <xdr:to>
      <xdr:col>15</xdr:col>
      <xdr:colOff>133350</xdr:colOff>
      <xdr:row>61</xdr:row>
      <xdr:rowOff>125367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110144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24493</xdr:rowOff>
    </xdr:from>
    <xdr:to>
      <xdr:col>11</xdr:col>
      <xdr:colOff>31750</xdr:colOff>
      <xdr:row>59</xdr:row>
      <xdr:rowOff>100330</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014004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160218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122101</xdr:rowOff>
    </xdr:from>
    <xdr:to>
      <xdr:col>7</xdr:col>
      <xdr:colOff>31750</xdr:colOff>
      <xdr:row>64</xdr:row>
      <xdr:rowOff>52251</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92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37028</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120287</xdr:rowOff>
    </xdr:from>
    <xdr:to>
      <xdr:col>23</xdr:col>
      <xdr:colOff>184150</xdr:colOff>
      <xdr:row>62</xdr:row>
      <xdr:rowOff>50437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136814</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50437</xdr:rowOff>
    </xdr:from>
    <xdr:to>
      <xdr:col>19</xdr:col>
      <xdr:colOff>184150</xdr:colOff>
      <xdr:row>60</xdr:row>
      <xdr:rowOff>152037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162214</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106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145143</xdr:rowOff>
    </xdr:from>
    <xdr:to>
      <xdr:col>11</xdr:col>
      <xdr:colOff>82550</xdr:colOff>
      <xdr:row>59</xdr:row>
      <xdr:rowOff>75293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85470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類似団体平均に近い水準で推移しているが、増加傾向にある。今後も物価上昇に合わせて増加が見込まれるが、適正な執行と健全な財政運営に努めていく。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6" name="人件費・物件費等の状況グラフ枠">
          <a:extLst>
            <a:ext uri="{FF2B5EF4-FFF2-40B4-BE49-F238E27FC236}">
              <a16:creationId xmlns:a16="http://schemas.microsoft.com/office/drawing/2014/main" id="{00000000-0008-0000-0300-0000C4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8" name="人件費・物件費等の状況最小値テキスト">
          <a:extLst>
            <a:ext uri="{FF2B5EF4-FFF2-40B4-BE49-F238E27FC236}">
              <a16:creationId xmlns:a16="http://schemas.microsoft.com/office/drawing/2014/main" id="{00000000-0008-0000-0300-0000C6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200" name="人件費・物件費等の状況最大値テキスト">
          <a:extLst>
            <a:ext uri="{FF2B5EF4-FFF2-40B4-BE49-F238E27FC236}">
              <a16:creationId xmlns:a16="http://schemas.microsoft.com/office/drawing/2014/main" id="{00000000-0008-0000-0300-0000C8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32014</xdr:rowOff>
    </xdr:from>
    <xdr:to>
      <xdr:col>23</xdr:col>
      <xdr:colOff>133350</xdr:colOff>
      <xdr:row>82</xdr:row>
      <xdr:rowOff>64441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4114800" y="14090914"/>
          <a:ext cx="838200" cy="3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3" name="人件費・物件費等の状況平均値テキスト">
          <a:extLst>
            <a:ext uri="{FF2B5EF4-FFF2-40B4-BE49-F238E27FC236}">
              <a16:creationId xmlns:a16="http://schemas.microsoft.com/office/drawing/2014/main" id="{00000000-0008-0000-0300-0000CB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135562</xdr:rowOff>
    </xdr:from>
    <xdr:to>
      <xdr:col>19</xdr:col>
      <xdr:colOff>133350</xdr:colOff>
      <xdr:row>82</xdr:row>
      <xdr:rowOff>32014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3225800" y="14023012"/>
          <a:ext cx="889000" cy="6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135562</xdr:rowOff>
    </xdr:from>
    <xdr:to>
      <xdr:col>15</xdr:col>
      <xdr:colOff>82550</xdr:colOff>
      <xdr:row>81</xdr:row>
      <xdr:rowOff>145445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2336800" y="14023012"/>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105355</xdr:rowOff>
    </xdr:from>
    <xdr:to>
      <xdr:col>11</xdr:col>
      <xdr:colOff>31750</xdr:colOff>
      <xdr:row>81</xdr:row>
      <xdr:rowOff>145445</xdr:rowOff>
    </xdr:to>
    <xdr:cxnSp macro="">
      <xdr:nvCxnSpPr>
        <xdr:cNvPr id="211" name="直線コネクタ 210">
          <a:extLst>
            <a:ext uri="{FF2B5EF4-FFF2-40B4-BE49-F238E27FC236}">
              <a16:creationId xmlns:a16="http://schemas.microsoft.com/office/drawing/2014/main" id="{00000000-0008-0000-0300-0000D3000000}"/>
            </a:ext>
          </a:extLst>
        </xdr:cNvPr>
        <xdr:cNvCxnSpPr/>
      </xdr:nvCxnSpPr>
      <xdr:spPr>
        <a:xfrm>
          <a:off x="1447800" y="13992805"/>
          <a:ext cx="889000" cy="4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98479</xdr:rowOff>
    </xdr:from>
    <xdr:to>
      <xdr:col>11</xdr:col>
      <xdr:colOff>82550</xdr:colOff>
      <xdr:row>83</xdr:row>
      <xdr:rowOff>28629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2286000" y="1415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13406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4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157324</xdr:rowOff>
    </xdr:from>
    <xdr:to>
      <xdr:col>7</xdr:col>
      <xdr:colOff>31750</xdr:colOff>
      <xdr:row>82</xdr:row>
      <xdr:rowOff>87474</xdr:rowOff>
    </xdr:to>
    <xdr:sp macro="" textlink="">
      <xdr:nvSpPr>
        <xdr:cNvPr id="214" name="フローチャート: 判断 213">
          <a:extLst>
            <a:ext uri="{FF2B5EF4-FFF2-40B4-BE49-F238E27FC236}">
              <a16:creationId xmlns:a16="http://schemas.microsoft.com/office/drawing/2014/main" id="{00000000-0008-0000-0300-0000D6000000}"/>
            </a:ext>
          </a:extLst>
        </xdr:cNvPr>
        <xdr:cNvSpPr/>
      </xdr:nvSpPr>
      <xdr:spPr>
        <a:xfrm>
          <a:off x="1397000" y="1404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72251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13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13641</xdr:rowOff>
    </xdr:from>
    <xdr:to>
      <xdr:col>23</xdr:col>
      <xdr:colOff>184150</xdr:colOff>
      <xdr:row>82</xdr:row>
      <xdr:rowOff>115241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902200" y="1407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30168</xdr:rowOff>
    </xdr:from>
    <xdr:ext cx="762000" cy="259045"/>
    <xdr:sp macro="" textlink="">
      <xdr:nvSpPr>
        <xdr:cNvPr id="222" name="人件費・物件費等の状況該当値テキスト">
          <a:extLst>
            <a:ext uri="{FF2B5EF4-FFF2-40B4-BE49-F238E27FC236}">
              <a16:creationId xmlns:a16="http://schemas.microsoft.com/office/drawing/2014/main" id="{00000000-0008-0000-0300-0000DE000000}"/>
            </a:ext>
          </a:extLst>
        </xdr:cNvPr>
        <xdr:cNvSpPr txBox="1"/>
      </xdr:nvSpPr>
      <xdr:spPr>
        <a:xfrm>
          <a:off x="5041900" y="1391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152664</xdr:rowOff>
    </xdr:from>
    <xdr:to>
      <xdr:col>19</xdr:col>
      <xdr:colOff>184150</xdr:colOff>
      <xdr:row>82</xdr:row>
      <xdr:rowOff>82814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4064000" y="14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92991</xdr:rowOff>
    </xdr:from>
    <xdr:ext cx="7366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3733800" y="13808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84762</xdr:rowOff>
    </xdr:from>
    <xdr:to>
      <xdr:col>15</xdr:col>
      <xdr:colOff>133350</xdr:colOff>
      <xdr:row>82</xdr:row>
      <xdr:rowOff>14912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3175000" y="139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25089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2844800" y="1374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94645</xdr:rowOff>
    </xdr:from>
    <xdr:to>
      <xdr:col>11</xdr:col>
      <xdr:colOff>82550</xdr:colOff>
      <xdr:row>82</xdr:row>
      <xdr:rowOff>24795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2286000" y="139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34972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955800" y="137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54555</xdr:rowOff>
    </xdr:from>
    <xdr:to>
      <xdr:col>7</xdr:col>
      <xdr:colOff>31750</xdr:colOff>
      <xdr:row>81</xdr:row>
      <xdr:rowOff>156155</xdr:rowOff>
    </xdr:to>
    <xdr:sp macro="" textlink="">
      <xdr:nvSpPr>
        <xdr:cNvPr id="229" name="楕円 228">
          <a:extLst>
            <a:ext uri="{FF2B5EF4-FFF2-40B4-BE49-F238E27FC236}">
              <a16:creationId xmlns:a16="http://schemas.microsoft.com/office/drawing/2014/main" id="{00000000-0008-0000-0300-0000E5000000}"/>
            </a:ext>
          </a:extLst>
        </xdr:cNvPr>
        <xdr:cNvSpPr/>
      </xdr:nvSpPr>
      <xdr:spPr>
        <a:xfrm>
          <a:off x="1397000" y="1394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166332</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066800" y="1371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2" name="正方形/長方形 241">
          <a:extLst>
            <a:ext uri="{FF2B5EF4-FFF2-40B4-BE49-F238E27FC236}">
              <a16:creationId xmlns:a16="http://schemas.microsoft.com/office/drawing/2014/main" id="{00000000-0008-0000-0300-0000F2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類似団体より高い水準にある。今後も制度や近隣、類似団体の動向も把握しなが、給与体系、人事管理を適切に行っていく。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2" name="給与水準   （国との比較）最小値テキスト">
          <a:extLst>
            <a:ext uri="{FF2B5EF4-FFF2-40B4-BE49-F238E27FC236}">
              <a16:creationId xmlns:a16="http://schemas.microsoft.com/office/drawing/2014/main" id="{00000000-0008-0000-0300-000006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4" name="給与水準   （国との比較）最大値テキスト">
          <a:extLst>
            <a:ext uri="{FF2B5EF4-FFF2-40B4-BE49-F238E27FC236}">
              <a16:creationId xmlns:a16="http://schemas.microsoft.com/office/drawing/2014/main" id="{00000000-0008-0000-0300-000008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23888</xdr:rowOff>
    </xdr:from>
    <xdr:to>
      <xdr:col>81</xdr:col>
      <xdr:colOff>44450</xdr:colOff>
      <xdr:row>89</xdr:row>
      <xdr:rowOff>81341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6179800" y="1528293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7" name="給与水準   （国との比較）平均値テキスト">
          <a:extLst>
            <a:ext uri="{FF2B5EF4-FFF2-40B4-BE49-F238E27FC236}">
              <a16:creationId xmlns:a16="http://schemas.microsoft.com/office/drawing/2014/main" id="{00000000-0008-0000-0300-00000B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23888</xdr:rowOff>
    </xdr:from>
    <xdr:to>
      <xdr:col>77</xdr:col>
      <xdr:colOff>44450</xdr:colOff>
      <xdr:row>89</xdr:row>
      <xdr:rowOff>150284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5290800" y="1528293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81341</xdr:rowOff>
    </xdr:from>
    <xdr:to>
      <xdr:col>72</xdr:col>
      <xdr:colOff>203200</xdr:colOff>
      <xdr:row>89</xdr:row>
      <xdr:rowOff>150284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4401800" y="153403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81341</xdr:rowOff>
    </xdr:from>
    <xdr:to>
      <xdr:col>68</xdr:col>
      <xdr:colOff>152400</xdr:colOff>
      <xdr:row>89</xdr:row>
      <xdr:rowOff>81341</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a:off x="13512800" y="1534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8" name="フローチャート: 判断 277">
          <a:extLst>
            <a:ext uri="{FF2B5EF4-FFF2-40B4-BE49-F238E27FC236}">
              <a16:creationId xmlns:a16="http://schemas.microsoft.com/office/drawing/2014/main" id="{00000000-0008-0000-0300-000016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30541</xdr:rowOff>
    </xdr:from>
    <xdr:to>
      <xdr:col>81</xdr:col>
      <xdr:colOff>95250</xdr:colOff>
      <xdr:row>89</xdr:row>
      <xdr:rowOff>132141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9672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97868</xdr:rowOff>
    </xdr:from>
    <xdr:ext cx="762000" cy="259045"/>
    <xdr:sp macro="" textlink="">
      <xdr:nvSpPr>
        <xdr:cNvPr id="286" name="給与水準   （国との比較）該当値テキスト">
          <a:extLst>
            <a:ext uri="{FF2B5EF4-FFF2-40B4-BE49-F238E27FC236}">
              <a16:creationId xmlns:a16="http://schemas.microsoft.com/office/drawing/2014/main" id="{00000000-0008-0000-0300-00001E010000}"/>
            </a:ext>
          </a:extLst>
        </xdr:cNvPr>
        <xdr:cNvSpPr txBox="1"/>
      </xdr:nvSpPr>
      <xdr:spPr>
        <a:xfrm>
          <a:off x="17106900" y="1518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144538</xdr:rowOff>
    </xdr:from>
    <xdr:to>
      <xdr:col>77</xdr:col>
      <xdr:colOff>95250</xdr:colOff>
      <xdr:row>89</xdr:row>
      <xdr:rowOff>74688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6129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59465</xdr:rowOff>
    </xdr:from>
    <xdr:ext cx="7366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98800" y="1531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99484</xdr:rowOff>
    </xdr:from>
    <xdr:to>
      <xdr:col>73</xdr:col>
      <xdr:colOff>44450</xdr:colOff>
      <xdr:row>90</xdr:row>
      <xdr:rowOff>29634</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14411</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30541</xdr:rowOff>
    </xdr:from>
    <xdr:to>
      <xdr:col>68</xdr:col>
      <xdr:colOff>203200</xdr:colOff>
      <xdr:row>89</xdr:row>
      <xdr:rowOff>132141</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4351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116918</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020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30541</xdr:rowOff>
    </xdr:from>
    <xdr:to>
      <xdr:col>64</xdr:col>
      <xdr:colOff>152400</xdr:colOff>
      <xdr:row>89</xdr:row>
      <xdr:rowOff>132141</xdr:rowOff>
    </xdr:to>
    <xdr:sp macro="" textlink="">
      <xdr:nvSpPr>
        <xdr:cNvPr id="293" name="楕円 292">
          <a:extLst>
            <a:ext uri="{FF2B5EF4-FFF2-40B4-BE49-F238E27FC236}">
              <a16:creationId xmlns:a16="http://schemas.microsoft.com/office/drawing/2014/main" id="{00000000-0008-0000-0300-000025010000}"/>
            </a:ext>
          </a:extLst>
        </xdr:cNvPr>
        <xdr:cNvSpPr/>
      </xdr:nvSpPr>
      <xdr:spPr>
        <a:xfrm>
          <a:off x="13462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116918</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131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類似団体と比較すると比率は低い傾向となっている。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今後も業務委託やＤＸの推進による業務の効率化、合理化を進め適切な人事管理を行っていく。</a:t>
          </a: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7" name="定員管理の状況最小値テキスト">
          <a:extLst>
            <a:ext uri="{FF2B5EF4-FFF2-40B4-BE49-F238E27FC236}">
              <a16:creationId xmlns:a16="http://schemas.microsoft.com/office/drawing/2014/main" id="{00000000-0008-0000-0300-000047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9" name="定員管理の状況最大値テキスト">
          <a:extLst>
            <a:ext uri="{FF2B5EF4-FFF2-40B4-BE49-F238E27FC236}">
              <a16:creationId xmlns:a16="http://schemas.microsoft.com/office/drawing/2014/main" id="{00000000-0008-0000-0300-000049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16208</xdr:rowOff>
    </xdr:from>
    <xdr:to>
      <xdr:col>81</xdr:col>
      <xdr:colOff>44450</xdr:colOff>
      <xdr:row>60</xdr:row>
      <xdr:rowOff>28847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6179800" y="10303208"/>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2" name="定員管理の状況平均値テキスト">
          <a:extLst>
            <a:ext uri="{FF2B5EF4-FFF2-40B4-BE49-F238E27FC236}">
              <a16:creationId xmlns:a16="http://schemas.microsoft.com/office/drawing/2014/main" id="{00000000-0008-0000-0300-00004C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20804</xdr:rowOff>
    </xdr:from>
    <xdr:to>
      <xdr:col>77</xdr:col>
      <xdr:colOff>44450</xdr:colOff>
      <xdr:row>60</xdr:row>
      <xdr:rowOff>28847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5290800" y="1030780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20804</xdr:rowOff>
    </xdr:from>
    <xdr:to>
      <xdr:col>72</xdr:col>
      <xdr:colOff>203200</xdr:colOff>
      <xdr:row>60</xdr:row>
      <xdr:rowOff>24251</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flipV="1">
          <a:off x="14401800" y="1030780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24251</xdr:rowOff>
    </xdr:from>
    <xdr:to>
      <xdr:col>68</xdr:col>
      <xdr:colOff>152400</xdr:colOff>
      <xdr:row>60</xdr:row>
      <xdr:rowOff>26549</xdr:rowOff>
    </xdr:to>
    <xdr:cxnSp macro="">
      <xdr:nvCxnSpPr>
        <xdr:cNvPr id="340" name="直線コネクタ 339">
          <a:extLst>
            <a:ext uri="{FF2B5EF4-FFF2-40B4-BE49-F238E27FC236}">
              <a16:creationId xmlns:a16="http://schemas.microsoft.com/office/drawing/2014/main" id="{00000000-0008-0000-0300-000054010000}"/>
            </a:ext>
          </a:extLst>
        </xdr:cNvPr>
        <xdr:cNvCxnSpPr/>
      </xdr:nvCxnSpPr>
      <xdr:spPr>
        <a:xfrm flipV="1">
          <a:off x="13512800" y="1031125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43" name="フローチャート: 判断 342">
          <a:extLst>
            <a:ext uri="{FF2B5EF4-FFF2-40B4-BE49-F238E27FC236}">
              <a16:creationId xmlns:a16="http://schemas.microsoft.com/office/drawing/2014/main" id="{00000000-0008-0000-0300-000057010000}"/>
            </a:ext>
          </a:extLst>
        </xdr:cNvPr>
        <xdr:cNvSpPr/>
      </xdr:nvSpPr>
      <xdr:spPr>
        <a:xfrm>
          <a:off x="13462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111293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136858</xdr:rowOff>
    </xdr:from>
    <xdr:to>
      <xdr:col>81</xdr:col>
      <xdr:colOff>95250</xdr:colOff>
      <xdr:row>60</xdr:row>
      <xdr:rowOff>67008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9672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153385</xdr:rowOff>
    </xdr:from>
    <xdr:ext cx="762000" cy="259045"/>
    <xdr:sp macro="" textlink="">
      <xdr:nvSpPr>
        <xdr:cNvPr id="351" name="定員管理の状況該当値テキスト">
          <a:extLst>
            <a:ext uri="{FF2B5EF4-FFF2-40B4-BE49-F238E27FC236}">
              <a16:creationId xmlns:a16="http://schemas.microsoft.com/office/drawing/2014/main" id="{00000000-0008-0000-0300-00005F010000}"/>
            </a:ext>
          </a:extLst>
        </xdr:cNvPr>
        <xdr:cNvSpPr txBox="1"/>
      </xdr:nvSpPr>
      <xdr:spPr>
        <a:xfrm>
          <a:off x="17106900" y="1009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149497</xdr:rowOff>
    </xdr:from>
    <xdr:to>
      <xdr:col>77</xdr:col>
      <xdr:colOff>95250</xdr:colOff>
      <xdr:row>60</xdr:row>
      <xdr:rowOff>79647</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6129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89824</xdr:rowOff>
    </xdr:from>
    <xdr:ext cx="7366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798800" y="1003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141454</xdr:rowOff>
    </xdr:from>
    <xdr:to>
      <xdr:col>73</xdr:col>
      <xdr:colOff>44450</xdr:colOff>
      <xdr:row>60</xdr:row>
      <xdr:rowOff>71604</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52400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81781</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909800" y="100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144901</xdr:rowOff>
    </xdr:from>
    <xdr:to>
      <xdr:col>68</xdr:col>
      <xdr:colOff>203200</xdr:colOff>
      <xdr:row>60</xdr:row>
      <xdr:rowOff>75051</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43510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85228</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20800" y="1002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147199</xdr:rowOff>
    </xdr:from>
    <xdr:to>
      <xdr:col>64</xdr:col>
      <xdr:colOff>152400</xdr:colOff>
      <xdr:row>60</xdr:row>
      <xdr:rowOff>77349</xdr:rowOff>
    </xdr:to>
    <xdr:sp macro="" textlink="">
      <xdr:nvSpPr>
        <xdr:cNvPr id="358" name="楕円 357">
          <a:extLst>
            <a:ext uri="{FF2B5EF4-FFF2-40B4-BE49-F238E27FC236}">
              <a16:creationId xmlns:a16="http://schemas.microsoft.com/office/drawing/2014/main" id="{00000000-0008-0000-0300-000066010000}"/>
            </a:ext>
          </a:extLst>
        </xdr:cNvPr>
        <xdr:cNvSpPr/>
      </xdr:nvSpPr>
      <xdr:spPr>
        <a:xfrm>
          <a:off x="13462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87526</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131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んだことから数値が減少したが、今後ＬＲＴ整備事業を始めとした借入れが据置期間を終了したものから償還が開始し、令和８年度には、事業期間に借入れをした償還が本格化することから、今後実質公債費率は増加していくことが見込まれる。</a:t>
          </a: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91" name="公債費負担の状況グラフ枠">
          <a:extLst>
            <a:ext uri="{FF2B5EF4-FFF2-40B4-BE49-F238E27FC236}">
              <a16:creationId xmlns:a16="http://schemas.microsoft.com/office/drawing/2014/main" id="{00000000-0008-0000-0300-00008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3" name="公債費負担の状況最小値テキスト">
          <a:extLst>
            <a:ext uri="{FF2B5EF4-FFF2-40B4-BE49-F238E27FC236}">
              <a16:creationId xmlns:a16="http://schemas.microsoft.com/office/drawing/2014/main" id="{00000000-0008-0000-0300-000089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5" name="公債費負担の状況最大値テキスト">
          <a:extLst>
            <a:ext uri="{FF2B5EF4-FFF2-40B4-BE49-F238E27FC236}">
              <a16:creationId xmlns:a16="http://schemas.microsoft.com/office/drawing/2014/main" id="{00000000-0008-0000-0300-00008B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68792</xdr:rowOff>
    </xdr:from>
    <xdr:to>
      <xdr:col>81</xdr:col>
      <xdr:colOff>44450</xdr:colOff>
      <xdr:row>36</xdr:row>
      <xdr:rowOff>78846</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6179800" y="62409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8" name="公債費負担の状況平均値テキスト">
          <a:extLst>
            <a:ext uri="{FF2B5EF4-FFF2-40B4-BE49-F238E27FC236}">
              <a16:creationId xmlns:a16="http://schemas.microsoft.com/office/drawing/2014/main" id="{00000000-0008-0000-0300-00008E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78846</xdr:rowOff>
    </xdr:from>
    <xdr:to>
      <xdr:col>77</xdr:col>
      <xdr:colOff>44450</xdr:colOff>
      <xdr:row>36</xdr:row>
      <xdr:rowOff>88900</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5290800" y="625104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88900</xdr:rowOff>
    </xdr:to>
    <xdr:cxnSp macro="">
      <xdr:nvCxnSpPr>
        <xdr:cNvPr id="403" name="直線コネクタ 402">
          <a:extLst>
            <a:ext uri="{FF2B5EF4-FFF2-40B4-BE49-F238E27FC236}">
              <a16:creationId xmlns:a16="http://schemas.microsoft.com/office/drawing/2014/main" id="{00000000-0008-0000-0300-000093010000}"/>
            </a:ext>
          </a:extLst>
        </xdr:cNvPr>
        <xdr:cNvCxnSpPr/>
      </xdr:nvCxnSpPr>
      <xdr:spPr>
        <a:xfrm>
          <a:off x="14401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4" name="フローチャート: 判断 403">
          <a:extLst>
            <a:ext uri="{FF2B5EF4-FFF2-40B4-BE49-F238E27FC236}">
              <a16:creationId xmlns:a16="http://schemas.microsoft.com/office/drawing/2014/main" id="{00000000-0008-0000-0300-000094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88900</xdr:rowOff>
    </xdr:from>
    <xdr:to>
      <xdr:col>68</xdr:col>
      <xdr:colOff>152400</xdr:colOff>
      <xdr:row>36</xdr:row>
      <xdr:rowOff>119063</xdr:rowOff>
    </xdr:to>
    <xdr:cxnSp macro="">
      <xdr:nvCxnSpPr>
        <xdr:cNvPr id="406" name="直線コネクタ 405">
          <a:extLst>
            <a:ext uri="{FF2B5EF4-FFF2-40B4-BE49-F238E27FC236}">
              <a16:creationId xmlns:a16="http://schemas.microsoft.com/office/drawing/2014/main" id="{00000000-0008-0000-0300-000096010000}"/>
            </a:ext>
          </a:extLst>
        </xdr:cNvPr>
        <xdr:cNvCxnSpPr/>
      </xdr:nvCxnSpPr>
      <xdr:spPr>
        <a:xfrm flipV="1">
          <a:off x="13512800" y="62611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126471</xdr:rowOff>
    </xdr:from>
    <xdr:to>
      <xdr:col>68</xdr:col>
      <xdr:colOff>203200</xdr:colOff>
      <xdr:row>41</xdr:row>
      <xdr:rowOff>56621</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4351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41398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409" name="フローチャート: 判断 408">
          <a:extLst>
            <a:ext uri="{FF2B5EF4-FFF2-40B4-BE49-F238E27FC236}">
              <a16:creationId xmlns:a16="http://schemas.microsoft.com/office/drawing/2014/main" id="{00000000-0008-0000-0300-00009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17992</xdr:rowOff>
    </xdr:from>
    <xdr:to>
      <xdr:col>81</xdr:col>
      <xdr:colOff>95250</xdr:colOff>
      <xdr:row>36</xdr:row>
      <xdr:rowOff>119592</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9672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110719</xdr:rowOff>
    </xdr:from>
    <xdr:ext cx="762000" cy="259045"/>
    <xdr:sp macro="" textlink="">
      <xdr:nvSpPr>
        <xdr:cNvPr id="417" name="公債費負担の状況該当値テキスト">
          <a:extLst>
            <a:ext uri="{FF2B5EF4-FFF2-40B4-BE49-F238E27FC236}">
              <a16:creationId xmlns:a16="http://schemas.microsoft.com/office/drawing/2014/main" id="{00000000-0008-0000-0300-0000A1010000}"/>
            </a:ext>
          </a:extLst>
        </xdr:cNvPr>
        <xdr:cNvSpPr txBox="1"/>
      </xdr:nvSpPr>
      <xdr:spPr>
        <a:xfrm>
          <a:off x="17106900" y="611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28046</xdr:rowOff>
    </xdr:from>
    <xdr:to>
      <xdr:col>77</xdr:col>
      <xdr:colOff>95250</xdr:colOff>
      <xdr:row>36</xdr:row>
      <xdr:rowOff>129646</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6129000" y="62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139823</xdr:rowOff>
    </xdr:from>
    <xdr:ext cx="7366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798800" y="596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68263</xdr:rowOff>
    </xdr:from>
    <xdr:to>
      <xdr:col>64</xdr:col>
      <xdr:colOff>152400</xdr:colOff>
      <xdr:row>36</xdr:row>
      <xdr:rowOff>169863</xdr:rowOff>
    </xdr:to>
    <xdr:sp macro="" textlink="">
      <xdr:nvSpPr>
        <xdr:cNvPr id="424" name="楕円 423">
          <a:extLst>
            <a:ext uri="{FF2B5EF4-FFF2-40B4-BE49-F238E27FC236}">
              <a16:creationId xmlns:a16="http://schemas.microsoft.com/office/drawing/2014/main" id="{00000000-0008-0000-0300-0000A8010000}"/>
            </a:ext>
          </a:extLst>
        </xdr:cNvPr>
        <xdr:cNvSpPr/>
      </xdr:nvSpPr>
      <xdr:spPr>
        <a:xfrm>
          <a:off x="13462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8590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131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6" name="正方形/長方形 435">
          <a:extLst>
            <a:ext uri="{FF2B5EF4-FFF2-40B4-BE49-F238E27FC236}">
              <a16:creationId xmlns:a16="http://schemas.microsoft.com/office/drawing/2014/main" id="{00000000-0008-0000-0300-0000B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7" name="正方形/長方形 436">
          <a:extLst>
            <a:ext uri="{FF2B5EF4-FFF2-40B4-BE49-F238E27FC236}">
              <a16:creationId xmlns:a16="http://schemas.microsoft.com/office/drawing/2014/main" id="{00000000-0008-0000-0300-0000B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ＬＲＴ整備事業や第２産業団地整備事業など大規模整備事業の実施によって町債残高が増加し、活用した基金の減少によって将来負担比率が増加したが事業が完了し、償還も進んだことから数字が改善した。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今後、土地開発基金で購入予定の大型案件も控えており、今後数年間は同程度での推移を見込んでいる。</a:t>
          </a:r>
        </a:p>
      </xdr:txBody>
    </xdr:sp>
    <xdr:clientData/>
  </xdr:twoCellAnchor>
  <xdr:oneCellAnchor>
    <xdr:from>
      <xdr:col>61</xdr:col>
      <xdr:colOff>6350</xdr:colOff>
      <xdr:row>10</xdr:row>
      <xdr:rowOff>63500</xdr:rowOff>
    </xdr:from>
    <xdr:ext cx="298543" cy="225703"/>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5" name="将来負担の状況グラフ枠">
          <a:extLst>
            <a:ext uri="{FF2B5EF4-FFF2-40B4-BE49-F238E27FC236}">
              <a16:creationId xmlns:a16="http://schemas.microsoft.com/office/drawing/2014/main" id="{00000000-0008-0000-0300-0000C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7" name="将来負担の状況最小値テキスト">
          <a:extLst>
            <a:ext uri="{FF2B5EF4-FFF2-40B4-BE49-F238E27FC236}">
              <a16:creationId xmlns:a16="http://schemas.microsoft.com/office/drawing/2014/main" id="{00000000-0008-0000-0300-0000C9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9" name="将来負担の状況最大値テキスト">
          <a:extLst>
            <a:ext uri="{FF2B5EF4-FFF2-40B4-BE49-F238E27FC236}">
              <a16:creationId xmlns:a16="http://schemas.microsoft.com/office/drawing/2014/main" id="{00000000-0008-0000-0300-0000C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155363</xdr:rowOff>
    </xdr:from>
    <xdr:to>
      <xdr:col>81</xdr:col>
      <xdr:colOff>44450</xdr:colOff>
      <xdr:row>16</xdr:row>
      <xdr:rowOff>16994</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6179800" y="2555663"/>
          <a:ext cx="8382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2" name="将来負担の状況平均値テキスト">
          <a:extLst>
            <a:ext uri="{FF2B5EF4-FFF2-40B4-BE49-F238E27FC236}">
              <a16:creationId xmlns:a16="http://schemas.microsoft.com/office/drawing/2014/main" id="{00000000-0008-0000-0300-0000C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16994</xdr:rowOff>
    </xdr:from>
    <xdr:to>
      <xdr:col>77</xdr:col>
      <xdr:colOff>44450</xdr:colOff>
      <xdr:row>18</xdr:row>
      <xdr:rowOff>84304</xdr:rowOff>
    </xdr:to>
    <xdr:cxnSp macro="">
      <xdr:nvCxnSpPr>
        <xdr:cNvPr id="464" name="直線コネクタ 463">
          <a:extLst>
            <a:ext uri="{FF2B5EF4-FFF2-40B4-BE49-F238E27FC236}">
              <a16:creationId xmlns:a16="http://schemas.microsoft.com/office/drawing/2014/main" id="{00000000-0008-0000-0300-0000D0010000}"/>
            </a:ext>
          </a:extLst>
        </xdr:cNvPr>
        <xdr:cNvCxnSpPr/>
      </xdr:nvCxnSpPr>
      <xdr:spPr>
        <a:xfrm flipV="1">
          <a:off x="15290800" y="2760194"/>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62956</xdr:rowOff>
    </xdr:from>
    <xdr:to>
      <xdr:col>68</xdr:col>
      <xdr:colOff>203200</xdr:colOff>
      <xdr:row>15</xdr:row>
      <xdr:rowOff>164556</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6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3283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4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91924</xdr:rowOff>
    </xdr:from>
    <xdr:to>
      <xdr:col>64</xdr:col>
      <xdr:colOff>152400</xdr:colOff>
      <xdr:row>15</xdr:row>
      <xdr:rowOff>22074</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49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32251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6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76640</xdr:rowOff>
    </xdr:from>
    <xdr:ext cx="762000" cy="25904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247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137644</xdr:rowOff>
    </xdr:from>
    <xdr:to>
      <xdr:col>77</xdr:col>
      <xdr:colOff>95250</xdr:colOff>
      <xdr:row>16</xdr:row>
      <xdr:rowOff>67794</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52571</xdr:rowOff>
    </xdr:from>
    <xdr:ext cx="7366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279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33504</xdr:rowOff>
    </xdr:from>
    <xdr:to>
      <xdr:col>73</xdr:col>
      <xdr:colOff>44450</xdr:colOff>
      <xdr:row>18</xdr:row>
      <xdr:rowOff>135104</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31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119881</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32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15,505
15,295
70.16
9,602,354
8,876,767
635,857
5,229,605
6,781,011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大型事業などで、職員の時間外手当が高い水準を維持したことや、常勤職員及び会計年度任用職員人件費の伸びも大きく、</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引き続き職員の給与体系や職員手当の適正な運用に努めていく。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7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光熱費が上昇していることや施設の老朽化などによって運営、維持管理費が増加しているので、施設の適正管理や、省エネルギーの取組みなどを行い、支出の水準を抑制できるよう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144145</xdr:rowOff>
    </xdr:from>
    <xdr:to>
      <xdr:col>82</xdr:col>
      <xdr:colOff>107950</xdr:colOff>
      <xdr:row>17</xdr:row>
      <xdr:rowOff>167005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0587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144145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93878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132715</xdr:rowOff>
    </xdr:from>
    <xdr:to>
      <xdr:col>73</xdr:col>
      <xdr:colOff>180975</xdr:colOff>
      <xdr:row>17</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8759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109855</xdr:rowOff>
    </xdr:from>
    <xdr:to>
      <xdr:col>69</xdr:col>
      <xdr:colOff>92075</xdr:colOff>
      <xdr:row>16</xdr:row>
      <xdr:rowOff>132715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530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39387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116205</xdr:rowOff>
    </xdr:from>
    <xdr:to>
      <xdr:col>82</xdr:col>
      <xdr:colOff>158750</xdr:colOff>
      <xdr:row>18</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88282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0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93345</xdr:rowOff>
    </xdr:from>
    <xdr:to>
      <xdr:col>78</xdr:col>
      <xdr:colOff>120650</xdr:colOff>
      <xdr:row>18</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0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8272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9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81915</xdr:rowOff>
    </xdr:from>
    <xdr:to>
      <xdr:col>69</xdr:col>
      <xdr:colOff>142875</xdr:colOff>
      <xdr:row>17</xdr:row>
      <xdr:rowOff>12065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168292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59055</xdr:rowOff>
    </xdr:from>
    <xdr:to>
      <xdr:col>65</xdr:col>
      <xdr:colOff>53975</xdr:colOff>
      <xdr:row>16</xdr:row>
      <xdr:rowOff>160655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145432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令和５年度は、前年度と同水準を維持した。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今後も高齢化などにより扶助費の増加が見込まれるため、事業の適正化を図りながら進めていく。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類似団体と比較し、低い水準となっている。繰出金については、特別会計の運営において、一般会計などに基準外の繰出しを求めることのないように引き続き健全な財政運営に努めていく。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39915</xdr:rowOff>
    </xdr:from>
    <xdr:to>
      <xdr:col>82</xdr:col>
      <xdr:colOff>107950</xdr:colOff>
      <xdr:row>54</xdr:row>
      <xdr:rowOff>83457</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2982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39915</xdr:rowOff>
    </xdr:from>
    <xdr:to>
      <xdr:col>78</xdr:col>
      <xdr:colOff>69850</xdr:colOff>
      <xdr:row>54</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298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287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29028</xdr:rowOff>
    </xdr:from>
    <xdr:to>
      <xdr:col>69</xdr:col>
      <xdr:colOff>92075</xdr:colOff>
      <xdr:row>54</xdr:row>
      <xdr:rowOff>39915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287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29935</xdr:rowOff>
    </xdr:from>
    <xdr:to>
      <xdr:col>69</xdr:col>
      <xdr:colOff>142875</xdr:colOff>
      <xdr:row>57</xdr:row>
      <xdr:rowOff>131535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32657</xdr:rowOff>
    </xdr:from>
    <xdr:to>
      <xdr:col>82</xdr:col>
      <xdr:colOff>158750</xdr:colOff>
      <xdr:row>54</xdr:row>
      <xdr:rowOff>134257</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49184</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160565</xdr:rowOff>
    </xdr:from>
    <xdr:to>
      <xdr:col>78</xdr:col>
      <xdr:colOff>120650</xdr:colOff>
      <xdr:row>54</xdr:row>
      <xdr:rowOff>90715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100892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149678</xdr:rowOff>
    </xdr:from>
    <xdr:to>
      <xdr:col>69</xdr:col>
      <xdr:colOff>142875</xdr:colOff>
      <xdr:row>54</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90005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160565</xdr:rowOff>
    </xdr:from>
    <xdr:to>
      <xdr:col>65</xdr:col>
      <xdr:colOff>53975</xdr:colOff>
      <xdr:row>54</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100892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類似団体平均に近い水準となっている。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経常経費全般も増加傾向であることから、補助金等の見直しの取組みを進め、財政硬直化を防ぎ、補助金の適正な運用を図る。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41275</xdr:rowOff>
    </xdr:from>
    <xdr:to>
      <xdr:col>82</xdr:col>
      <xdr:colOff>107950</xdr:colOff>
      <xdr:row>36</xdr:row>
      <xdr:rowOff>165100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134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22225</xdr:rowOff>
    </xdr:from>
    <xdr:to>
      <xdr:col>78</xdr:col>
      <xdr:colOff>69850</xdr:colOff>
      <xdr:row>36</xdr:row>
      <xdr:rowOff>41275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94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22225</xdr:rowOff>
    </xdr:from>
    <xdr:to>
      <xdr:col>73</xdr:col>
      <xdr:colOff>180975</xdr:colOff>
      <xdr:row>36</xdr:row>
      <xdr:rowOff>22225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94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22225</xdr:rowOff>
    </xdr:from>
    <xdr:to>
      <xdr:col>69</xdr:col>
      <xdr:colOff>92075</xdr:colOff>
      <xdr:row>36</xdr:row>
      <xdr:rowOff>117475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944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47625</xdr:rowOff>
    </xdr:from>
    <xdr:to>
      <xdr:col>69</xdr:col>
      <xdr:colOff>142875</xdr:colOff>
      <xdr:row>36</xdr:row>
      <xdr:rowOff>149225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134002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102252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86377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161925</xdr:rowOff>
    </xdr:from>
    <xdr:to>
      <xdr:col>78</xdr:col>
      <xdr:colOff>120650</xdr:colOff>
      <xdr:row>36</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76852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4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142875</xdr:rowOff>
    </xdr:from>
    <xdr:to>
      <xdr:col>74</xdr:col>
      <xdr:colOff>31750</xdr:colOff>
      <xdr:row>36</xdr:row>
      <xdr:rowOff>73025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57802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3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142875</xdr:rowOff>
    </xdr:from>
    <xdr:to>
      <xdr:col>69</xdr:col>
      <xdr:colOff>142875</xdr:colOff>
      <xdr:row>36</xdr:row>
      <xdr:rowOff>73025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83202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1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66675</xdr:rowOff>
    </xdr:from>
    <xdr:to>
      <xdr:col>65</xdr:col>
      <xdr:colOff>53975</xdr:colOff>
      <xdr:row>36</xdr:row>
      <xdr:rowOff>168275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153052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2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大型事業に備えて借入れを抑制してきたことに加え、令和２年度以降の大型事業の借入れが据置期間であることから、公債費が抑えられており、類似団体と比較しても低くなっている。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今後、特に令和２年度から令和４年度起債の償還が本格化することから徐々に増加し、令和８年度から大幅に増加する見込みであることから、今後も計画的に借入と償還に努めていく。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140716</xdr:rowOff>
    </xdr:from>
    <xdr:to>
      <xdr:col>24</xdr:col>
      <xdr:colOff>25400</xdr:colOff>
      <xdr:row>74</xdr:row>
      <xdr:rowOff>145288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280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145288</xdr:rowOff>
    </xdr:from>
    <xdr:to>
      <xdr:col>19</xdr:col>
      <xdr:colOff>187325</xdr:colOff>
      <xdr:row>75</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32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46990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60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65278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057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89916</xdr:rowOff>
    </xdr:from>
    <xdr:to>
      <xdr:col>24</xdr:col>
      <xdr:colOff>76200</xdr:colOff>
      <xdr:row>75</xdr:row>
      <xdr:rowOff>20066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169943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8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94488</xdr:rowOff>
    </xdr:from>
    <xdr:to>
      <xdr:col>20</xdr:col>
      <xdr:colOff>38100</xdr:colOff>
      <xdr:row>75</xdr:row>
      <xdr:rowOff>24638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34815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5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xdr:rowOff>
    </xdr:from>
    <xdr:to>
      <xdr:col>6</xdr:col>
      <xdr:colOff>171450</xdr:colOff>
      <xdr:row>75</xdr:row>
      <xdr:rowOff>116078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126255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く義務的経費が増加していることに加えて、物件費、補助費等経常一般財源に対して経常経費が伸びているため、ＤＸの推進や業務や補助金等の見直しを行い、物価上昇に伴った歳入の見直し行い、健全な財政運営の取組み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78</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26363"/>
          <a:ext cx="8382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124713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84632"/>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154432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88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90424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88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39133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91669</xdr:rowOff>
    </xdr:from>
    <xdr:to>
      <xdr:col>29</xdr:col>
      <xdr:colOff>127000</xdr:colOff>
      <xdr:row>18</xdr:row>
      <xdr:rowOff>127814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25394"/>
          <a:ext cx="647700" cy="3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127814</xdr:rowOff>
    </xdr:from>
    <xdr:to>
      <xdr:col>26</xdr:col>
      <xdr:colOff>50800</xdr:colOff>
      <xdr:row>18</xdr:row>
      <xdr:rowOff>138081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61539"/>
          <a:ext cx="698500" cy="10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138081</xdr:rowOff>
    </xdr:from>
    <xdr:to>
      <xdr:col>22</xdr:col>
      <xdr:colOff>114300</xdr:colOff>
      <xdr:row>18</xdr:row>
      <xdr:rowOff>151915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1806"/>
          <a:ext cx="698500" cy="13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151915</xdr:rowOff>
    </xdr:from>
    <xdr:to>
      <xdr:col>18</xdr:col>
      <xdr:colOff>177800</xdr:colOff>
      <xdr:row>18</xdr:row>
      <xdr:rowOff>168747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85640"/>
          <a:ext cx="698500" cy="16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51333</xdr:rowOff>
    </xdr:from>
    <xdr:to>
      <xdr:col>19</xdr:col>
      <xdr:colOff>38100</xdr:colOff>
      <xdr:row>17</xdr:row>
      <xdr:rowOff>152933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163110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129501</xdr:rowOff>
    </xdr:from>
    <xdr:to>
      <xdr:col>15</xdr:col>
      <xdr:colOff>101600</xdr:colOff>
      <xdr:row>18</xdr:row>
      <xdr:rowOff>59651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1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69828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40869</xdr:rowOff>
    </xdr:from>
    <xdr:to>
      <xdr:col>29</xdr:col>
      <xdr:colOff>177800</xdr:colOff>
      <xdr:row>18</xdr:row>
      <xdr:rowOff>142470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7459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12946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77014</xdr:rowOff>
    </xdr:from>
    <xdr:to>
      <xdr:col>26</xdr:col>
      <xdr:colOff>101600</xdr:colOff>
      <xdr:row>19</xdr:row>
      <xdr:rowOff>7164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10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163391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87282</xdr:rowOff>
    </xdr:from>
    <xdr:to>
      <xdr:col>22</xdr:col>
      <xdr:colOff>165100</xdr:colOff>
      <xdr:row>19</xdr:row>
      <xdr:rowOff>17431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100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101115</xdr:rowOff>
    </xdr:from>
    <xdr:to>
      <xdr:col>19</xdr:col>
      <xdr:colOff>38100</xdr:colOff>
      <xdr:row>19</xdr:row>
      <xdr:rowOff>31265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4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16042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117947</xdr:rowOff>
    </xdr:from>
    <xdr:to>
      <xdr:col>15</xdr:col>
      <xdr:colOff>101600</xdr:colOff>
      <xdr:row>19</xdr:row>
      <xdr:rowOff>48097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1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32874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278589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240820</xdr:rowOff>
    </xdr:from>
    <xdr:to>
      <xdr:col>29</xdr:col>
      <xdr:colOff>127000</xdr:colOff>
      <xdr:row>37</xdr:row>
      <xdr:rowOff>268412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65520"/>
          <a:ext cx="647700" cy="2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204267</xdr:rowOff>
    </xdr:from>
    <xdr:to>
      <xdr:col>26</xdr:col>
      <xdr:colOff>50800</xdr:colOff>
      <xdr:row>37</xdr:row>
      <xdr:rowOff>240820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28967"/>
          <a:ext cx="698500" cy="3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204267</xdr:rowOff>
    </xdr:from>
    <xdr:to>
      <xdr:col>22</xdr:col>
      <xdr:colOff>114300</xdr:colOff>
      <xdr:row>37</xdr:row>
      <xdr:rowOff>246398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28967"/>
          <a:ext cx="698500" cy="42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238785</xdr:rowOff>
    </xdr:from>
    <xdr:to>
      <xdr:col>18</xdr:col>
      <xdr:colOff>177800</xdr:colOff>
      <xdr:row>37</xdr:row>
      <xdr:rowOff>246398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63485"/>
          <a:ext cx="698500" cy="7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41453</xdr:rowOff>
    </xdr:from>
    <xdr:to>
      <xdr:col>19</xdr:col>
      <xdr:colOff>38100</xdr:colOff>
      <xdr:row>35</xdr:row>
      <xdr:rowOff>143053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651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153230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42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144849</xdr:rowOff>
    </xdr:from>
    <xdr:to>
      <xdr:col>15</xdr:col>
      <xdr:colOff>101600</xdr:colOff>
      <xdr:row>35</xdr:row>
      <xdr:rowOff>246449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55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256626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2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217612</xdr:rowOff>
    </xdr:from>
    <xdr:to>
      <xdr:col>29</xdr:col>
      <xdr:colOff>177800</xdr:colOff>
      <xdr:row>37</xdr:row>
      <xdr:rowOff>319212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42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126189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5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190020</xdr:rowOff>
    </xdr:from>
    <xdr:to>
      <xdr:col>26</xdr:col>
      <xdr:colOff>101600</xdr:colOff>
      <xdr:row>37</xdr:row>
      <xdr:rowOff>291620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1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276397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153467</xdr:rowOff>
    </xdr:from>
    <xdr:to>
      <xdr:col>22</xdr:col>
      <xdr:colOff>165100</xdr:colOff>
      <xdr:row>37</xdr:row>
      <xdr:rowOff>255067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7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239844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6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195598</xdr:rowOff>
    </xdr:from>
    <xdr:to>
      <xdr:col>19</xdr:col>
      <xdr:colOff>38100</xdr:colOff>
      <xdr:row>37</xdr:row>
      <xdr:rowOff>297198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2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281975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0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187985</xdr:rowOff>
    </xdr:from>
    <xdr:to>
      <xdr:col>15</xdr:col>
      <xdr:colOff>101600</xdr:colOff>
      <xdr:row>37</xdr:row>
      <xdr:rowOff>289585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1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274362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9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15,505
15,295
70.16
9,602,354
8,876,767
635,857
5,229,605
6,781,011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43624</xdr:rowOff>
    </xdr:from>
    <xdr:to>
      <xdr:col>24</xdr:col>
      <xdr:colOff>63500</xdr:colOff>
      <xdr:row>36</xdr:row>
      <xdr:rowOff>117272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5824"/>
          <a:ext cx="838200" cy="7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117272</xdr:rowOff>
    </xdr:from>
    <xdr:to>
      <xdr:col>19</xdr:col>
      <xdr:colOff>177800</xdr:colOff>
      <xdr:row>36</xdr:row>
      <xdr:rowOff>126606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9472"/>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126606</xdr:rowOff>
    </xdr:from>
    <xdr:to>
      <xdr:col>15</xdr:col>
      <xdr:colOff>50800</xdr:colOff>
      <xdr:row>36</xdr:row>
      <xdr:rowOff>143599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8806"/>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143599</xdr:rowOff>
    </xdr:from>
    <xdr:to>
      <xdr:col>10</xdr:col>
      <xdr:colOff>114300</xdr:colOff>
      <xdr:row>37</xdr:row>
      <xdr:rowOff>7138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5799"/>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122597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2633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164274</xdr:rowOff>
    </xdr:from>
    <xdr:to>
      <xdr:col>24</xdr:col>
      <xdr:colOff>114300</xdr:colOff>
      <xdr:row>36</xdr:row>
      <xdr:rowOff>94424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142701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66472</xdr:rowOff>
    </xdr:from>
    <xdr:to>
      <xdr:col>20</xdr:col>
      <xdr:colOff>38100</xdr:colOff>
      <xdr:row>36</xdr:row>
      <xdr:rowOff>168072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159199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75806</xdr:rowOff>
    </xdr:from>
    <xdr:to>
      <xdr:col>15</xdr:col>
      <xdr:colOff>101600</xdr:colOff>
      <xdr:row>37</xdr:row>
      <xdr:rowOff>5956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168533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92799</xdr:rowOff>
    </xdr:from>
    <xdr:to>
      <xdr:col>10</xdr:col>
      <xdr:colOff>165100</xdr:colOff>
      <xdr:row>37</xdr:row>
      <xdr:rowOff>22949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14076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5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127788</xdr:rowOff>
    </xdr:from>
    <xdr:to>
      <xdr:col>6</xdr:col>
      <xdr:colOff>38100</xdr:colOff>
      <xdr:row>37</xdr:row>
      <xdr:rowOff>57938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49065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124281</xdr:rowOff>
    </xdr:from>
    <xdr:to>
      <xdr:col>24</xdr:col>
      <xdr:colOff>63500</xdr:colOff>
      <xdr:row>56</xdr:row>
      <xdr:rowOff>138447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5481"/>
          <a:ext cx="838200" cy="1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138447</xdr:rowOff>
    </xdr:from>
    <xdr:to>
      <xdr:col>19</xdr:col>
      <xdr:colOff>177800</xdr:colOff>
      <xdr:row>57</xdr:row>
      <xdr:rowOff>41718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9647"/>
          <a:ext cx="889000" cy="7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25541</xdr:rowOff>
    </xdr:from>
    <xdr:to>
      <xdr:col>15</xdr:col>
      <xdr:colOff>50800</xdr:colOff>
      <xdr:row>57</xdr:row>
      <xdr:rowOff>41718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98191"/>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25541</xdr:rowOff>
    </xdr:from>
    <xdr:to>
      <xdr:col>10</xdr:col>
      <xdr:colOff>114300</xdr:colOff>
      <xdr:row>57</xdr:row>
      <xdr:rowOff>55617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8191"/>
          <a:ext cx="889000" cy="3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63297</xdr:rowOff>
    </xdr:from>
    <xdr:to>
      <xdr:col>10</xdr:col>
      <xdr:colOff>165100</xdr:colOff>
      <xdr:row>56</xdr:row>
      <xdr:rowOff>164897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9974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111855</xdr:rowOff>
    </xdr:from>
    <xdr:to>
      <xdr:col>6</xdr:col>
      <xdr:colOff>38100</xdr:colOff>
      <xdr:row>57</xdr:row>
      <xdr:rowOff>42005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58532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8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73481</xdr:rowOff>
    </xdr:from>
    <xdr:to>
      <xdr:col>24</xdr:col>
      <xdr:colOff>114300</xdr:colOff>
      <xdr:row>57</xdr:row>
      <xdr:rowOff>3631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96358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87647</xdr:rowOff>
    </xdr:from>
    <xdr:to>
      <xdr:col>20</xdr:col>
      <xdr:colOff>38100</xdr:colOff>
      <xdr:row>57</xdr:row>
      <xdr:rowOff>17797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34324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6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162368</xdr:rowOff>
    </xdr:from>
    <xdr:to>
      <xdr:col>15</xdr:col>
      <xdr:colOff>101600</xdr:colOff>
      <xdr:row>57</xdr:row>
      <xdr:rowOff>92518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83645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146191</xdr:rowOff>
    </xdr:from>
    <xdr:to>
      <xdr:col>10</xdr:col>
      <xdr:colOff>165100</xdr:colOff>
      <xdr:row>57</xdr:row>
      <xdr:rowOff>76341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67468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4817</xdr:rowOff>
    </xdr:from>
    <xdr:to>
      <xdr:col>6</xdr:col>
      <xdr:colOff>38100</xdr:colOff>
      <xdr:row>57</xdr:row>
      <xdr:rowOff>106417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97544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156387</xdr:rowOff>
    </xdr:from>
    <xdr:to>
      <xdr:col>24</xdr:col>
      <xdr:colOff>63500</xdr:colOff>
      <xdr:row>79</xdr:row>
      <xdr:rowOff>44145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9487"/>
          <a:ext cx="8382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158674</xdr:rowOff>
    </xdr:from>
    <xdr:to>
      <xdr:col>19</xdr:col>
      <xdr:colOff>177800</xdr:colOff>
      <xdr:row>79</xdr:row>
      <xdr:rowOff>44145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31774"/>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157302</xdr:rowOff>
    </xdr:from>
    <xdr:to>
      <xdr:col>15</xdr:col>
      <xdr:colOff>50800</xdr:colOff>
      <xdr:row>78</xdr:row>
      <xdr:rowOff>158674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040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157302</xdr:rowOff>
    </xdr:from>
    <xdr:to>
      <xdr:col>10</xdr:col>
      <xdr:colOff>114300</xdr:colOff>
      <xdr:row>78</xdr:row>
      <xdr:rowOff>169380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0402"/>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147841</xdr:rowOff>
    </xdr:from>
    <xdr:to>
      <xdr:col>6</xdr:col>
      <xdr:colOff>38100</xdr:colOff>
      <xdr:row>77</xdr:row>
      <xdr:rowOff>77991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94518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105587</xdr:rowOff>
    </xdr:from>
    <xdr:to>
      <xdr:col>24</xdr:col>
      <xdr:colOff>114300</xdr:colOff>
      <xdr:row>79</xdr:row>
      <xdr:rowOff>35737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20514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164795</xdr:rowOff>
    </xdr:from>
    <xdr:to>
      <xdr:col>20</xdr:col>
      <xdr:colOff>38100</xdr:colOff>
      <xdr:row>79</xdr:row>
      <xdr:rowOff>94945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53150</xdr:colOff>
      <xdr:row>79</xdr:row>
      <xdr:rowOff>86072</xdr:rowOff>
    </xdr:from>
    <xdr:ext cx="249299"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72650" y="13630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107874</xdr:rowOff>
    </xdr:from>
    <xdr:to>
      <xdr:col>15</xdr:col>
      <xdr:colOff>101600</xdr:colOff>
      <xdr:row>79</xdr:row>
      <xdr:rowOff>38024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29151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106502</xdr:rowOff>
    </xdr:from>
    <xdr:to>
      <xdr:col>10</xdr:col>
      <xdr:colOff>165100</xdr:colOff>
      <xdr:row>79</xdr:row>
      <xdr:rowOff>36652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27779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118580</xdr:rowOff>
    </xdr:from>
    <xdr:to>
      <xdr:col>6</xdr:col>
      <xdr:colOff>38100</xdr:colOff>
      <xdr:row>79</xdr:row>
      <xdr:rowOff>48730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39857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129201</xdr:rowOff>
    </xdr:from>
    <xdr:to>
      <xdr:col>24</xdr:col>
      <xdr:colOff>63500</xdr:colOff>
      <xdr:row>98</xdr:row>
      <xdr:rowOff>43672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59851"/>
          <a:ext cx="838200" cy="8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131716</xdr:rowOff>
    </xdr:from>
    <xdr:to>
      <xdr:col>19</xdr:col>
      <xdr:colOff>177800</xdr:colOff>
      <xdr:row>98</xdr:row>
      <xdr:rowOff>43672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90916"/>
          <a:ext cx="889000" cy="25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131716</xdr:rowOff>
    </xdr:from>
    <xdr:to>
      <xdr:col>15</xdr:col>
      <xdr:colOff>50800</xdr:colOff>
      <xdr:row>99</xdr:row>
      <xdr:rowOff>8892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90916"/>
          <a:ext cx="889000" cy="39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8892</xdr:rowOff>
    </xdr:from>
    <xdr:to>
      <xdr:col>10</xdr:col>
      <xdr:colOff>114300</xdr:colOff>
      <xdr:row>99</xdr:row>
      <xdr:rowOff>29597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982442"/>
          <a:ext cx="8890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61957</xdr:rowOff>
    </xdr:from>
    <xdr:to>
      <xdr:col>10</xdr:col>
      <xdr:colOff>165100</xdr:colOff>
      <xdr:row>95</xdr:row>
      <xdr:rowOff>163557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8634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1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74874</xdr:rowOff>
    </xdr:from>
    <xdr:to>
      <xdr:col>6</xdr:col>
      <xdr:colOff>38100</xdr:colOff>
      <xdr:row>96</xdr:row>
      <xdr:rowOff>5024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21551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1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78401</xdr:rowOff>
    </xdr:from>
    <xdr:to>
      <xdr:col>24</xdr:col>
      <xdr:colOff>114300</xdr:colOff>
      <xdr:row>98</xdr:row>
      <xdr:rowOff>8551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0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56828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8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164322</xdr:rowOff>
    </xdr:from>
    <xdr:to>
      <xdr:col>20</xdr:col>
      <xdr:colOff>38100</xdr:colOff>
      <xdr:row>98</xdr:row>
      <xdr:rowOff>94472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9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85599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80916</xdr:rowOff>
    </xdr:from>
    <xdr:to>
      <xdr:col>15</xdr:col>
      <xdr:colOff>101600</xdr:colOff>
      <xdr:row>97</xdr:row>
      <xdr:rowOff>11066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4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2193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129542</xdr:rowOff>
    </xdr:from>
    <xdr:to>
      <xdr:col>10</xdr:col>
      <xdr:colOff>165100</xdr:colOff>
      <xdr:row>99</xdr:row>
      <xdr:rowOff>59692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50819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70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150247</xdr:rowOff>
    </xdr:from>
    <xdr:to>
      <xdr:col>6</xdr:col>
      <xdr:colOff>38100</xdr:colOff>
      <xdr:row>99</xdr:row>
      <xdr:rowOff>80397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71524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4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99074</xdr:rowOff>
    </xdr:from>
    <xdr:to>
      <xdr:col>55</xdr:col>
      <xdr:colOff>0</xdr:colOff>
      <xdr:row>36</xdr:row>
      <xdr:rowOff>105463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1274"/>
          <a:ext cx="8382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105463</xdr:rowOff>
    </xdr:from>
    <xdr:to>
      <xdr:col>50</xdr:col>
      <xdr:colOff>114300</xdr:colOff>
      <xdr:row>36</xdr:row>
      <xdr:rowOff>150059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77663"/>
          <a:ext cx="889000" cy="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126152</xdr:rowOff>
    </xdr:from>
    <xdr:to>
      <xdr:col>45</xdr:col>
      <xdr:colOff>177800</xdr:colOff>
      <xdr:row>36</xdr:row>
      <xdr:rowOff>150059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55452"/>
          <a:ext cx="889000" cy="36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126152</xdr:rowOff>
    </xdr:from>
    <xdr:to>
      <xdr:col>41</xdr:col>
      <xdr:colOff>50800</xdr:colOff>
      <xdr:row>37</xdr:row>
      <xdr:rowOff>7657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55452"/>
          <a:ext cx="889000" cy="39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131039</xdr:rowOff>
    </xdr:from>
    <xdr:to>
      <xdr:col>36</xdr:col>
      <xdr:colOff>165100</xdr:colOff>
      <xdr:row>37</xdr:row>
      <xdr:rowOff>61189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52316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9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48274</xdr:rowOff>
    </xdr:from>
    <xdr:to>
      <xdr:col>55</xdr:col>
      <xdr:colOff>50800</xdr:colOff>
      <xdr:row>36</xdr:row>
      <xdr:rowOff>149874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26701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54663</xdr:rowOff>
    </xdr:from>
    <xdr:to>
      <xdr:col>50</xdr:col>
      <xdr:colOff>165100</xdr:colOff>
      <xdr:row>36</xdr:row>
      <xdr:rowOff>156263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147390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1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99259</xdr:rowOff>
    </xdr:from>
    <xdr:to>
      <xdr:col>46</xdr:col>
      <xdr:colOff>38100</xdr:colOff>
      <xdr:row>37</xdr:row>
      <xdr:rowOff>29409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20536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6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75352</xdr:rowOff>
    </xdr:from>
    <xdr:to>
      <xdr:col>41</xdr:col>
      <xdr:colOff>101600</xdr:colOff>
      <xdr:row>35</xdr:row>
      <xdr:rowOff>5502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168079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9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128307</xdr:rowOff>
    </xdr:from>
    <xdr:to>
      <xdr:col>36</xdr:col>
      <xdr:colOff>165100</xdr:colOff>
      <xdr:row>37</xdr:row>
      <xdr:rowOff>58457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0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74984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7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89065</xdr:rowOff>
    </xdr:from>
    <xdr:to>
      <xdr:col>54</xdr:col>
      <xdr:colOff>189865</xdr:colOff>
      <xdr:row>59</xdr:row>
      <xdr:rowOff>37019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9004465"/>
          <a:ext cx="1270" cy="114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40846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37019</xdr:rowOff>
    </xdr:from>
    <xdr:to>
      <xdr:col>55</xdr:col>
      <xdr:colOff>88900</xdr:colOff>
      <xdr:row>59</xdr:row>
      <xdr:rowOff>37019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35742</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77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89065</xdr:rowOff>
    </xdr:from>
    <xdr:to>
      <xdr:col>55</xdr:col>
      <xdr:colOff>88900</xdr:colOff>
      <xdr:row>52</xdr:row>
      <xdr:rowOff>89065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00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93628</xdr:rowOff>
    </xdr:from>
    <xdr:to>
      <xdr:col>55</xdr:col>
      <xdr:colOff>0</xdr:colOff>
      <xdr:row>58</xdr:row>
      <xdr:rowOff>43270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8666128"/>
          <a:ext cx="838200" cy="132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93241</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4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70364</xdr:rowOff>
    </xdr:from>
    <xdr:to>
      <xdr:col>55</xdr:col>
      <xdr:colOff>50800</xdr:colOff>
      <xdr:row>58</xdr:row>
      <xdr:rowOff>514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4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93628</xdr:rowOff>
    </xdr:from>
    <xdr:to>
      <xdr:col>50</xdr:col>
      <xdr:colOff>114300</xdr:colOff>
      <xdr:row>55</xdr:row>
      <xdr:rowOff>85627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8666128"/>
          <a:ext cx="889000" cy="84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80713</xdr:rowOff>
    </xdr:from>
    <xdr:to>
      <xdr:col>50</xdr:col>
      <xdr:colOff>165100</xdr:colOff>
      <xdr:row>58</xdr:row>
      <xdr:rowOff>10863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1990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4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85627</xdr:rowOff>
    </xdr:from>
    <xdr:to>
      <xdr:col>45</xdr:col>
      <xdr:colOff>177800</xdr:colOff>
      <xdr:row>55</xdr:row>
      <xdr:rowOff>124263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515377"/>
          <a:ext cx="889000" cy="3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110317</xdr:rowOff>
    </xdr:from>
    <xdr:to>
      <xdr:col>46</xdr:col>
      <xdr:colOff>38100</xdr:colOff>
      <xdr:row>58</xdr:row>
      <xdr:rowOff>40467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31594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9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124263</xdr:rowOff>
    </xdr:from>
    <xdr:to>
      <xdr:col>41</xdr:col>
      <xdr:colOff>50800</xdr:colOff>
      <xdr:row>58</xdr:row>
      <xdr:rowOff>22337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554013"/>
          <a:ext cx="889000" cy="4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169556</xdr:rowOff>
    </xdr:from>
    <xdr:to>
      <xdr:col>41</xdr:col>
      <xdr:colOff>101600</xdr:colOff>
      <xdr:row>57</xdr:row>
      <xdr:rowOff>99706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90833</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20820</xdr:rowOff>
    </xdr:from>
    <xdr:to>
      <xdr:col>36</xdr:col>
      <xdr:colOff>165100</xdr:colOff>
      <xdr:row>57</xdr:row>
      <xdr:rowOff>122420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9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138947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6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163920</xdr:rowOff>
    </xdr:from>
    <xdr:to>
      <xdr:col>55</xdr:col>
      <xdr:colOff>50800</xdr:colOff>
      <xdr:row>58</xdr:row>
      <xdr:rowOff>94070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142347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42828</xdr:rowOff>
    </xdr:from>
    <xdr:to>
      <xdr:col>50</xdr:col>
      <xdr:colOff>165100</xdr:colOff>
      <xdr:row>50</xdr:row>
      <xdr:rowOff>144428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86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160955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39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34827</xdr:rowOff>
    </xdr:from>
    <xdr:to>
      <xdr:col>46</xdr:col>
      <xdr:colOff>38100</xdr:colOff>
      <xdr:row>55</xdr:row>
      <xdr:rowOff>136427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152954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23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73463</xdr:rowOff>
    </xdr:from>
    <xdr:to>
      <xdr:col>41</xdr:col>
      <xdr:colOff>101600</xdr:colOff>
      <xdr:row>56</xdr:row>
      <xdr:rowOff>3613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20140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2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142987</xdr:rowOff>
    </xdr:from>
    <xdr:to>
      <xdr:col>36</xdr:col>
      <xdr:colOff>165100</xdr:colOff>
      <xdr:row>58</xdr:row>
      <xdr:rowOff>73137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64264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24581</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540431"/>
          <a:ext cx="1270" cy="972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142708</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3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24581</xdr:rowOff>
    </xdr:from>
    <xdr:to>
      <xdr:col>55</xdr:col>
      <xdr:colOff>88900</xdr:colOff>
      <xdr:row>73</xdr:row>
      <xdr:rowOff>24581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540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61907</xdr:rowOff>
    </xdr:from>
    <xdr:to>
      <xdr:col>55</xdr:col>
      <xdr:colOff>0</xdr:colOff>
      <xdr:row>78</xdr:row>
      <xdr:rowOff>60430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063407"/>
          <a:ext cx="838200" cy="137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151883</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129006</xdr:rowOff>
    </xdr:from>
    <xdr:to>
      <xdr:col>55</xdr:col>
      <xdr:colOff>50800</xdr:colOff>
      <xdr:row>78</xdr:row>
      <xdr:rowOff>59156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61907</xdr:rowOff>
    </xdr:from>
    <xdr:to>
      <xdr:col>50</xdr:col>
      <xdr:colOff>114300</xdr:colOff>
      <xdr:row>75</xdr:row>
      <xdr:rowOff>128137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063407"/>
          <a:ext cx="889000" cy="9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122185</xdr:rowOff>
    </xdr:from>
    <xdr:to>
      <xdr:col>50</xdr:col>
      <xdr:colOff>165100</xdr:colOff>
      <xdr:row>78</xdr:row>
      <xdr:rowOff>52335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43462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128137</xdr:rowOff>
    </xdr:from>
    <xdr:to>
      <xdr:col>45</xdr:col>
      <xdr:colOff>177800</xdr:colOff>
      <xdr:row>76</xdr:row>
      <xdr:rowOff>52068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986887"/>
          <a:ext cx="889000" cy="9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149871</xdr:rowOff>
    </xdr:from>
    <xdr:to>
      <xdr:col>46</xdr:col>
      <xdr:colOff>38100</xdr:colOff>
      <xdr:row>78</xdr:row>
      <xdr:rowOff>80021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71148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4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52068</xdr:rowOff>
    </xdr:from>
    <xdr:to>
      <xdr:col>41</xdr:col>
      <xdr:colOff>50800</xdr:colOff>
      <xdr:row>78</xdr:row>
      <xdr:rowOff>24084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082268"/>
          <a:ext cx="889000" cy="3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140066</xdr:rowOff>
    </xdr:from>
    <xdr:to>
      <xdr:col>41</xdr:col>
      <xdr:colOff>101600</xdr:colOff>
      <xdr:row>78</xdr:row>
      <xdr:rowOff>70216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4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61343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3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125394</xdr:rowOff>
    </xdr:from>
    <xdr:to>
      <xdr:col>36</xdr:col>
      <xdr:colOff>165100</xdr:colOff>
      <xdr:row>78</xdr:row>
      <xdr:rowOff>55544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72071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9630</xdr:rowOff>
    </xdr:from>
    <xdr:to>
      <xdr:col>55</xdr:col>
      <xdr:colOff>50800</xdr:colOff>
      <xdr:row>78</xdr:row>
      <xdr:rowOff>111230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8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107432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0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11107</xdr:rowOff>
    </xdr:from>
    <xdr:to>
      <xdr:col>50</xdr:col>
      <xdr:colOff>165100</xdr:colOff>
      <xdr:row>70</xdr:row>
      <xdr:rowOff>112707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0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129234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178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77337</xdr:rowOff>
    </xdr:from>
    <xdr:to>
      <xdr:col>46</xdr:col>
      <xdr:colOff>38100</xdr:colOff>
      <xdr:row>76</xdr:row>
      <xdr:rowOff>7488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36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24014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71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1268</xdr:rowOff>
    </xdr:from>
    <xdr:to>
      <xdr:col>41</xdr:col>
      <xdr:colOff>101600</xdr:colOff>
      <xdr:row>76</xdr:row>
      <xdr:rowOff>102868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3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119395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0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144734</xdr:rowOff>
    </xdr:from>
    <xdr:to>
      <xdr:col>36</xdr:col>
      <xdr:colOff>165100</xdr:colOff>
      <xdr:row>78</xdr:row>
      <xdr:rowOff>74884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66011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3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74237</xdr:rowOff>
    </xdr:from>
    <xdr:to>
      <xdr:col>55</xdr:col>
      <xdr:colOff>0</xdr:colOff>
      <xdr:row>97</xdr:row>
      <xdr:rowOff>45114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019087"/>
          <a:ext cx="838200" cy="65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74237</xdr:rowOff>
    </xdr:from>
    <xdr:to>
      <xdr:col>50</xdr:col>
      <xdr:colOff>114300</xdr:colOff>
      <xdr:row>97</xdr:row>
      <xdr:rowOff>41021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019087"/>
          <a:ext cx="889000" cy="65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53274</xdr:rowOff>
    </xdr:from>
    <xdr:to>
      <xdr:col>45</xdr:col>
      <xdr:colOff>177800</xdr:colOff>
      <xdr:row>97</xdr:row>
      <xdr:rowOff>41021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41024"/>
          <a:ext cx="889000" cy="33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53274</xdr:rowOff>
    </xdr:from>
    <xdr:to>
      <xdr:col>41</xdr:col>
      <xdr:colOff>50800</xdr:colOff>
      <xdr:row>97</xdr:row>
      <xdr:rowOff>119431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341024"/>
          <a:ext cx="889000" cy="40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127876</xdr:rowOff>
    </xdr:from>
    <xdr:to>
      <xdr:col>41</xdr:col>
      <xdr:colOff>101600</xdr:colOff>
      <xdr:row>96</xdr:row>
      <xdr:rowOff>58026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49153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0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87071</xdr:rowOff>
    </xdr:from>
    <xdr:to>
      <xdr:col>36</xdr:col>
      <xdr:colOff>165100</xdr:colOff>
      <xdr:row>97</xdr:row>
      <xdr:rowOff>17221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33748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165764</xdr:rowOff>
    </xdr:from>
    <xdr:to>
      <xdr:col>55</xdr:col>
      <xdr:colOff>50800</xdr:colOff>
      <xdr:row>97</xdr:row>
      <xdr:rowOff>95914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144191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23437</xdr:rowOff>
    </xdr:from>
    <xdr:to>
      <xdr:col>50</xdr:col>
      <xdr:colOff>165100</xdr:colOff>
      <xdr:row>93</xdr:row>
      <xdr:rowOff>125037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96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141564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574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161671</xdr:rowOff>
    </xdr:from>
    <xdr:to>
      <xdr:col>46</xdr:col>
      <xdr:colOff>38100</xdr:colOff>
      <xdr:row>97</xdr:row>
      <xdr:rowOff>91821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82948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2474</xdr:rowOff>
    </xdr:from>
    <xdr:to>
      <xdr:col>41</xdr:col>
      <xdr:colOff>101600</xdr:colOff>
      <xdr:row>95</xdr:row>
      <xdr:rowOff>104074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9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120601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6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68631</xdr:rowOff>
    </xdr:from>
    <xdr:to>
      <xdr:col>36</xdr:col>
      <xdr:colOff>165100</xdr:colOff>
      <xdr:row>97</xdr:row>
      <xdr:rowOff>170231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161358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7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139042</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142"/>
          <a:ext cx="8890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139042</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54142"/>
          <a:ext cx="8890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25363</xdr:rowOff>
    </xdr:from>
    <xdr:to>
      <xdr:col>72</xdr:col>
      <xdr:colOff>38100</xdr:colOff>
      <xdr:row>38</xdr:row>
      <xdr:rowOff>126963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143490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29231</xdr:rowOff>
    </xdr:from>
    <xdr:to>
      <xdr:col>67</xdr:col>
      <xdr:colOff>101600</xdr:colOff>
      <xdr:row>38</xdr:row>
      <xdr:rowOff>130831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147358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88242</xdr:rowOff>
    </xdr:from>
    <xdr:to>
      <xdr:col>72</xdr:col>
      <xdr:colOff>38100</xdr:colOff>
      <xdr:row>39</xdr:row>
      <xdr:rowOff>18392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9519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6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53412</xdr:rowOff>
    </xdr:from>
    <xdr:to>
      <xdr:col>85</xdr:col>
      <xdr:colOff>127000</xdr:colOff>
      <xdr:row>78</xdr:row>
      <xdr:rowOff>55228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26512"/>
          <a:ext cx="8382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44210</xdr:rowOff>
    </xdr:from>
    <xdr:to>
      <xdr:col>81</xdr:col>
      <xdr:colOff>50800</xdr:colOff>
      <xdr:row>78</xdr:row>
      <xdr:rowOff>55228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17310"/>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29848</xdr:rowOff>
    </xdr:from>
    <xdr:to>
      <xdr:col>76</xdr:col>
      <xdr:colOff>114300</xdr:colOff>
      <xdr:row>78</xdr:row>
      <xdr:rowOff>44210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02948"/>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23371</xdr:rowOff>
    </xdr:from>
    <xdr:to>
      <xdr:col>71</xdr:col>
      <xdr:colOff>177800</xdr:colOff>
      <xdr:row>78</xdr:row>
      <xdr:rowOff>29848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9647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63508</xdr:rowOff>
    </xdr:from>
    <xdr:to>
      <xdr:col>72</xdr:col>
      <xdr:colOff>38100</xdr:colOff>
      <xdr:row>76</xdr:row>
      <xdr:rowOff>165108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9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6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89901</xdr:rowOff>
    </xdr:from>
    <xdr:to>
      <xdr:col>67</xdr:col>
      <xdr:colOff>101600</xdr:colOff>
      <xdr:row>77</xdr:row>
      <xdr:rowOff>20051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2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36578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9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2612</xdr:rowOff>
    </xdr:from>
    <xdr:to>
      <xdr:col>85</xdr:col>
      <xdr:colOff>177800</xdr:colOff>
      <xdr:row>78</xdr:row>
      <xdr:rowOff>104212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88989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4428</xdr:rowOff>
    </xdr:from>
    <xdr:to>
      <xdr:col>81</xdr:col>
      <xdr:colOff>101600</xdr:colOff>
      <xdr:row>78</xdr:row>
      <xdr:rowOff>106028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7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97155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164860</xdr:rowOff>
    </xdr:from>
    <xdr:to>
      <xdr:col>76</xdr:col>
      <xdr:colOff>165100</xdr:colOff>
      <xdr:row>78</xdr:row>
      <xdr:rowOff>95010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86137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5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150498</xdr:rowOff>
    </xdr:from>
    <xdr:to>
      <xdr:col>72</xdr:col>
      <xdr:colOff>38100</xdr:colOff>
      <xdr:row>78</xdr:row>
      <xdr:rowOff>80648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71775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144021</xdr:rowOff>
    </xdr:from>
    <xdr:to>
      <xdr:col>67</xdr:col>
      <xdr:colOff>101600</xdr:colOff>
      <xdr:row>78</xdr:row>
      <xdr:rowOff>74171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65298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899</xdr:rowOff>
    </xdr:from>
    <xdr:to>
      <xdr:col>85</xdr:col>
      <xdr:colOff>127000</xdr:colOff>
      <xdr:row>98</xdr:row>
      <xdr:rowOff>29214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02999"/>
          <a:ext cx="838200" cy="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29214</xdr:rowOff>
    </xdr:from>
    <xdr:to>
      <xdr:col>81</xdr:col>
      <xdr:colOff>50800</xdr:colOff>
      <xdr:row>98</xdr:row>
      <xdr:rowOff>41252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31314"/>
          <a:ext cx="889000" cy="1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129560</xdr:rowOff>
    </xdr:from>
    <xdr:to>
      <xdr:col>76</xdr:col>
      <xdr:colOff>114300</xdr:colOff>
      <xdr:row>98</xdr:row>
      <xdr:rowOff>41252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60210"/>
          <a:ext cx="889000" cy="8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129560</xdr:rowOff>
    </xdr:from>
    <xdr:to>
      <xdr:col>71</xdr:col>
      <xdr:colOff>177800</xdr:colOff>
      <xdr:row>98</xdr:row>
      <xdr:rowOff>52767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60210"/>
          <a:ext cx="889000" cy="9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103814</xdr:rowOff>
    </xdr:from>
    <xdr:to>
      <xdr:col>72</xdr:col>
      <xdr:colOff>38100</xdr:colOff>
      <xdr:row>98</xdr:row>
      <xdr:rowOff>33964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25091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2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50254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121549</xdr:rowOff>
    </xdr:from>
    <xdr:to>
      <xdr:col>85</xdr:col>
      <xdr:colOff>177800</xdr:colOff>
      <xdr:row>98</xdr:row>
      <xdr:rowOff>51699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37134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149864</xdr:rowOff>
    </xdr:from>
    <xdr:to>
      <xdr:col>81</xdr:col>
      <xdr:colOff>101600</xdr:colOff>
      <xdr:row>98</xdr:row>
      <xdr:rowOff>80014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71141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7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161902</xdr:rowOff>
    </xdr:from>
    <xdr:to>
      <xdr:col>76</xdr:col>
      <xdr:colOff>165100</xdr:colOff>
      <xdr:row>98</xdr:row>
      <xdr:rowOff>92052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83179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8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78760</xdr:rowOff>
    </xdr:from>
    <xdr:to>
      <xdr:col>72</xdr:col>
      <xdr:colOff>38100</xdr:colOff>
      <xdr:row>98</xdr:row>
      <xdr:rowOff>8910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25437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8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1967</xdr:rowOff>
    </xdr:from>
    <xdr:to>
      <xdr:col>67</xdr:col>
      <xdr:colOff>101600</xdr:colOff>
      <xdr:row>98</xdr:row>
      <xdr:rowOff>103567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0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94694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9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89256</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04356"/>
          <a:ext cx="889000" cy="1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89256</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04356"/>
          <a:ext cx="889000" cy="1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52477</xdr:rowOff>
    </xdr:from>
    <xdr:to>
      <xdr:col>102</xdr:col>
      <xdr:colOff>165100</xdr:colOff>
      <xdr:row>38</xdr:row>
      <xdr:rowOff>154077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6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170603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161252</xdr:rowOff>
    </xdr:from>
    <xdr:to>
      <xdr:col>98</xdr:col>
      <xdr:colOff>38100</xdr:colOff>
      <xdr:row>38</xdr:row>
      <xdr:rowOff>91402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107929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38456</xdr:rowOff>
    </xdr:from>
    <xdr:to>
      <xdr:col>107</xdr:col>
      <xdr:colOff>101600</xdr:colOff>
      <xdr:row>38</xdr:row>
      <xdr:rowOff>140056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131183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64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168732</xdr:rowOff>
    </xdr:from>
    <xdr:to>
      <xdr:col>116</xdr:col>
      <xdr:colOff>63500</xdr:colOff>
      <xdr:row>58</xdr:row>
      <xdr:rowOff>101818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41382"/>
          <a:ext cx="838200" cy="10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29641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7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168732</xdr:rowOff>
    </xdr:from>
    <xdr:to>
      <xdr:col>111</xdr:col>
      <xdr:colOff>177800</xdr:colOff>
      <xdr:row>57</xdr:row>
      <xdr:rowOff>170528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941382"/>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3972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169842</xdr:rowOff>
    </xdr:from>
    <xdr:to>
      <xdr:col>107</xdr:col>
      <xdr:colOff>50800</xdr:colOff>
      <xdr:row>57</xdr:row>
      <xdr:rowOff>170528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94249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163143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169842</xdr:rowOff>
    </xdr:from>
    <xdr:to>
      <xdr:col>102</xdr:col>
      <xdr:colOff>114300</xdr:colOff>
      <xdr:row>58</xdr:row>
      <xdr:rowOff>103810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942492"/>
          <a:ext cx="889000" cy="10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63819</xdr:rowOff>
    </xdr:from>
    <xdr:to>
      <xdr:col>102</xdr:col>
      <xdr:colOff>165100</xdr:colOff>
      <xdr:row>58</xdr:row>
      <xdr:rowOff>165419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0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115189</xdr:rowOff>
    </xdr:from>
    <xdr:to>
      <xdr:col>98</xdr:col>
      <xdr:colOff>38100</xdr:colOff>
      <xdr:row>59</xdr:row>
      <xdr:rowOff>45339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5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36466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5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51018</xdr:rowOff>
    </xdr:from>
    <xdr:to>
      <xdr:col>116</xdr:col>
      <xdr:colOff>114300</xdr:colOff>
      <xdr:row>58</xdr:row>
      <xdr:rowOff>152618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9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73895</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4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117932</xdr:rowOff>
    </xdr:from>
    <xdr:to>
      <xdr:col>112</xdr:col>
      <xdr:colOff>38100</xdr:colOff>
      <xdr:row>58</xdr:row>
      <xdr:rowOff>48082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8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64609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66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119728</xdr:rowOff>
    </xdr:from>
    <xdr:to>
      <xdr:col>107</xdr:col>
      <xdr:colOff>101600</xdr:colOff>
      <xdr:row>58</xdr:row>
      <xdr:rowOff>49878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89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66405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6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119042</xdr:rowOff>
    </xdr:from>
    <xdr:to>
      <xdr:col>102</xdr:col>
      <xdr:colOff>165100</xdr:colOff>
      <xdr:row>58</xdr:row>
      <xdr:rowOff>49192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8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65719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6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53010</xdr:rowOff>
    </xdr:from>
    <xdr:to>
      <xdr:col>98</xdr:col>
      <xdr:colOff>38100</xdr:colOff>
      <xdr:row>58</xdr:row>
      <xdr:rowOff>154610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171137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7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24203</xdr:rowOff>
    </xdr:from>
    <xdr:to>
      <xdr:col>116</xdr:col>
      <xdr:colOff>63500</xdr:colOff>
      <xdr:row>78</xdr:row>
      <xdr:rowOff>29809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397303"/>
          <a:ext cx="8382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29809</xdr:rowOff>
    </xdr:from>
    <xdr:to>
      <xdr:col>111</xdr:col>
      <xdr:colOff>177800</xdr:colOff>
      <xdr:row>78</xdr:row>
      <xdr:rowOff>50154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402909"/>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50154</xdr:rowOff>
    </xdr:from>
    <xdr:to>
      <xdr:col>107</xdr:col>
      <xdr:colOff>50800</xdr:colOff>
      <xdr:row>78</xdr:row>
      <xdr:rowOff>61682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423254"/>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59440</xdr:rowOff>
    </xdr:from>
    <xdr:to>
      <xdr:col>102</xdr:col>
      <xdr:colOff>114300</xdr:colOff>
      <xdr:row>78</xdr:row>
      <xdr:rowOff>61682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432540"/>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124637</xdr:rowOff>
    </xdr:from>
    <xdr:to>
      <xdr:col>102</xdr:col>
      <xdr:colOff>165100</xdr:colOff>
      <xdr:row>77</xdr:row>
      <xdr:rowOff>54787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54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135306</xdr:rowOff>
    </xdr:from>
    <xdr:to>
      <xdr:col>98</xdr:col>
      <xdr:colOff>38100</xdr:colOff>
      <xdr:row>77</xdr:row>
      <xdr:rowOff>65456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81983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144853</xdr:rowOff>
    </xdr:from>
    <xdr:to>
      <xdr:col>116</xdr:col>
      <xdr:colOff>114300</xdr:colOff>
      <xdr:row>78</xdr:row>
      <xdr:rowOff>75003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3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123280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3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150459</xdr:rowOff>
    </xdr:from>
    <xdr:to>
      <xdr:col>112</xdr:col>
      <xdr:colOff>38100</xdr:colOff>
      <xdr:row>78</xdr:row>
      <xdr:rowOff>80609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3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71736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44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170804</xdr:rowOff>
    </xdr:from>
    <xdr:to>
      <xdr:col>107</xdr:col>
      <xdr:colOff>101600</xdr:colOff>
      <xdr:row>78</xdr:row>
      <xdr:rowOff>100954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3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92081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46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10882</xdr:rowOff>
    </xdr:from>
    <xdr:to>
      <xdr:col>102</xdr:col>
      <xdr:colOff>165100</xdr:colOff>
      <xdr:row>78</xdr:row>
      <xdr:rowOff>112482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38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103609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47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8640</xdr:rowOff>
    </xdr:from>
    <xdr:to>
      <xdr:col>98</xdr:col>
      <xdr:colOff>38100</xdr:colOff>
      <xdr:row>78</xdr:row>
      <xdr:rowOff>110240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8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101367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7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歳出決算総額は、人口１名当たり</a:t>
          </a:r>
          <a:r>
            <a:rPr kumimoji="1" lang="en-US" altLang="ja-JP" sz="1300">
              <a:latin typeface="ＭＳ Ｐゴシック" panose="020B0600070205080204" pitchFamily="50" charset="-128"/>
              <a:ea typeface="ＭＳ Ｐゴシック" panose="020B0600070205080204" pitchFamily="50" charset="-128"/>
            </a:rPr>
            <a:t>572</a:t>
          </a:r>
          <a:r>
            <a:rPr kumimoji="1" lang="ja-JP" altLang="en-US" sz="1300">
              <a:latin typeface="ＭＳ Ｐゴシック" panose="020B0600070205080204" pitchFamily="50" charset="-128"/>
              <a:ea typeface="ＭＳ Ｐゴシック" panose="020B0600070205080204" pitchFamily="50" charset="-128"/>
            </a:rPr>
            <a:t>千円となり、前年度の</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千円から大幅減（△</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千円）となった。主な理由としては、ＬＲＴ整備事業を含む大規模建設事業が終了したことによるもので、ＬＲＴ整備事業の主期間（令和２年度から令和４年度まで）では、普通建設事業費（うち新規整備）が類似団体平均を大きく上回る決算額となっていたが、令和５年度の整備事業が完了、芳賀・宇都宮ライトレールが開業したことに伴い、従来の水準まで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性質別で顕著なものは、公債費が大規模事業に備えて償還が進み、かつ大規模建設事業を実施した財源としての借入れが据置期間中であったことから、公債費が類似団体のうちでも最低水準となっている。しかし、今後この建設事業費実施のため起債した償還が順次開始していくため、今後は公債費が伸びていく予定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栃木県芳賀町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15,505
15,295
70.16
9,602,354
8,876,767
635,857
5,229,605
6,781,011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16447</xdr:rowOff>
    </xdr:from>
    <xdr:to>
      <xdr:col>24</xdr:col>
      <xdr:colOff>63500</xdr:colOff>
      <xdr:row>37</xdr:row>
      <xdr:rowOff>22161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60097"/>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21590</xdr:rowOff>
    </xdr:from>
    <xdr:to>
      <xdr:col>19</xdr:col>
      <xdr:colOff>177800</xdr:colOff>
      <xdr:row>37</xdr:row>
      <xdr:rowOff>22161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524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10922</xdr:rowOff>
    </xdr:from>
    <xdr:to>
      <xdr:col>15</xdr:col>
      <xdr:colOff>50800</xdr:colOff>
      <xdr:row>37</xdr:row>
      <xdr:rowOff>21590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457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129413</xdr:rowOff>
    </xdr:from>
    <xdr:to>
      <xdr:col>10</xdr:col>
      <xdr:colOff>114300</xdr:colOff>
      <xdr:row>37</xdr:row>
      <xdr:rowOff>10922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1613"/>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133858</xdr:rowOff>
    </xdr:from>
    <xdr:to>
      <xdr:col>10</xdr:col>
      <xdr:colOff>165100</xdr:colOff>
      <xdr:row>36</xdr:row>
      <xdr:rowOff>64008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3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80535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131382</xdr:rowOff>
    </xdr:from>
    <xdr:to>
      <xdr:col>6</xdr:col>
      <xdr:colOff>38100</xdr:colOff>
      <xdr:row>37</xdr:row>
      <xdr:rowOff>61532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52659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137097</xdr:rowOff>
    </xdr:from>
    <xdr:to>
      <xdr:col>24</xdr:col>
      <xdr:colOff>114300</xdr:colOff>
      <xdr:row>37</xdr:row>
      <xdr:rowOff>67247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115524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142811</xdr:rowOff>
    </xdr:from>
    <xdr:to>
      <xdr:col>20</xdr:col>
      <xdr:colOff>38100</xdr:colOff>
      <xdr:row>37</xdr:row>
      <xdr:rowOff>72961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64088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142240</xdr:rowOff>
    </xdr:from>
    <xdr:to>
      <xdr:col>15</xdr:col>
      <xdr:colOff>101600</xdr:colOff>
      <xdr:row>37</xdr:row>
      <xdr:rowOff>72390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63517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131572</xdr:rowOff>
    </xdr:from>
    <xdr:to>
      <xdr:col>10</xdr:col>
      <xdr:colOff>165100</xdr:colOff>
      <xdr:row>37</xdr:row>
      <xdr:rowOff>61722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52849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78613</xdr:rowOff>
    </xdr:from>
    <xdr:to>
      <xdr:col>6</xdr:col>
      <xdr:colOff>38100</xdr:colOff>
      <xdr:row>37</xdr:row>
      <xdr:rowOff>8763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25290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48096</xdr:rowOff>
    </xdr:from>
    <xdr:to>
      <xdr:col>24</xdr:col>
      <xdr:colOff>63500</xdr:colOff>
      <xdr:row>57</xdr:row>
      <xdr:rowOff>66403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0746"/>
          <a:ext cx="8382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66403</xdr:rowOff>
    </xdr:from>
    <xdr:to>
      <xdr:col>19</xdr:col>
      <xdr:colOff>177800</xdr:colOff>
      <xdr:row>57</xdr:row>
      <xdr:rowOff>82451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9053"/>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28711</xdr:rowOff>
    </xdr:from>
    <xdr:to>
      <xdr:col>15</xdr:col>
      <xdr:colOff>50800</xdr:colOff>
      <xdr:row>57</xdr:row>
      <xdr:rowOff>82451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8461"/>
          <a:ext cx="889000" cy="39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28711</xdr:rowOff>
    </xdr:from>
    <xdr:to>
      <xdr:col>10</xdr:col>
      <xdr:colOff>114300</xdr:colOff>
      <xdr:row>57</xdr:row>
      <xdr:rowOff>89077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58461"/>
          <a:ext cx="889000" cy="40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170076</xdr:rowOff>
    </xdr:from>
    <xdr:to>
      <xdr:col>10</xdr:col>
      <xdr:colOff>165100</xdr:colOff>
      <xdr:row>54</xdr:row>
      <xdr:rowOff>100226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5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116753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3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86637</xdr:rowOff>
    </xdr:from>
    <xdr:to>
      <xdr:col>6</xdr:col>
      <xdr:colOff>38100</xdr:colOff>
      <xdr:row>57</xdr:row>
      <xdr:rowOff>16787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33314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168746</xdr:rowOff>
    </xdr:from>
    <xdr:to>
      <xdr:col>24</xdr:col>
      <xdr:colOff>114300</xdr:colOff>
      <xdr:row>57</xdr:row>
      <xdr:rowOff>98896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83673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15603</xdr:rowOff>
    </xdr:from>
    <xdr:to>
      <xdr:col>20</xdr:col>
      <xdr:colOff>38100</xdr:colOff>
      <xdr:row>57</xdr:row>
      <xdr:rowOff>117203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108330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8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31651</xdr:rowOff>
    </xdr:from>
    <xdr:to>
      <xdr:col>15</xdr:col>
      <xdr:colOff>101600</xdr:colOff>
      <xdr:row>57</xdr:row>
      <xdr:rowOff>133251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124378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9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149361</xdr:rowOff>
    </xdr:from>
    <xdr:to>
      <xdr:col>10</xdr:col>
      <xdr:colOff>165100</xdr:colOff>
      <xdr:row>55</xdr:row>
      <xdr:rowOff>79511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70638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38277</xdr:rowOff>
    </xdr:from>
    <xdr:to>
      <xdr:col>6</xdr:col>
      <xdr:colOff>38100</xdr:colOff>
      <xdr:row>57</xdr:row>
      <xdr:rowOff>139877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131004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0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104539</xdr:rowOff>
    </xdr:from>
    <xdr:to>
      <xdr:col>24</xdr:col>
      <xdr:colOff>63500</xdr:colOff>
      <xdr:row>77</xdr:row>
      <xdr:rowOff>2279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4739"/>
          <a:ext cx="8382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46834</xdr:rowOff>
    </xdr:from>
    <xdr:to>
      <xdr:col>19</xdr:col>
      <xdr:colOff>177800</xdr:colOff>
      <xdr:row>77</xdr:row>
      <xdr:rowOff>2279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77034"/>
          <a:ext cx="889000" cy="12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46834</xdr:rowOff>
    </xdr:from>
    <xdr:to>
      <xdr:col>15</xdr:col>
      <xdr:colOff>50800</xdr:colOff>
      <xdr:row>78</xdr:row>
      <xdr:rowOff>52200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77034"/>
          <a:ext cx="889000" cy="34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52200</xdr:rowOff>
    </xdr:from>
    <xdr:to>
      <xdr:col>10</xdr:col>
      <xdr:colOff>114300</xdr:colOff>
      <xdr:row>78</xdr:row>
      <xdr:rowOff>98454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5300"/>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68348</xdr:rowOff>
    </xdr:from>
    <xdr:to>
      <xdr:col>10</xdr:col>
      <xdr:colOff>165100</xdr:colOff>
      <xdr:row>75</xdr:row>
      <xdr:rowOff>169948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8280</xdr:rowOff>
    </xdr:from>
    <xdr:to>
      <xdr:col>6</xdr:col>
      <xdr:colOff>38100</xdr:colOff>
      <xdr:row>76</xdr:row>
      <xdr:rowOff>109880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126407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1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53739</xdr:rowOff>
    </xdr:from>
    <xdr:to>
      <xdr:col>24</xdr:col>
      <xdr:colOff>114300</xdr:colOff>
      <xdr:row>76</xdr:row>
      <xdr:rowOff>155339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32166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6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122929</xdr:rowOff>
    </xdr:from>
    <xdr:to>
      <xdr:col>20</xdr:col>
      <xdr:colOff>38100</xdr:colOff>
      <xdr:row>77</xdr:row>
      <xdr:rowOff>53079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4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167484</xdr:rowOff>
    </xdr:from>
    <xdr:to>
      <xdr:col>15</xdr:col>
      <xdr:colOff>101600</xdr:colOff>
      <xdr:row>76</xdr:row>
      <xdr:rowOff>97634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2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88761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1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1400</xdr:rowOff>
    </xdr:from>
    <xdr:to>
      <xdr:col>10</xdr:col>
      <xdr:colOff>165100</xdr:colOff>
      <xdr:row>78</xdr:row>
      <xdr:rowOff>103000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94127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47654</xdr:rowOff>
    </xdr:from>
    <xdr:to>
      <xdr:col>6</xdr:col>
      <xdr:colOff>38100</xdr:colOff>
      <xdr:row>78</xdr:row>
      <xdr:rowOff>149254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140381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27370</xdr:rowOff>
    </xdr:from>
    <xdr:to>
      <xdr:col>24</xdr:col>
      <xdr:colOff>63500</xdr:colOff>
      <xdr:row>99</xdr:row>
      <xdr:rowOff>29144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7000920"/>
          <a:ext cx="8382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29144</xdr:rowOff>
    </xdr:from>
    <xdr:to>
      <xdr:col>19</xdr:col>
      <xdr:colOff>177800</xdr:colOff>
      <xdr:row>99</xdr:row>
      <xdr:rowOff>32291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7002694"/>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32291</xdr:rowOff>
    </xdr:from>
    <xdr:to>
      <xdr:col>15</xdr:col>
      <xdr:colOff>50800</xdr:colOff>
      <xdr:row>99</xdr:row>
      <xdr:rowOff>97093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05841"/>
          <a:ext cx="889000" cy="6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97093</xdr:rowOff>
    </xdr:from>
    <xdr:to>
      <xdr:col>10</xdr:col>
      <xdr:colOff>114300</xdr:colOff>
      <xdr:row>99</xdr:row>
      <xdr:rowOff>125059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70643"/>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119216</xdr:rowOff>
    </xdr:from>
    <xdr:to>
      <xdr:col>10</xdr:col>
      <xdr:colOff>165100</xdr:colOff>
      <xdr:row>97</xdr:row>
      <xdr:rowOff>49366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57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65893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3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40132</xdr:rowOff>
    </xdr:from>
    <xdr:to>
      <xdr:col>6</xdr:col>
      <xdr:colOff>38100</xdr:colOff>
      <xdr:row>97</xdr:row>
      <xdr:rowOff>141732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158259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4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148020</xdr:rowOff>
    </xdr:from>
    <xdr:to>
      <xdr:col>24</xdr:col>
      <xdr:colOff>114300</xdr:colOff>
      <xdr:row>99</xdr:row>
      <xdr:rowOff>78170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62947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149794</xdr:rowOff>
    </xdr:from>
    <xdr:to>
      <xdr:col>20</xdr:col>
      <xdr:colOff>38100</xdr:colOff>
      <xdr:row>99</xdr:row>
      <xdr:rowOff>79944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71071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4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152941</xdr:rowOff>
    </xdr:from>
    <xdr:to>
      <xdr:col>15</xdr:col>
      <xdr:colOff>101600</xdr:colOff>
      <xdr:row>99</xdr:row>
      <xdr:rowOff>83091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74218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4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46293</xdr:rowOff>
    </xdr:from>
    <xdr:to>
      <xdr:col>10</xdr:col>
      <xdr:colOff>165100</xdr:colOff>
      <xdr:row>99</xdr:row>
      <xdr:rowOff>147893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139020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74259</xdr:rowOff>
    </xdr:from>
    <xdr:to>
      <xdr:col>6</xdr:col>
      <xdr:colOff>38100</xdr:colOff>
      <xdr:row>100</xdr:row>
      <xdr:rowOff>4409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166986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4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136957</xdr:rowOff>
    </xdr:from>
    <xdr:to>
      <xdr:col>55</xdr:col>
      <xdr:colOff>0</xdr:colOff>
      <xdr:row>38</xdr:row>
      <xdr:rowOff>138329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5205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84836</xdr:rowOff>
    </xdr:from>
    <xdr:to>
      <xdr:col>50</xdr:col>
      <xdr:colOff>114300</xdr:colOff>
      <xdr:row>38</xdr:row>
      <xdr:rowOff>138329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99936"/>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84836</xdr:rowOff>
    </xdr:from>
    <xdr:to>
      <xdr:col>45</xdr:col>
      <xdr:colOff>177800</xdr:colOff>
      <xdr:row>38</xdr:row>
      <xdr:rowOff>132385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99936"/>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132385</xdr:rowOff>
    </xdr:from>
    <xdr:to>
      <xdr:col>41</xdr:col>
      <xdr:colOff>50800</xdr:colOff>
      <xdr:row>38</xdr:row>
      <xdr:rowOff>137414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4748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156108</xdr:rowOff>
    </xdr:from>
    <xdr:to>
      <xdr:col>41</xdr:col>
      <xdr:colOff>101600</xdr:colOff>
      <xdr:row>37</xdr:row>
      <xdr:rowOff>86258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102785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82499</xdr:rowOff>
    </xdr:from>
    <xdr:to>
      <xdr:col>36</xdr:col>
      <xdr:colOff>165100</xdr:colOff>
      <xdr:row>38</xdr:row>
      <xdr:rowOff>12649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29176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01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1084</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6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34036</xdr:rowOff>
    </xdr:from>
    <xdr:to>
      <xdr:col>46</xdr:col>
      <xdr:colOff>38100</xdr:colOff>
      <xdr:row>38</xdr:row>
      <xdr:rowOff>135636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126763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81585</xdr:rowOff>
    </xdr:from>
    <xdr:to>
      <xdr:col>41</xdr:col>
      <xdr:colOff>101600</xdr:colOff>
      <xdr:row>39</xdr:row>
      <xdr:rowOff>11735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2862</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6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86614</xdr:rowOff>
    </xdr:from>
    <xdr:to>
      <xdr:col>36</xdr:col>
      <xdr:colOff>165100</xdr:colOff>
      <xdr:row>39</xdr:row>
      <xdr:rowOff>16764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7891</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109036</xdr:rowOff>
    </xdr:from>
    <xdr:to>
      <xdr:col>55</xdr:col>
      <xdr:colOff>0</xdr:colOff>
      <xdr:row>57</xdr:row>
      <xdr:rowOff>120027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81686"/>
          <a:ext cx="8382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106782</xdr:rowOff>
    </xdr:from>
    <xdr:to>
      <xdr:col>50</xdr:col>
      <xdr:colOff>114300</xdr:colOff>
      <xdr:row>57</xdr:row>
      <xdr:rowOff>109036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79432"/>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106782</xdr:rowOff>
    </xdr:from>
    <xdr:to>
      <xdr:col>45</xdr:col>
      <xdr:colOff>177800</xdr:colOff>
      <xdr:row>57</xdr:row>
      <xdr:rowOff>137378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79432"/>
          <a:ext cx="889000" cy="3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124292</xdr:rowOff>
    </xdr:from>
    <xdr:to>
      <xdr:col>41</xdr:col>
      <xdr:colOff>50800</xdr:colOff>
      <xdr:row>57</xdr:row>
      <xdr:rowOff>137378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96942"/>
          <a:ext cx="889000" cy="1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103096</xdr:rowOff>
    </xdr:from>
    <xdr:to>
      <xdr:col>41</xdr:col>
      <xdr:colOff>101600</xdr:colOff>
      <xdr:row>57</xdr:row>
      <xdr:rowOff>33246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49773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86267</xdr:rowOff>
    </xdr:from>
    <xdr:to>
      <xdr:col>36</xdr:col>
      <xdr:colOff>165100</xdr:colOff>
      <xdr:row>57</xdr:row>
      <xdr:rowOff>16417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32944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6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69227</xdr:rowOff>
    </xdr:from>
    <xdr:to>
      <xdr:col>55</xdr:col>
      <xdr:colOff>50800</xdr:colOff>
      <xdr:row>57</xdr:row>
      <xdr:rowOff>170827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47654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58236</xdr:rowOff>
    </xdr:from>
    <xdr:to>
      <xdr:col>50</xdr:col>
      <xdr:colOff>165100</xdr:colOff>
      <xdr:row>57</xdr:row>
      <xdr:rowOff>159836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4913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0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55982</xdr:rowOff>
    </xdr:from>
    <xdr:to>
      <xdr:col>46</xdr:col>
      <xdr:colOff>38100</xdr:colOff>
      <xdr:row>57</xdr:row>
      <xdr:rowOff>157582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2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2659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0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86578</xdr:rowOff>
    </xdr:from>
    <xdr:to>
      <xdr:col>41</xdr:col>
      <xdr:colOff>101600</xdr:colOff>
      <xdr:row>58</xdr:row>
      <xdr:rowOff>16728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73492</xdr:rowOff>
    </xdr:from>
    <xdr:to>
      <xdr:col>36</xdr:col>
      <xdr:colOff>165100</xdr:colOff>
      <xdr:row>58</xdr:row>
      <xdr:rowOff>3642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166219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3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162190</xdr:rowOff>
    </xdr:from>
    <xdr:to>
      <xdr:col>55</xdr:col>
      <xdr:colOff>0</xdr:colOff>
      <xdr:row>77</xdr:row>
      <xdr:rowOff>119932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849490"/>
          <a:ext cx="838200" cy="47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162190</xdr:rowOff>
    </xdr:from>
    <xdr:to>
      <xdr:col>50</xdr:col>
      <xdr:colOff>114300</xdr:colOff>
      <xdr:row>77</xdr:row>
      <xdr:rowOff>136162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849490"/>
          <a:ext cx="889000" cy="48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123872</xdr:rowOff>
    </xdr:from>
    <xdr:to>
      <xdr:col>45</xdr:col>
      <xdr:colOff>177800</xdr:colOff>
      <xdr:row>77</xdr:row>
      <xdr:rowOff>136162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25522"/>
          <a:ext cx="889000" cy="1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123872</xdr:rowOff>
    </xdr:from>
    <xdr:to>
      <xdr:col>41</xdr:col>
      <xdr:colOff>50800</xdr:colOff>
      <xdr:row>78</xdr:row>
      <xdr:rowOff>84401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25522"/>
          <a:ext cx="889000" cy="13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56384</xdr:rowOff>
    </xdr:from>
    <xdr:to>
      <xdr:col>41</xdr:col>
      <xdr:colOff>101600</xdr:colOff>
      <xdr:row>76</xdr:row>
      <xdr:rowOff>157984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3061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6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133716</xdr:rowOff>
    </xdr:from>
    <xdr:to>
      <xdr:col>36</xdr:col>
      <xdr:colOff>165100</xdr:colOff>
      <xdr:row>78</xdr:row>
      <xdr:rowOff>63866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3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80393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1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69132</xdr:rowOff>
    </xdr:from>
    <xdr:to>
      <xdr:col>55</xdr:col>
      <xdr:colOff>50800</xdr:colOff>
      <xdr:row>77</xdr:row>
      <xdr:rowOff>170732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92009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111390</xdr:rowOff>
    </xdr:from>
    <xdr:to>
      <xdr:col>50</xdr:col>
      <xdr:colOff>165100</xdr:colOff>
      <xdr:row>75</xdr:row>
      <xdr:rowOff>41540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79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58067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57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85362</xdr:rowOff>
    </xdr:from>
    <xdr:to>
      <xdr:col>46</xdr:col>
      <xdr:colOff>38100</xdr:colOff>
      <xdr:row>78</xdr:row>
      <xdr:rowOff>15512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32039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06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73072</xdr:rowOff>
    </xdr:from>
    <xdr:to>
      <xdr:col>41</xdr:col>
      <xdr:colOff>101600</xdr:colOff>
      <xdr:row>78</xdr:row>
      <xdr:rowOff>3222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7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165799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6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33601</xdr:rowOff>
    </xdr:from>
    <xdr:to>
      <xdr:col>36</xdr:col>
      <xdr:colOff>165100</xdr:colOff>
      <xdr:row>78</xdr:row>
      <xdr:rowOff>135201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126328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4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124597</xdr:rowOff>
    </xdr:from>
    <xdr:to>
      <xdr:col>55</xdr:col>
      <xdr:colOff>0</xdr:colOff>
      <xdr:row>97</xdr:row>
      <xdr:rowOff>56231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383647"/>
          <a:ext cx="838200" cy="130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124597</xdr:rowOff>
    </xdr:from>
    <xdr:to>
      <xdr:col>50</xdr:col>
      <xdr:colOff>114300</xdr:colOff>
      <xdr:row>94</xdr:row>
      <xdr:rowOff>113697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383647"/>
          <a:ext cx="889000" cy="84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108877</xdr:rowOff>
    </xdr:from>
    <xdr:to>
      <xdr:col>45</xdr:col>
      <xdr:colOff>177800</xdr:colOff>
      <xdr:row>94</xdr:row>
      <xdr:rowOff>113697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225177"/>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108877</xdr:rowOff>
    </xdr:from>
    <xdr:to>
      <xdr:col>41</xdr:col>
      <xdr:colOff>50800</xdr:colOff>
      <xdr:row>97</xdr:row>
      <xdr:rowOff>49343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225177"/>
          <a:ext cx="889000" cy="45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24512</xdr:rowOff>
    </xdr:from>
    <xdr:to>
      <xdr:col>41</xdr:col>
      <xdr:colOff>101600</xdr:colOff>
      <xdr:row>97</xdr:row>
      <xdr:rowOff>126112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5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117239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4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111458</xdr:rowOff>
    </xdr:from>
    <xdr:to>
      <xdr:col>36</xdr:col>
      <xdr:colOff>165100</xdr:colOff>
      <xdr:row>98</xdr:row>
      <xdr:rowOff>41608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4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32735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83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5431</xdr:rowOff>
    </xdr:from>
    <xdr:to>
      <xdr:col>55</xdr:col>
      <xdr:colOff>50800</xdr:colOff>
      <xdr:row>97</xdr:row>
      <xdr:rowOff>107031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28308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73797</xdr:rowOff>
    </xdr:from>
    <xdr:to>
      <xdr:col>50</xdr:col>
      <xdr:colOff>165100</xdr:colOff>
      <xdr:row>90</xdr:row>
      <xdr:rowOff>3947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3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20474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10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62897</xdr:rowOff>
    </xdr:from>
    <xdr:to>
      <xdr:col>46</xdr:col>
      <xdr:colOff>38100</xdr:colOff>
      <xdr:row>94</xdr:row>
      <xdr:rowOff>164497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1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9574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95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58077</xdr:rowOff>
    </xdr:from>
    <xdr:to>
      <xdr:col>41</xdr:col>
      <xdr:colOff>101600</xdr:colOff>
      <xdr:row>94</xdr:row>
      <xdr:rowOff>159677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4754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94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169993</xdr:rowOff>
    </xdr:from>
    <xdr:to>
      <xdr:col>36</xdr:col>
      <xdr:colOff>165100</xdr:colOff>
      <xdr:row>97</xdr:row>
      <xdr:rowOff>100143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116670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0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46464</xdr:rowOff>
    </xdr:from>
    <xdr:to>
      <xdr:col>85</xdr:col>
      <xdr:colOff>127000</xdr:colOff>
      <xdr:row>39</xdr:row>
      <xdr:rowOff>74092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733014"/>
          <a:ext cx="8382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46464</xdr:rowOff>
    </xdr:from>
    <xdr:to>
      <xdr:col>81</xdr:col>
      <xdr:colOff>50800</xdr:colOff>
      <xdr:row>39</xdr:row>
      <xdr:rowOff>83807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733014"/>
          <a:ext cx="8890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83807</xdr:rowOff>
    </xdr:from>
    <xdr:to>
      <xdr:col>76</xdr:col>
      <xdr:colOff>114300</xdr:colOff>
      <xdr:row>39</xdr:row>
      <xdr:rowOff>102895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70357"/>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102895</xdr:rowOff>
    </xdr:from>
    <xdr:to>
      <xdr:col>71</xdr:col>
      <xdr:colOff>177800</xdr:colOff>
      <xdr:row>39</xdr:row>
      <xdr:rowOff>109737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89445"/>
          <a:ext cx="8890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75837</xdr:rowOff>
    </xdr:from>
    <xdr:to>
      <xdr:col>72</xdr:col>
      <xdr:colOff>38100</xdr:colOff>
      <xdr:row>38</xdr:row>
      <xdr:rowOff>5987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22514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9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44699</xdr:rowOff>
    </xdr:from>
    <xdr:to>
      <xdr:col>67</xdr:col>
      <xdr:colOff>101600</xdr:colOff>
      <xdr:row>38</xdr:row>
      <xdr:rowOff>146299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162825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3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23292</xdr:rowOff>
    </xdr:from>
    <xdr:to>
      <xdr:col>85</xdr:col>
      <xdr:colOff>177800</xdr:colOff>
      <xdr:row>39</xdr:row>
      <xdr:rowOff>124892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7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109669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6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167114</xdr:rowOff>
    </xdr:from>
    <xdr:to>
      <xdr:col>81</xdr:col>
      <xdr:colOff>101600</xdr:colOff>
      <xdr:row>39</xdr:row>
      <xdr:rowOff>97264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88391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33007</xdr:rowOff>
    </xdr:from>
    <xdr:to>
      <xdr:col>76</xdr:col>
      <xdr:colOff>165100</xdr:colOff>
      <xdr:row>39</xdr:row>
      <xdr:rowOff>134607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7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125734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81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52095</xdr:rowOff>
    </xdr:from>
    <xdr:to>
      <xdr:col>72</xdr:col>
      <xdr:colOff>38100</xdr:colOff>
      <xdr:row>39</xdr:row>
      <xdr:rowOff>153695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7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144822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83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58937</xdr:rowOff>
    </xdr:from>
    <xdr:to>
      <xdr:col>67</xdr:col>
      <xdr:colOff>101600</xdr:colOff>
      <xdr:row>39</xdr:row>
      <xdr:rowOff>160537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74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151664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8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114791</xdr:rowOff>
    </xdr:from>
    <xdr:to>
      <xdr:col>85</xdr:col>
      <xdr:colOff>127000</xdr:colOff>
      <xdr:row>56</xdr:row>
      <xdr:rowOff>137199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15991"/>
          <a:ext cx="838200" cy="2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114791</xdr:rowOff>
    </xdr:from>
    <xdr:to>
      <xdr:col>81</xdr:col>
      <xdr:colOff>50800</xdr:colOff>
      <xdr:row>57</xdr:row>
      <xdr:rowOff>10619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15991"/>
          <a:ext cx="889000" cy="6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106238</xdr:rowOff>
    </xdr:from>
    <xdr:to>
      <xdr:col>76</xdr:col>
      <xdr:colOff>114300</xdr:colOff>
      <xdr:row>57</xdr:row>
      <xdr:rowOff>10619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07438"/>
          <a:ext cx="889000" cy="7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106238</xdr:rowOff>
    </xdr:from>
    <xdr:to>
      <xdr:col>71</xdr:col>
      <xdr:colOff>177800</xdr:colOff>
      <xdr:row>57</xdr:row>
      <xdr:rowOff>47707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07438"/>
          <a:ext cx="889000" cy="11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164478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94039</xdr:rowOff>
    </xdr:from>
    <xdr:to>
      <xdr:col>67</xdr:col>
      <xdr:colOff>101600</xdr:colOff>
      <xdr:row>57</xdr:row>
      <xdr:rowOff>24189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40716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86399</xdr:rowOff>
    </xdr:from>
    <xdr:to>
      <xdr:col>85</xdr:col>
      <xdr:colOff>177800</xdr:colOff>
      <xdr:row>57</xdr:row>
      <xdr:rowOff>16549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64826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6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63991</xdr:rowOff>
    </xdr:from>
    <xdr:to>
      <xdr:col>81</xdr:col>
      <xdr:colOff>101600</xdr:colOff>
      <xdr:row>56</xdr:row>
      <xdr:rowOff>165591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10668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131269</xdr:rowOff>
    </xdr:from>
    <xdr:to>
      <xdr:col>76</xdr:col>
      <xdr:colOff>165100</xdr:colOff>
      <xdr:row>57</xdr:row>
      <xdr:rowOff>61419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52546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55438</xdr:rowOff>
    </xdr:from>
    <xdr:to>
      <xdr:col>72</xdr:col>
      <xdr:colOff>38100</xdr:colOff>
      <xdr:row>56</xdr:row>
      <xdr:rowOff>157038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5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2115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168357</xdr:rowOff>
    </xdr:from>
    <xdr:to>
      <xdr:col>67</xdr:col>
      <xdr:colOff>101600</xdr:colOff>
      <xdr:row>57</xdr:row>
      <xdr:rowOff>98507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6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89634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139041</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141"/>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139041</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12141"/>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25363</xdr:rowOff>
    </xdr:from>
    <xdr:to>
      <xdr:col>72</xdr:col>
      <xdr:colOff>38100</xdr:colOff>
      <xdr:row>78</xdr:row>
      <xdr:rowOff>126963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143490</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7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29181</xdr:rowOff>
    </xdr:from>
    <xdr:to>
      <xdr:col>67</xdr:col>
      <xdr:colOff>101600</xdr:colOff>
      <xdr:row>78</xdr:row>
      <xdr:rowOff>130781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147308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88241</xdr:rowOff>
    </xdr:from>
    <xdr:to>
      <xdr:col>72</xdr:col>
      <xdr:colOff>38100</xdr:colOff>
      <xdr:row>79</xdr:row>
      <xdr:rowOff>18391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9518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54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53412</xdr:rowOff>
    </xdr:from>
    <xdr:to>
      <xdr:col>85</xdr:col>
      <xdr:colOff>127000</xdr:colOff>
      <xdr:row>98</xdr:row>
      <xdr:rowOff>55228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855512"/>
          <a:ext cx="8382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44210</xdr:rowOff>
    </xdr:from>
    <xdr:to>
      <xdr:col>81</xdr:col>
      <xdr:colOff>50800</xdr:colOff>
      <xdr:row>98</xdr:row>
      <xdr:rowOff>55228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846310"/>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29848</xdr:rowOff>
    </xdr:from>
    <xdr:to>
      <xdr:col>76</xdr:col>
      <xdr:colOff>114300</xdr:colOff>
      <xdr:row>98</xdr:row>
      <xdr:rowOff>44210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831948"/>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23371</xdr:rowOff>
    </xdr:from>
    <xdr:to>
      <xdr:col>71</xdr:col>
      <xdr:colOff>177800</xdr:colOff>
      <xdr:row>98</xdr:row>
      <xdr:rowOff>29848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82547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63498</xdr:rowOff>
    </xdr:from>
    <xdr:to>
      <xdr:col>72</xdr:col>
      <xdr:colOff>38100</xdr:colOff>
      <xdr:row>96</xdr:row>
      <xdr:rowOff>165098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10175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9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89869</xdr:rowOff>
    </xdr:from>
    <xdr:to>
      <xdr:col>67</xdr:col>
      <xdr:colOff>101600</xdr:colOff>
      <xdr:row>97</xdr:row>
      <xdr:rowOff>20019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36546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2612</xdr:rowOff>
    </xdr:from>
    <xdr:to>
      <xdr:col>85</xdr:col>
      <xdr:colOff>177800</xdr:colOff>
      <xdr:row>98</xdr:row>
      <xdr:rowOff>104212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8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88989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4428</xdr:rowOff>
    </xdr:from>
    <xdr:to>
      <xdr:col>81</xdr:col>
      <xdr:colOff>101600</xdr:colOff>
      <xdr:row>98</xdr:row>
      <xdr:rowOff>106028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8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97155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164860</xdr:rowOff>
    </xdr:from>
    <xdr:to>
      <xdr:col>76</xdr:col>
      <xdr:colOff>165100</xdr:colOff>
      <xdr:row>98</xdr:row>
      <xdr:rowOff>95010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150498</xdr:rowOff>
    </xdr:from>
    <xdr:to>
      <xdr:col>72</xdr:col>
      <xdr:colOff>38100</xdr:colOff>
      <xdr:row>98</xdr:row>
      <xdr:rowOff>80648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8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71775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7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144021</xdr:rowOff>
    </xdr:from>
    <xdr:to>
      <xdr:col>67</xdr:col>
      <xdr:colOff>101600</xdr:colOff>
      <xdr:row>98</xdr:row>
      <xdr:rowOff>74171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65298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46675</xdr:rowOff>
    </xdr:from>
    <xdr:to>
      <xdr:col>102</xdr:col>
      <xdr:colOff>165100</xdr:colOff>
      <xdr:row>39</xdr:row>
      <xdr:rowOff>148275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3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164802</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508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47948</xdr:rowOff>
    </xdr:from>
    <xdr:to>
      <xdr:col>98</xdr:col>
      <xdr:colOff>38100</xdr:colOff>
      <xdr:row>39</xdr:row>
      <xdr:rowOff>149548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166075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各目的別歳出額についても、類似団体平均に近い水準で推移している。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徴的なものとしては、性質別決算分析表と同様に、令和２年度から令和４年度までの３か年においては、ＬＲＴ整備事業によって大幅に増加したが、令和５年度には整備完了、芳賀・宇都宮ライトレールが開業し、令和５年度は、事業開始前の水準ま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衛生費は、ごみ処理や公衆衛生を、芳賀地区広域行政事務組合で共同実施していることから歳出額の水準は抑えられているが、今後、斎場の建替え整備のため増加が見込まれている。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性質別歳出決算分析表に記載のとおりで、類似団体のうちでも最低水準となっているが、今後ＬＲＴ整備事業等大型建設事業の実施のため起債した償還が順次開始していくため、公債費が伸びていく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ＬＲＴ整備事業を始めとした大規模建設事業の実施のため、平成３０年度までに積立てを行ったことから残高が増加したが、事業に着手し、特に令和２年度から令和５年度までは補助と起債を活用し、基金も取り崩しながら実施してきたため、残高は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令和４年度は、当初予算で５億円を取り崩す予算を計上し実施したが、令和５年度は３億５千万円、令和６年度は３億円と取崩しを減らしており、令和５年度決算も実質単年度収支もプラスとなっている。</a:t>
          </a:r>
          <a:endParaRPr kumimoji="1" lang="en-US" altLang="ja-JP" sz="13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栃木県芳賀町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５年度決算では、公共下水道事業特別会計及び農業集落排水事業特別会計が、令和６年度から公営企業会計へ移行するのに伴い、それぞれの基金を廃止し会計に繰り入れたため、黒字額が大きくなっている。農業集落排水事業特別会計は、基金の額が大きくないため比率は微増であり、公共下水道事業特別会計では、大きく増加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9602354</v>
      </c>
      <c r="BO4" s="407"/>
      <c r="BP4" s="407"/>
      <c r="BQ4" s="407"/>
      <c r="BR4" s="407"/>
      <c r="BS4" s="407"/>
      <c r="BT4" s="407"/>
      <c r="BU4" s="408"/>
      <c r="BV4" s="406">
        <v>15634965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12.2</v>
      </c>
      <c r="CU4" s="413"/>
      <c r="CV4" s="413"/>
      <c r="CW4" s="413"/>
      <c r="CX4" s="413"/>
      <c r="CY4" s="413"/>
      <c r="CZ4" s="413"/>
      <c r="DA4" s="414"/>
      <c r="DB4" s="412">
        <v>11.4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8876767</v>
      </c>
      <c r="BO5" s="444"/>
      <c r="BP5" s="444"/>
      <c r="BQ5" s="444"/>
      <c r="BR5" s="444"/>
      <c r="BS5" s="444"/>
      <c r="BT5" s="444"/>
      <c r="BU5" s="445"/>
      <c r="BV5" s="443">
        <v>14852027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85.1</v>
      </c>
      <c r="CU5" s="441"/>
      <c r="CV5" s="441"/>
      <c r="CW5" s="441"/>
      <c r="CX5" s="441"/>
      <c r="CY5" s="441"/>
      <c r="CZ5" s="441"/>
      <c r="DA5" s="442"/>
      <c r="DB5" s="440">
        <v>81.599999999999994</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725587</v>
      </c>
      <c r="BO6" s="444"/>
      <c r="BP6" s="444"/>
      <c r="BQ6" s="444"/>
      <c r="BR6" s="444"/>
      <c r="BS6" s="444"/>
      <c r="BT6" s="444"/>
      <c r="BU6" s="445"/>
      <c r="BV6" s="443">
        <v>782938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85.1</v>
      </c>
      <c r="CU6" s="481"/>
      <c r="CV6" s="481"/>
      <c r="CW6" s="481"/>
      <c r="CX6" s="481"/>
      <c r="CY6" s="481"/>
      <c r="CZ6" s="481"/>
      <c r="DA6" s="482"/>
      <c r="DB6" s="480">
        <v>81.599999999999994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89730</v>
      </c>
      <c r="BO7" s="444"/>
      <c r="BP7" s="444"/>
      <c r="BQ7" s="444"/>
      <c r="BR7" s="444"/>
      <c r="BS7" s="444"/>
      <c r="BT7" s="444"/>
      <c r="BU7" s="445"/>
      <c r="BV7" s="443">
        <v>199747</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5229605</v>
      </c>
      <c r="CU7" s="444"/>
      <c r="CV7" s="444"/>
      <c r="CW7" s="444"/>
      <c r="CX7" s="444"/>
      <c r="CY7" s="444"/>
      <c r="CZ7" s="444"/>
      <c r="DA7" s="445"/>
      <c r="DB7" s="443">
        <v>5124055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635857</v>
      </c>
      <c r="BO8" s="444"/>
      <c r="BP8" s="444"/>
      <c r="BQ8" s="444"/>
      <c r="BR8" s="444"/>
      <c r="BS8" s="444"/>
      <c r="BT8" s="444"/>
      <c r="BU8" s="445"/>
      <c r="BV8" s="443">
        <v>583191</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0.98</v>
      </c>
      <c r="CU8" s="484"/>
      <c r="CV8" s="484"/>
      <c r="CW8" s="484"/>
      <c r="CX8" s="484"/>
      <c r="CY8" s="484"/>
      <c r="CZ8" s="484"/>
      <c r="DA8" s="485"/>
      <c r="DB8" s="483">
        <v>1.01</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14961</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52666</v>
      </c>
      <c r="BO9" s="444"/>
      <c r="BP9" s="444"/>
      <c r="BQ9" s="444"/>
      <c r="BR9" s="444"/>
      <c r="BS9" s="444"/>
      <c r="BT9" s="444"/>
      <c r="BU9" s="445"/>
      <c r="BV9" s="443">
        <v>-131785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4.0999999999999996</v>
      </c>
      <c r="CU9" s="441"/>
      <c r="CV9" s="441"/>
      <c r="CW9" s="441"/>
      <c r="CX9" s="441"/>
      <c r="CY9" s="441"/>
      <c r="CZ9" s="441"/>
      <c r="DA9" s="442"/>
      <c r="DB9" s="440">
        <v>4</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15189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362118</v>
      </c>
      <c r="BO10" s="444"/>
      <c r="BP10" s="444"/>
      <c r="BQ10" s="444"/>
      <c r="BR10" s="444"/>
      <c r="BS10" s="444"/>
      <c r="BT10" s="444"/>
      <c r="BU10" s="445"/>
      <c r="BV10" s="443">
        <v>358532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15505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350000</v>
      </c>
      <c r="BO12" s="444"/>
      <c r="BP12" s="444"/>
      <c r="BQ12" s="444"/>
      <c r="BR12" s="444"/>
      <c r="BS12" s="444"/>
      <c r="BT12" s="444"/>
      <c r="BU12" s="445"/>
      <c r="BV12" s="443">
        <v>500000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15295</v>
      </c>
      <c r="S13" s="528"/>
      <c r="T13" s="528"/>
      <c r="U13" s="528"/>
      <c r="V13" s="529"/>
      <c r="W13" s="459" t="s">
        <v>131</v>
      </c>
      <c r="X13" s="460"/>
      <c r="Y13" s="460"/>
      <c r="Z13" s="460"/>
      <c r="AA13" s="460"/>
      <c r="AB13" s="450"/>
      <c r="AC13" s="494">
        <v>1255</v>
      </c>
      <c r="AD13" s="495"/>
      <c r="AE13" s="495"/>
      <c r="AF13" s="495"/>
      <c r="AG13" s="537"/>
      <c r="AH13" s="494">
        <v>1444</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64784</v>
      </c>
      <c r="BO13" s="444"/>
      <c r="BP13" s="444"/>
      <c r="BQ13" s="444"/>
      <c r="BR13" s="444"/>
      <c r="BS13" s="444"/>
      <c r="BT13" s="444"/>
      <c r="BU13" s="445"/>
      <c r="BV13" s="443">
        <v>-273253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1.6</v>
      </c>
      <c r="CU13" s="441"/>
      <c r="CV13" s="441"/>
      <c r="CW13" s="441"/>
      <c r="CX13" s="441"/>
      <c r="CY13" s="441"/>
      <c r="CZ13" s="441"/>
      <c r="DA13" s="442"/>
      <c r="DB13" s="440">
        <v>1.7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15549</v>
      </c>
      <c r="S14" s="528"/>
      <c r="T14" s="528"/>
      <c r="U14" s="528"/>
      <c r="V14" s="529"/>
      <c r="W14" s="433"/>
      <c r="X14" s="434"/>
      <c r="Y14" s="434"/>
      <c r="Z14" s="434"/>
      <c r="AA14" s="434"/>
      <c r="AB14" s="423"/>
      <c r="AC14" s="530">
        <v>16.899999999999999</v>
      </c>
      <c r="AD14" s="531"/>
      <c r="AE14" s="531"/>
      <c r="AF14" s="531"/>
      <c r="AG14" s="532"/>
      <c r="AH14" s="530">
        <v>18.399999999999999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21.1</v>
      </c>
      <c r="CU14" s="542"/>
      <c r="CV14" s="542"/>
      <c r="CW14" s="542"/>
      <c r="CX14" s="542"/>
      <c r="CY14" s="542"/>
      <c r="CZ14" s="542"/>
      <c r="DA14" s="543"/>
      <c r="DB14" s="541">
        <v>38.9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15389</v>
      </c>
      <c r="S15" s="528"/>
      <c r="T15" s="528"/>
      <c r="U15" s="528"/>
      <c r="V15" s="529"/>
      <c r="W15" s="459" t="s">
        <v>137</v>
      </c>
      <c r="X15" s="460"/>
      <c r="Y15" s="460"/>
      <c r="Z15" s="460"/>
      <c r="AA15" s="460"/>
      <c r="AB15" s="450"/>
      <c r="AC15" s="494">
        <v>2228</v>
      </c>
      <c r="AD15" s="495"/>
      <c r="AE15" s="495"/>
      <c r="AF15" s="495"/>
      <c r="AG15" s="537"/>
      <c r="AH15" s="494">
        <v>2337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3966793</v>
      </c>
      <c r="BO15" s="407"/>
      <c r="BP15" s="407"/>
      <c r="BQ15" s="407"/>
      <c r="BR15" s="407"/>
      <c r="BS15" s="407"/>
      <c r="BT15" s="407"/>
      <c r="BU15" s="408"/>
      <c r="BV15" s="406">
        <v>3941448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29.9</v>
      </c>
      <c r="AD16" s="531"/>
      <c r="AE16" s="531"/>
      <c r="AF16" s="531"/>
      <c r="AG16" s="532"/>
      <c r="AH16" s="530">
        <v>29.7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4061176</v>
      </c>
      <c r="BO16" s="444"/>
      <c r="BP16" s="444"/>
      <c r="BQ16" s="444"/>
      <c r="BR16" s="444"/>
      <c r="BS16" s="444"/>
      <c r="BT16" s="444"/>
      <c r="BU16" s="445"/>
      <c r="BV16" s="443">
        <v>3977968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3964</v>
      </c>
      <c r="AD17" s="495"/>
      <c r="AE17" s="495"/>
      <c r="AF17" s="495"/>
      <c r="AG17" s="537"/>
      <c r="AH17" s="494">
        <v>4080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5114866</v>
      </c>
      <c r="BO17" s="444"/>
      <c r="BP17" s="444"/>
      <c r="BQ17" s="444"/>
      <c r="BR17" s="444"/>
      <c r="BS17" s="444"/>
      <c r="BT17" s="444"/>
      <c r="BU17" s="445"/>
      <c r="BV17" s="443">
        <v>5084670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70.16</v>
      </c>
      <c r="M18" s="567"/>
      <c r="N18" s="567"/>
      <c r="O18" s="567"/>
      <c r="P18" s="567"/>
      <c r="Q18" s="567"/>
      <c r="R18" s="568"/>
      <c r="S18" s="568"/>
      <c r="T18" s="568"/>
      <c r="U18" s="568"/>
      <c r="V18" s="569"/>
      <c r="W18" s="461"/>
      <c r="X18" s="462"/>
      <c r="Y18" s="462"/>
      <c r="Z18" s="462"/>
      <c r="AA18" s="462"/>
      <c r="AB18" s="453"/>
      <c r="AC18" s="570">
        <v>53.2</v>
      </c>
      <c r="AD18" s="571"/>
      <c r="AE18" s="571"/>
      <c r="AF18" s="571"/>
      <c r="AG18" s="572"/>
      <c r="AH18" s="570">
        <v>51.9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4584584</v>
      </c>
      <c r="BO18" s="444"/>
      <c r="BP18" s="444"/>
      <c r="BQ18" s="444"/>
      <c r="BR18" s="444"/>
      <c r="BS18" s="444"/>
      <c r="BT18" s="444"/>
      <c r="BU18" s="445"/>
      <c r="BV18" s="443">
        <v>4357580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213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7044387</v>
      </c>
      <c r="BO19" s="444"/>
      <c r="BP19" s="444"/>
      <c r="BQ19" s="444"/>
      <c r="BR19" s="444"/>
      <c r="BS19" s="444"/>
      <c r="BT19" s="444"/>
      <c r="BU19" s="445"/>
      <c r="BV19" s="443">
        <v>7229932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5230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6781011</v>
      </c>
      <c r="BO22" s="407"/>
      <c r="BP22" s="407"/>
      <c r="BQ22" s="407"/>
      <c r="BR22" s="407"/>
      <c r="BS22" s="407"/>
      <c r="BT22" s="407"/>
      <c r="BU22" s="408"/>
      <c r="BV22" s="406">
        <v>6650396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5191264</v>
      </c>
      <c r="BO23" s="444"/>
      <c r="BP23" s="444"/>
      <c r="BQ23" s="444"/>
      <c r="BR23" s="444"/>
      <c r="BS23" s="444"/>
      <c r="BT23" s="444"/>
      <c r="BU23" s="445"/>
      <c r="BV23" s="443">
        <v>5069416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7400</v>
      </c>
      <c r="R24" s="495"/>
      <c r="S24" s="495"/>
      <c r="T24" s="495"/>
      <c r="U24" s="495"/>
      <c r="V24" s="537"/>
      <c r="W24" s="589"/>
      <c r="X24" s="590"/>
      <c r="Y24" s="591"/>
      <c r="Z24" s="493" t="s">
        <v>162</v>
      </c>
      <c r="AA24" s="473"/>
      <c r="AB24" s="473"/>
      <c r="AC24" s="473"/>
      <c r="AD24" s="473"/>
      <c r="AE24" s="473"/>
      <c r="AF24" s="473"/>
      <c r="AG24" s="474"/>
      <c r="AH24" s="494">
        <v>140</v>
      </c>
      <c r="AI24" s="495"/>
      <c r="AJ24" s="495"/>
      <c r="AK24" s="495"/>
      <c r="AL24" s="537"/>
      <c r="AM24" s="494">
        <v>442260</v>
      </c>
      <c r="AN24" s="495"/>
      <c r="AO24" s="495"/>
      <c r="AP24" s="495"/>
      <c r="AQ24" s="495"/>
      <c r="AR24" s="537"/>
      <c r="AS24" s="494">
        <v>3159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6731686</v>
      </c>
      <c r="BO24" s="444"/>
      <c r="BP24" s="444"/>
      <c r="BQ24" s="444"/>
      <c r="BR24" s="444"/>
      <c r="BS24" s="444"/>
      <c r="BT24" s="444"/>
      <c r="BU24" s="445"/>
      <c r="BV24" s="443">
        <v>6565647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973818</v>
      </c>
      <c r="BO25" s="407"/>
      <c r="BP25" s="407"/>
      <c r="BQ25" s="407"/>
      <c r="BR25" s="407"/>
      <c r="BS25" s="407"/>
      <c r="BT25" s="407"/>
      <c r="BU25" s="408"/>
      <c r="BV25" s="406">
        <v>426003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5500</v>
      </c>
      <c r="R26" s="495"/>
      <c r="S26" s="495"/>
      <c r="T26" s="495"/>
      <c r="U26" s="495"/>
      <c r="V26" s="537"/>
      <c r="W26" s="589"/>
      <c r="X26" s="590"/>
      <c r="Y26" s="591"/>
      <c r="Z26" s="493" t="s">
        <v>168</v>
      </c>
      <c r="AA26" s="595"/>
      <c r="AB26" s="595"/>
      <c r="AC26" s="595"/>
      <c r="AD26" s="595"/>
      <c r="AE26" s="595"/>
      <c r="AF26" s="595"/>
      <c r="AG26" s="596"/>
      <c r="AH26" s="494">
        <v>9</v>
      </c>
      <c r="AI26" s="495"/>
      <c r="AJ26" s="495"/>
      <c r="AK26" s="495"/>
      <c r="AL26" s="537"/>
      <c r="AM26" s="494">
        <v>26577</v>
      </c>
      <c r="AN26" s="495"/>
      <c r="AO26" s="495"/>
      <c r="AP26" s="495"/>
      <c r="AQ26" s="495"/>
      <c r="AR26" s="537"/>
      <c r="AS26" s="494">
        <v>2953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3400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11745</v>
      </c>
      <c r="AN27" s="495"/>
      <c r="AO27" s="495"/>
      <c r="AP27" s="495"/>
      <c r="AQ27" s="495"/>
      <c r="AR27" s="537"/>
      <c r="AS27" s="494">
        <v>3915</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409414</v>
      </c>
      <c r="BO27" s="563"/>
      <c r="BP27" s="563"/>
      <c r="BQ27" s="563"/>
      <c r="BR27" s="563"/>
      <c r="BS27" s="563"/>
      <c r="BT27" s="563"/>
      <c r="BU27" s="564"/>
      <c r="BV27" s="562">
        <v>510176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2800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1277145</v>
      </c>
      <c r="BO28" s="407"/>
      <c r="BP28" s="407"/>
      <c r="BQ28" s="407"/>
      <c r="BR28" s="407"/>
      <c r="BS28" s="407"/>
      <c r="BT28" s="407"/>
      <c r="BU28" s="408"/>
      <c r="BV28" s="406">
        <v>1265027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12</v>
      </c>
      <c r="M29" s="495"/>
      <c r="N29" s="495"/>
      <c r="O29" s="495"/>
      <c r="P29" s="537"/>
      <c r="Q29" s="494">
        <v>2500</v>
      </c>
      <c r="R29" s="495"/>
      <c r="S29" s="495"/>
      <c r="T29" s="495"/>
      <c r="U29" s="495"/>
      <c r="V29" s="537"/>
      <c r="W29" s="592"/>
      <c r="X29" s="593"/>
      <c r="Y29" s="594"/>
      <c r="Z29" s="493" t="s">
        <v>177</v>
      </c>
      <c r="AA29" s="473"/>
      <c r="AB29" s="473"/>
      <c r="AC29" s="473"/>
      <c r="AD29" s="473"/>
      <c r="AE29" s="473"/>
      <c r="AF29" s="473"/>
      <c r="AG29" s="474"/>
      <c r="AH29" s="494">
        <v>143</v>
      </c>
      <c r="AI29" s="495"/>
      <c r="AJ29" s="495"/>
      <c r="AK29" s="495"/>
      <c r="AL29" s="537"/>
      <c r="AM29" s="494">
        <v>454005</v>
      </c>
      <c r="AN29" s="495"/>
      <c r="AO29" s="495"/>
      <c r="AP29" s="495"/>
      <c r="AQ29" s="495"/>
      <c r="AR29" s="537"/>
      <c r="AS29" s="494">
        <v>3175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112667</v>
      </c>
      <c r="BO29" s="444"/>
      <c r="BP29" s="444"/>
      <c r="BQ29" s="444"/>
      <c r="BR29" s="444"/>
      <c r="BS29" s="444"/>
      <c r="BT29" s="444"/>
      <c r="BU29" s="445"/>
      <c r="BV29" s="443">
        <v>100001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100.9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667923</v>
      </c>
      <c r="BO30" s="563"/>
      <c r="BP30" s="563"/>
      <c r="BQ30" s="563"/>
      <c r="BR30" s="563"/>
      <c r="BS30" s="563"/>
      <c r="BT30" s="563"/>
      <c r="BU30" s="564"/>
      <c r="BV30" s="562">
        <v>681307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芳賀町国民健康保険特別会計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IF('各会計、関係団体の財政状況及び健全化判断比率'!B31="","",'各会計、関係団体の財政状況及び健全化判断比率'!B31)</f>
        <v>芳賀町農業集落排水事業特別会計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栃木県市町村総合事務組合（一般会計）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芳賀町農業公社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芳賀工業団地排水処理センター特別会計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芳賀町介護保険特別会計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IF('各会計、関係団体の財政状況及び健全化判断比率'!B32="","",'各会計、関係団体の財政状況及び健全化判断比率'!B32)</f>
        <v>芳賀町公共下水道事業特別会計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栃木県市町村総合事務組合（特別会計）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芳賀町ロマン開発</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芳賀町後期高齢者医療特別会計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8</v>
      </c>
      <c r="BF36" s="633"/>
      <c r="BG36" s="634" t="str">
        <f>IF('各会計、関係団体の財政状況及び健全化判断比率'!B33="","",'各会計、関係団体の財政状況及び健全化判断比率'!B33)</f>
        <v>芳賀町宅地造成事業特別会計</v>
      </c>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栃木県後期高齢者医療広域連合（一般会計）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栃木県後期高齢者医療広域連合（後期高齢者医療特別会計）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芳賀地区広域行政事務組合(一般会計)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芳賀地区広域行政事務組合(ごみ処理施設特別会計)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芳賀地区広域行政事務組合(ふるさと市町村圏基金特別会計)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芳賀地区広域行政事務組合(卸売市場特別会計)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芳賀中部上水道企業団</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芳賀中部環境衛生事務組合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6JyxgsAdkdMvlmcwKpRZz2jkYrJVsPCU6IAzWC1rOWKAQ7hPps7Yyr5olisYOlG/uBS9mlDoydevEb6b6GEctg==" saltValue="NTz1cyQGMB0BhkT5HNCX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533</v>
      </c>
      <c r="D34" s="1187"/>
      <c r="E34" s="1188"/>
      <c r="F34" s="32">
        <v>9.2100000000000009</v>
      </c>
      <c r="G34" s="33">
        <v>8.24</v>
      </c>
      <c r="H34" s="33">
        <v>13.57</v>
      </c>
      <c r="I34" s="33">
        <v>11.35</v>
      </c>
      <c r="J34" s="34">
        <v>12.06</v>
      </c>
      <c r="K34" s="22"/>
      <c r="L34" s="22"/>
      <c r="M34" s="22"/>
      <c r="N34" s="22"/>
      <c r="O34" s="22"/>
      <c r="P34" s="22"/>
    </row>
    <row r="35" spans="1:16" ht="39" customHeight="1" x14ac:dyDescent="0.2">
      <c r="A35" s="22"/>
      <c r="B35" s="35"/>
      <c r="C35" s="1181" t="s">
        <v>534</v>
      </c>
      <c r="D35" s="1182"/>
      <c r="E35" s="1183"/>
      <c r="F35" s="36">
        <v>0.35</v>
      </c>
      <c r="G35" s="37">
        <v>0.04</v>
      </c>
      <c r="H35" s="37">
        <v>0.09</v>
      </c>
      <c r="I35" s="37">
        <v>0.06</v>
      </c>
      <c r="J35" s="38">
        <v>6.7</v>
      </c>
      <c r="K35" s="22"/>
      <c r="L35" s="22"/>
      <c r="M35" s="22"/>
      <c r="N35" s="22"/>
      <c r="O35" s="22"/>
      <c r="P35" s="22"/>
    </row>
    <row r="36" spans="1:16" ht="39" customHeight="1" x14ac:dyDescent="0.2">
      <c r="A36" s="22"/>
      <c r="B36" s="35"/>
      <c r="C36" s="1181" t="s">
        <v>535</v>
      </c>
      <c r="D36" s="1182"/>
      <c r="E36" s="1183"/>
      <c r="F36" s="36">
        <v>0.9</v>
      </c>
      <c r="G36" s="37">
        <v>1.35</v>
      </c>
      <c r="H36" s="37">
        <v>2.1</v>
      </c>
      <c r="I36" s="37">
        <v>1.73</v>
      </c>
      <c r="J36" s="38">
        <v>1.65</v>
      </c>
      <c r="K36" s="22"/>
      <c r="L36" s="22"/>
      <c r="M36" s="22"/>
      <c r="N36" s="22"/>
      <c r="O36" s="22"/>
      <c r="P36" s="22"/>
    </row>
    <row r="37" spans="1:16" ht="39" customHeight="1" x14ac:dyDescent="0.2">
      <c r="A37" s="22"/>
      <c r="B37" s="35"/>
      <c r="C37" s="1181" t="s">
        <v>536</v>
      </c>
      <c r="D37" s="1182"/>
      <c r="E37" s="1183"/>
      <c r="F37" s="36">
        <v>1.51</v>
      </c>
      <c r="G37" s="37">
        <v>2.71</v>
      </c>
      <c r="H37" s="37">
        <v>2.1800000000000002</v>
      </c>
      <c r="I37" s="37">
        <v>1.5</v>
      </c>
      <c r="J37" s="38">
        <v>1.53</v>
      </c>
      <c r="K37" s="22"/>
      <c r="L37" s="22"/>
      <c r="M37" s="22"/>
      <c r="N37" s="22"/>
      <c r="O37" s="22"/>
      <c r="P37" s="22"/>
    </row>
    <row r="38" spans="1:16" ht="39" customHeight="1" x14ac:dyDescent="0.2">
      <c r="A38" s="22"/>
      <c r="B38" s="35"/>
      <c r="C38" s="1181" t="s">
        <v>537</v>
      </c>
      <c r="D38" s="1182"/>
      <c r="E38" s="1183"/>
      <c r="F38" s="36">
        <v>0.04</v>
      </c>
      <c r="G38" s="37">
        <v>0</v>
      </c>
      <c r="H38" s="37">
        <v>0.08</v>
      </c>
      <c r="I38" s="37">
        <v>0.12</v>
      </c>
      <c r="J38" s="38">
        <v>0.48</v>
      </c>
      <c r="K38" s="22"/>
      <c r="L38" s="22"/>
      <c r="M38" s="22"/>
      <c r="N38" s="22"/>
      <c r="O38" s="22"/>
      <c r="P38" s="22"/>
    </row>
    <row r="39" spans="1:16" ht="39" customHeight="1" x14ac:dyDescent="0.2">
      <c r="A39" s="22"/>
      <c r="B39" s="35"/>
      <c r="C39" s="1181" t="s">
        <v>538</v>
      </c>
      <c r="D39" s="1182"/>
      <c r="E39" s="1183"/>
      <c r="F39" s="36">
        <v>0</v>
      </c>
      <c r="G39" s="37">
        <v>0.56999999999999995</v>
      </c>
      <c r="H39" s="37">
        <v>0.28999999999999998</v>
      </c>
      <c r="I39" s="37">
        <v>0.28000000000000003</v>
      </c>
      <c r="J39" s="38">
        <v>0.27</v>
      </c>
      <c r="K39" s="22"/>
      <c r="L39" s="22"/>
      <c r="M39" s="22"/>
      <c r="N39" s="22"/>
      <c r="O39" s="22"/>
      <c r="P39" s="22"/>
    </row>
    <row r="40" spans="1:16" ht="39" customHeight="1" x14ac:dyDescent="0.2">
      <c r="A40" s="22"/>
      <c r="B40" s="35"/>
      <c r="C40" s="1181" t="s">
        <v>539</v>
      </c>
      <c r="D40" s="1182"/>
      <c r="E40" s="1183"/>
      <c r="F40" s="36">
        <v>0.09</v>
      </c>
      <c r="G40" s="37">
        <v>0.08</v>
      </c>
      <c r="H40" s="37">
        <v>7.0000000000000007E-2</v>
      </c>
      <c r="I40" s="37">
        <v>0.11</v>
      </c>
      <c r="J40" s="38">
        <v>0.13</v>
      </c>
      <c r="K40" s="22"/>
      <c r="L40" s="22"/>
      <c r="M40" s="22"/>
      <c r="N40" s="22"/>
      <c r="O40" s="22"/>
      <c r="P40" s="22"/>
    </row>
    <row r="41" spans="1:16" ht="39" customHeight="1" x14ac:dyDescent="0.2">
      <c r="A41" s="22"/>
      <c r="B41" s="35"/>
      <c r="C41" s="1181" t="s">
        <v>540</v>
      </c>
      <c r="D41" s="1182"/>
      <c r="E41" s="1183"/>
      <c r="F41" s="36">
        <v>0.12</v>
      </c>
      <c r="G41" s="37">
        <v>0.11</v>
      </c>
      <c r="H41" s="37">
        <v>0.11</v>
      </c>
      <c r="I41" s="37">
        <v>0.02</v>
      </c>
      <c r="J41" s="38">
        <v>0.09</v>
      </c>
      <c r="K41" s="22"/>
      <c r="L41" s="22"/>
      <c r="M41" s="22"/>
      <c r="N41" s="22"/>
      <c r="O41" s="22"/>
      <c r="P41" s="22"/>
    </row>
    <row r="42" spans="1:16" ht="39" customHeight="1" x14ac:dyDescent="0.2">
      <c r="A42" s="22"/>
      <c r="B42" s="39"/>
      <c r="C42" s="1181" t="s">
        <v>541</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542</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gTBsf2S4hoADsI1+hDm1W9dEAJKzz8MEtZCzxbd+A4GZl+6k3VTb2pv71gONOg0KwzNPjrWe3zrB9kLjtf5Mg==" saltValue="yT6n7Ck7vdNqAC73HaEC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N61" sqref="N6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399</v>
      </c>
      <c r="L45" s="60">
        <v>375</v>
      </c>
      <c r="M45" s="60">
        <v>327</v>
      </c>
      <c r="N45" s="60">
        <v>285</v>
      </c>
      <c r="O45" s="61">
        <v>293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187</v>
      </c>
      <c r="L48" s="64">
        <v>183</v>
      </c>
      <c r="M48" s="64">
        <v>196</v>
      </c>
      <c r="N48" s="64">
        <v>192</v>
      </c>
      <c r="O48" s="65">
        <v>199</v>
      </c>
      <c r="P48" s="48"/>
      <c r="Q48" s="48"/>
      <c r="R48" s="48"/>
      <c r="S48" s="48"/>
      <c r="T48" s="48"/>
      <c r="U48" s="48"/>
    </row>
    <row r="49" spans="1:21" ht="30.75" customHeight="1" x14ac:dyDescent="0.2">
      <c r="A49" s="48"/>
      <c r="B49" s="1191"/>
      <c r="C49" s="1192"/>
      <c r="D49" s="62"/>
      <c r="E49" s="1197" t="s">
        <v>14</v>
      </c>
      <c r="F49" s="1197"/>
      <c r="G49" s="1197"/>
      <c r="H49" s="1197"/>
      <c r="I49" s="1197"/>
      <c r="J49" s="1198"/>
      <c r="K49" s="63">
        <v>41</v>
      </c>
      <c r="L49" s="64">
        <v>38</v>
      </c>
      <c r="M49" s="64">
        <v>70</v>
      </c>
      <c r="N49" s="64">
        <v>79</v>
      </c>
      <c r="O49" s="65">
        <v>59</v>
      </c>
      <c r="P49" s="48"/>
      <c r="Q49" s="48"/>
      <c r="R49" s="48"/>
      <c r="S49" s="48"/>
      <c r="T49" s="48"/>
      <c r="U49" s="48"/>
    </row>
    <row r="50" spans="1:21" ht="30.75" customHeight="1" x14ac:dyDescent="0.2">
      <c r="A50" s="48"/>
      <c r="B50" s="1191"/>
      <c r="C50" s="1192"/>
      <c r="D50" s="62"/>
      <c r="E50" s="1197" t="s">
        <v>15</v>
      </c>
      <c r="F50" s="1197"/>
      <c r="G50" s="1197"/>
      <c r="H50" s="1197"/>
      <c r="I50" s="1197"/>
      <c r="J50" s="1198"/>
      <c r="K50" s="63">
        <v>13</v>
      </c>
      <c r="L50" s="64">
        <v>27</v>
      </c>
      <c r="M50" s="64">
        <v>52</v>
      </c>
      <c r="N50" s="64">
        <v>17</v>
      </c>
      <c r="O50" s="65">
        <v>16</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488</v>
      </c>
      <c r="L51" s="64" t="s">
        <v>488</v>
      </c>
      <c r="M51" s="64" t="s">
        <v>488</v>
      </c>
      <c r="N51" s="64">
        <v>2</v>
      </c>
      <c r="O51" s="65" t="s">
        <v>488</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559</v>
      </c>
      <c r="L52" s="64">
        <v>550</v>
      </c>
      <c r="M52" s="64">
        <v>542</v>
      </c>
      <c r="N52" s="64">
        <v>498</v>
      </c>
      <c r="O52" s="65">
        <v>508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81</v>
      </c>
      <c r="L53" s="69">
        <v>73</v>
      </c>
      <c r="M53" s="69">
        <v>103</v>
      </c>
      <c r="N53" s="69">
        <v>77</v>
      </c>
      <c r="O53" s="70">
        <v>59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v>100</v>
      </c>
      <c r="O59" s="88">
        <v>113</v>
      </c>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LSVeJt+9AuyNvqlY7S8wPUEvrpiAnPi4ZBzhP69NWUdllTxI05Mkiu8Zrbo+XU3zjqsrwaLicePf4i74td2vg==" saltValue="2VMYw6KIRljrf12gTYmM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1748</v>
      </c>
      <c r="J41" s="356">
        <v>2622</v>
      </c>
      <c r="K41" s="356">
        <v>3631</v>
      </c>
      <c r="L41" s="356">
        <v>6650</v>
      </c>
      <c r="M41" s="357">
        <v>6781</v>
      </c>
    </row>
    <row r="42" spans="2:13" ht="27.75" customHeight="1" x14ac:dyDescent="0.2">
      <c r="B42" s="1222"/>
      <c r="C42" s="1223"/>
      <c r="D42" s="106"/>
      <c r="E42" s="1228" t="s">
        <v>32</v>
      </c>
      <c r="F42" s="1228"/>
      <c r="G42" s="1228"/>
      <c r="H42" s="1229"/>
      <c r="I42" s="358">
        <v>1487</v>
      </c>
      <c r="J42" s="359">
        <v>1226</v>
      </c>
      <c r="K42" s="359">
        <v>5088</v>
      </c>
      <c r="L42" s="359">
        <v>148</v>
      </c>
      <c r="M42" s="360">
        <v>144</v>
      </c>
    </row>
    <row r="43" spans="2:13" ht="27.75" customHeight="1" x14ac:dyDescent="0.2">
      <c r="B43" s="1222"/>
      <c r="C43" s="1223"/>
      <c r="D43" s="106"/>
      <c r="E43" s="1228" t="s">
        <v>33</v>
      </c>
      <c r="F43" s="1228"/>
      <c r="G43" s="1228"/>
      <c r="H43" s="1229"/>
      <c r="I43" s="358">
        <v>2615</v>
      </c>
      <c r="J43" s="359">
        <v>2092</v>
      </c>
      <c r="K43" s="359">
        <v>1987</v>
      </c>
      <c r="L43" s="359">
        <v>1978</v>
      </c>
      <c r="M43" s="360">
        <v>2077</v>
      </c>
    </row>
    <row r="44" spans="2:13" ht="27.75" customHeight="1" x14ac:dyDescent="0.2">
      <c r="B44" s="1222"/>
      <c r="C44" s="1223"/>
      <c r="D44" s="106"/>
      <c r="E44" s="1228" t="s">
        <v>34</v>
      </c>
      <c r="F44" s="1228"/>
      <c r="G44" s="1228"/>
      <c r="H44" s="1229"/>
      <c r="I44" s="358">
        <v>486</v>
      </c>
      <c r="J44" s="359">
        <v>400</v>
      </c>
      <c r="K44" s="359">
        <v>414</v>
      </c>
      <c r="L44" s="359">
        <v>357</v>
      </c>
      <c r="M44" s="360">
        <v>309</v>
      </c>
    </row>
    <row r="45" spans="2:13" ht="27.75" customHeight="1" x14ac:dyDescent="0.2">
      <c r="B45" s="1222"/>
      <c r="C45" s="1223"/>
      <c r="D45" s="106"/>
      <c r="E45" s="1228" t="s">
        <v>35</v>
      </c>
      <c r="F45" s="1228"/>
      <c r="G45" s="1228"/>
      <c r="H45" s="1229"/>
      <c r="I45" s="358">
        <v>1154</v>
      </c>
      <c r="J45" s="359">
        <v>1150</v>
      </c>
      <c r="K45" s="359">
        <v>1139</v>
      </c>
      <c r="L45" s="359">
        <v>1108</v>
      </c>
      <c r="M45" s="360">
        <v>1076</v>
      </c>
    </row>
    <row r="46" spans="2:13" ht="27.75" customHeight="1" x14ac:dyDescent="0.2">
      <c r="B46" s="1222"/>
      <c r="C46" s="1223"/>
      <c r="D46" s="107"/>
      <c r="E46" s="1228" t="s">
        <v>36</v>
      </c>
      <c r="F46" s="1228"/>
      <c r="G46" s="1228"/>
      <c r="H46" s="1229"/>
      <c r="I46" s="358" t="s">
        <v>488</v>
      </c>
      <c r="J46" s="359" t="s">
        <v>488</v>
      </c>
      <c r="K46" s="359" t="s">
        <v>488</v>
      </c>
      <c r="L46" s="359" t="s">
        <v>488</v>
      </c>
      <c r="M46" s="360" t="s">
        <v>488</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t="s">
        <v>488</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2017</v>
      </c>
      <c r="J50" s="359">
        <v>2928</v>
      </c>
      <c r="K50" s="359">
        <v>2802</v>
      </c>
      <c r="L50" s="359">
        <v>2433</v>
      </c>
      <c r="M50" s="360">
        <v>2349</v>
      </c>
    </row>
    <row r="51" spans="2:13" ht="27.75" customHeight="1" x14ac:dyDescent="0.2">
      <c r="B51" s="1222"/>
      <c r="C51" s="1223"/>
      <c r="D51" s="106"/>
      <c r="E51" s="1228" t="s">
        <v>42</v>
      </c>
      <c r="F51" s="1228"/>
      <c r="G51" s="1228"/>
      <c r="H51" s="1229"/>
      <c r="I51" s="358">
        <v>1624</v>
      </c>
      <c r="J51" s="359">
        <v>1602</v>
      </c>
      <c r="K51" s="359">
        <v>1568</v>
      </c>
      <c r="L51" s="359">
        <v>1639</v>
      </c>
      <c r="M51" s="360">
        <v>2839</v>
      </c>
    </row>
    <row r="52" spans="2:13" ht="27.75" customHeight="1" x14ac:dyDescent="0.2">
      <c r="B52" s="1224"/>
      <c r="C52" s="1225"/>
      <c r="D52" s="106"/>
      <c r="E52" s="1228" t="s">
        <v>43</v>
      </c>
      <c r="F52" s="1228"/>
      <c r="G52" s="1228"/>
      <c r="H52" s="1229"/>
      <c r="I52" s="358">
        <v>3978</v>
      </c>
      <c r="J52" s="359">
        <v>3924</v>
      </c>
      <c r="K52" s="359">
        <v>4318</v>
      </c>
      <c r="L52" s="359">
        <v>4332</v>
      </c>
      <c r="M52" s="360">
        <v>4176</v>
      </c>
    </row>
    <row r="53" spans="2:13" ht="27.75" customHeight="1" thickBot="1" x14ac:dyDescent="0.25">
      <c r="B53" s="1235" t="s">
        <v>19</v>
      </c>
      <c r="C53" s="1236"/>
      <c r="D53" s="110"/>
      <c r="E53" s="1237" t="s">
        <v>44</v>
      </c>
      <c r="F53" s="1237"/>
      <c r="G53" s="1237"/>
      <c r="H53" s="1238"/>
      <c r="I53" s="361">
        <v>-130</v>
      </c>
      <c r="J53" s="362">
        <v>-963</v>
      </c>
      <c r="K53" s="362">
        <v>3569</v>
      </c>
      <c r="L53" s="362">
        <v>1838</v>
      </c>
      <c r="M53" s="363">
        <v>1023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d3YZ8gytKxqDCEBlgY90IsiSVlfuAyGYUP1SeKyDKfXOLYQLWbw0+4KoALXG8jCJQbze3VL/YaYRRjKgbWeJg==" saltValue="JbDQ2E7yUseRhpHYcRZe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C61" sqref="C61:E6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1406</v>
      </c>
      <c r="G55" s="122">
        <v>1265</v>
      </c>
      <c r="H55" s="123">
        <v>1277</v>
      </c>
    </row>
    <row r="56" spans="2:8" ht="52.5" customHeight="1" x14ac:dyDescent="0.2">
      <c r="B56" s="124"/>
      <c r="C56" s="1249" t="s">
        <v>47</v>
      </c>
      <c r="D56" s="1249"/>
      <c r="E56" s="1250"/>
      <c r="F56" s="125">
        <v>100</v>
      </c>
      <c r="G56" s="125">
        <v>100</v>
      </c>
      <c r="H56" s="126">
        <v>113</v>
      </c>
    </row>
    <row r="57" spans="2:8" ht="53.25" customHeight="1" x14ac:dyDescent="0.2">
      <c r="B57" s="124"/>
      <c r="C57" s="1251" t="s">
        <v>48</v>
      </c>
      <c r="D57" s="1251"/>
      <c r="E57" s="1252"/>
      <c r="F57" s="127">
        <v>814</v>
      </c>
      <c r="G57" s="127">
        <v>681</v>
      </c>
      <c r="H57" s="128">
        <v>668</v>
      </c>
    </row>
    <row r="58" spans="2:8" ht="45.75" customHeight="1" x14ac:dyDescent="0.2">
      <c r="B58" s="129"/>
      <c r="C58" s="1239" t="s">
        <v>560</v>
      </c>
      <c r="D58" s="1240"/>
      <c r="E58" s="1241"/>
      <c r="F58" s="130">
        <v>478</v>
      </c>
      <c r="G58" s="130">
        <v>364</v>
      </c>
      <c r="H58" s="131">
        <v>352</v>
      </c>
    </row>
    <row r="59" spans="2:8" ht="45.75" customHeight="1" x14ac:dyDescent="0.2">
      <c r="B59" s="129"/>
      <c r="C59" s="1239" t="s">
        <v>561</v>
      </c>
      <c r="D59" s="1240"/>
      <c r="E59" s="1241"/>
      <c r="F59" s="130">
        <v>213</v>
      </c>
      <c r="G59" s="130">
        <v>213</v>
      </c>
      <c r="H59" s="131">
        <v>213</v>
      </c>
    </row>
    <row r="60" spans="2:8" ht="45.75" customHeight="1" x14ac:dyDescent="0.2">
      <c r="B60" s="129"/>
      <c r="C60" s="1239" t="s">
        <v>562</v>
      </c>
      <c r="D60" s="1240"/>
      <c r="E60" s="1241"/>
      <c r="F60" s="130">
        <v>72</v>
      </c>
      <c r="G60" s="130">
        <v>62</v>
      </c>
      <c r="H60" s="131">
        <v>52</v>
      </c>
    </row>
    <row r="61" spans="2:8" ht="45.75" customHeight="1" x14ac:dyDescent="0.2">
      <c r="B61" s="129"/>
      <c r="C61" s="1239" t="s">
        <v>564</v>
      </c>
      <c r="D61" s="1240"/>
      <c r="E61" s="1241"/>
      <c r="F61" s="130">
        <v>47</v>
      </c>
      <c r="G61" s="130">
        <v>35</v>
      </c>
      <c r="H61" s="131">
        <v>45</v>
      </c>
    </row>
    <row r="62" spans="2:8" ht="45.75" customHeight="1" thickBot="1" x14ac:dyDescent="0.25">
      <c r="B62" s="132"/>
      <c r="C62" s="1242" t="s">
        <v>563</v>
      </c>
      <c r="D62" s="1243"/>
      <c r="E62" s="1244"/>
      <c r="F62" s="133">
        <v>4</v>
      </c>
      <c r="G62" s="133">
        <v>7</v>
      </c>
      <c r="H62" s="134">
        <v>6</v>
      </c>
    </row>
    <row r="63" spans="2:8" ht="52.5" customHeight="1" thickBot="1" x14ac:dyDescent="0.25">
      <c r="B63" s="135"/>
      <c r="C63" s="1245" t="s">
        <v>49</v>
      </c>
      <c r="D63" s="1245"/>
      <c r="E63" s="1246"/>
      <c r="F63" s="136">
        <v>2321</v>
      </c>
      <c r="G63" s="136">
        <v>2046</v>
      </c>
      <c r="H63" s="137">
        <v>2058</v>
      </c>
    </row>
    <row r="64" spans="2:8" ht="13" x14ac:dyDescent="0.2"/>
  </sheetData>
  <sheetProtection algorithmName="SHA-512" hashValue="4jcVUF1UxSrQMCPFuNC2+RbZGu5C0MR/MCgvIhan/3YLQcqN3+TcLLY04n2wzWex4PPD3S8iRFr5yXat8QRodQ==" saltValue="MNOLS3QesGAu9ruppu/O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 bottom="0" header="0.31496062992125984" footer="0.15748031496062992"/>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election activeCell="AN43" sqref="AN43:DC47"/>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568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569</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570</v>
      </c>
      <c r="AO51" s="1269"/>
      <c r="AP51" s="1269"/>
      <c r="AQ51" s="1269"/>
      <c r="AR51" s="1269"/>
      <c r="AS51" s="1269"/>
      <c r="AT51" s="1269"/>
      <c r="AU51" s="1269"/>
      <c r="AV51" s="1269"/>
      <c r="AW51" s="1269"/>
      <c r="AX51" s="1269"/>
      <c r="AY51" s="1269"/>
      <c r="AZ51" s="1269"/>
      <c r="BA51" s="1269"/>
      <c r="BB51" s="1269" t="s">
        <v>571</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v>74.599999999999994</v>
      </c>
      <c r="CG51" s="1267"/>
      <c r="CH51" s="1267"/>
      <c r="CI51" s="1267"/>
      <c r="CJ51" s="1267"/>
      <c r="CK51" s="1267"/>
      <c r="CL51" s="1267"/>
      <c r="CM51" s="1267"/>
      <c r="CN51" s="1267">
        <v>38.9</v>
      </c>
      <c r="CO51" s="1267"/>
      <c r="CP51" s="1267"/>
      <c r="CQ51" s="1267"/>
      <c r="CR51" s="1267"/>
      <c r="CS51" s="1267"/>
      <c r="CT51" s="1267"/>
      <c r="CU51" s="1267"/>
      <c r="CV51" s="1267">
        <v>21.1</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572</v>
      </c>
      <c r="BC53" s="1269"/>
      <c r="BD53" s="1269"/>
      <c r="BE53" s="1269"/>
      <c r="BF53" s="1269"/>
      <c r="BG53" s="1269"/>
      <c r="BH53" s="1269"/>
      <c r="BI53" s="1269"/>
      <c r="BJ53" s="1269"/>
      <c r="BK53" s="1269"/>
      <c r="BL53" s="1269"/>
      <c r="BM53" s="1269"/>
      <c r="BN53" s="1269"/>
      <c r="BO53" s="1269"/>
      <c r="BP53" s="1267">
        <v>60.5</v>
      </c>
      <c r="BQ53" s="1267"/>
      <c r="BR53" s="1267"/>
      <c r="BS53" s="1267"/>
      <c r="BT53" s="1267"/>
      <c r="BU53" s="1267"/>
      <c r="BV53" s="1267"/>
      <c r="BW53" s="1267"/>
      <c r="BX53" s="1267">
        <v>62.2</v>
      </c>
      <c r="BY53" s="1267"/>
      <c r="BZ53" s="1267"/>
      <c r="CA53" s="1267"/>
      <c r="CB53" s="1267"/>
      <c r="CC53" s="1267"/>
      <c r="CD53" s="1267"/>
      <c r="CE53" s="1267"/>
      <c r="CF53" s="1267">
        <v>63.7</v>
      </c>
      <c r="CG53" s="1267"/>
      <c r="CH53" s="1267"/>
      <c r="CI53" s="1267"/>
      <c r="CJ53" s="1267"/>
      <c r="CK53" s="1267"/>
      <c r="CL53" s="1267"/>
      <c r="CM53" s="1267"/>
      <c r="CN53" s="1267">
        <v>65.599999999999994</v>
      </c>
      <c r="CO53" s="1267"/>
      <c r="CP53" s="1267"/>
      <c r="CQ53" s="1267"/>
      <c r="CR53" s="1267"/>
      <c r="CS53" s="1267"/>
      <c r="CT53" s="1267"/>
      <c r="CU53" s="1267"/>
      <c r="CV53" s="1267">
        <v>67.599999999999994</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573</v>
      </c>
      <c r="AO55" s="1266"/>
      <c r="AP55" s="1266"/>
      <c r="AQ55" s="1266"/>
      <c r="AR55" s="1266"/>
      <c r="AS55" s="1266"/>
      <c r="AT55" s="1266"/>
      <c r="AU55" s="1266"/>
      <c r="AV55" s="1266"/>
      <c r="AW55" s="1266"/>
      <c r="AX55" s="1266"/>
      <c r="AY55" s="1266"/>
      <c r="AZ55" s="1266"/>
      <c r="BA55" s="1266"/>
      <c r="BB55" s="1269" t="s">
        <v>571</v>
      </c>
      <c r="BC55" s="1269"/>
      <c r="BD55" s="1269"/>
      <c r="BE55" s="1269"/>
      <c r="BF55" s="1269"/>
      <c r="BG55" s="1269"/>
      <c r="BH55" s="1269"/>
      <c r="BI55" s="1269"/>
      <c r="BJ55" s="1269"/>
      <c r="BK55" s="1269"/>
      <c r="BL55" s="1269"/>
      <c r="BM55" s="1269"/>
      <c r="BN55" s="1269"/>
      <c r="BO55" s="1269"/>
      <c r="BP55" s="1267">
        <v>20</v>
      </c>
      <c r="BQ55" s="1267"/>
      <c r="BR55" s="1267"/>
      <c r="BS55" s="1267"/>
      <c r="BT55" s="1267"/>
      <c r="BU55" s="1267"/>
      <c r="BV55" s="1267"/>
      <c r="BW55" s="1267"/>
      <c r="BX55" s="1267">
        <v>32.4</v>
      </c>
      <c r="BY55" s="1267"/>
      <c r="BZ55" s="1267"/>
      <c r="CA55" s="1267"/>
      <c r="CB55" s="1267"/>
      <c r="CC55" s="1267"/>
      <c r="CD55" s="1267"/>
      <c r="CE55" s="1267"/>
      <c r="CF55" s="1267">
        <v>8.5</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572</v>
      </c>
      <c r="BC57" s="1269"/>
      <c r="BD57" s="1269"/>
      <c r="BE57" s="1269"/>
      <c r="BF57" s="1269"/>
      <c r="BG57" s="1269"/>
      <c r="BH57" s="1269"/>
      <c r="BI57" s="1269"/>
      <c r="BJ57" s="1269"/>
      <c r="BK57" s="1269"/>
      <c r="BL57" s="1269"/>
      <c r="BM57" s="1269"/>
      <c r="BN57" s="1269"/>
      <c r="BO57" s="1269"/>
      <c r="BP57" s="1267">
        <v>60.7</v>
      </c>
      <c r="BQ57" s="1267"/>
      <c r="BR57" s="1267"/>
      <c r="BS57" s="1267"/>
      <c r="BT57" s="1267"/>
      <c r="BU57" s="1267"/>
      <c r="BV57" s="1267"/>
      <c r="BW57" s="1267"/>
      <c r="BX57" s="1267">
        <v>64.2</v>
      </c>
      <c r="BY57" s="1267"/>
      <c r="BZ57" s="1267"/>
      <c r="CA57" s="1267"/>
      <c r="CB57" s="1267"/>
      <c r="CC57" s="1267"/>
      <c r="CD57" s="1267"/>
      <c r="CE57" s="1267"/>
      <c r="CF57" s="1267">
        <v>62</v>
      </c>
      <c r="CG57" s="1267"/>
      <c r="CH57" s="1267"/>
      <c r="CI57" s="1267"/>
      <c r="CJ57" s="1267"/>
      <c r="CK57" s="1267"/>
      <c r="CL57" s="1267"/>
      <c r="CM57" s="1267"/>
      <c r="CN57" s="1267">
        <v>63.5</v>
      </c>
      <c r="CO57" s="1267"/>
      <c r="CP57" s="1267"/>
      <c r="CQ57" s="1267"/>
      <c r="CR57" s="1267"/>
      <c r="CS57" s="1267"/>
      <c r="CT57" s="1267"/>
      <c r="CU57" s="1267"/>
      <c r="CV57" s="1267">
        <v>63.1</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574</v>
      </c>
    </row>
    <row r="64" spans="1:109" ht="13" x14ac:dyDescent="0.2">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575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569</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570</v>
      </c>
      <c r="AO73" s="1269"/>
      <c r="AP73" s="1269"/>
      <c r="AQ73" s="1269"/>
      <c r="AR73" s="1269"/>
      <c r="AS73" s="1269"/>
      <c r="AT73" s="1269"/>
      <c r="AU73" s="1269"/>
      <c r="AV73" s="1269"/>
      <c r="AW73" s="1269"/>
      <c r="AX73" s="1269"/>
      <c r="AY73" s="1269"/>
      <c r="AZ73" s="1269"/>
      <c r="BA73" s="1269"/>
      <c r="BB73" s="1269" t="s">
        <v>571</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v>74.599999999999994</v>
      </c>
      <c r="CG73" s="1267"/>
      <c r="CH73" s="1267"/>
      <c r="CI73" s="1267"/>
      <c r="CJ73" s="1267"/>
      <c r="CK73" s="1267"/>
      <c r="CL73" s="1267"/>
      <c r="CM73" s="1267"/>
      <c r="CN73" s="1267">
        <v>38.9</v>
      </c>
      <c r="CO73" s="1267"/>
      <c r="CP73" s="1267"/>
      <c r="CQ73" s="1267"/>
      <c r="CR73" s="1267"/>
      <c r="CS73" s="1267"/>
      <c r="CT73" s="1267"/>
      <c r="CU73" s="1267"/>
      <c r="CV73" s="1267">
        <v>21.1</v>
      </c>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576</v>
      </c>
      <c r="BC75" s="1269"/>
      <c r="BD75" s="1269"/>
      <c r="BE75" s="1269"/>
      <c r="BF75" s="1269"/>
      <c r="BG75" s="1269"/>
      <c r="BH75" s="1269"/>
      <c r="BI75" s="1269"/>
      <c r="BJ75" s="1269"/>
      <c r="BK75" s="1269"/>
      <c r="BL75" s="1269"/>
      <c r="BM75" s="1269"/>
      <c r="BN75" s="1269"/>
      <c r="BO75" s="1269"/>
      <c r="BP75" s="1267">
        <v>2.1</v>
      </c>
      <c r="BQ75" s="1267"/>
      <c r="BR75" s="1267"/>
      <c r="BS75" s="1267"/>
      <c r="BT75" s="1267"/>
      <c r="BU75" s="1267"/>
      <c r="BV75" s="1267"/>
      <c r="BW75" s="1267"/>
      <c r="BX75" s="1267">
        <v>1.8</v>
      </c>
      <c r="BY75" s="1267"/>
      <c r="BZ75" s="1267"/>
      <c r="CA75" s="1267"/>
      <c r="CB75" s="1267"/>
      <c r="CC75" s="1267"/>
      <c r="CD75" s="1267"/>
      <c r="CE75" s="1267"/>
      <c r="CF75" s="1267">
        <v>1.8</v>
      </c>
      <c r="CG75" s="1267"/>
      <c r="CH75" s="1267"/>
      <c r="CI75" s="1267"/>
      <c r="CJ75" s="1267"/>
      <c r="CK75" s="1267"/>
      <c r="CL75" s="1267"/>
      <c r="CM75" s="1267"/>
      <c r="CN75" s="1267">
        <v>1.7</v>
      </c>
      <c r="CO75" s="1267"/>
      <c r="CP75" s="1267"/>
      <c r="CQ75" s="1267"/>
      <c r="CR75" s="1267"/>
      <c r="CS75" s="1267"/>
      <c r="CT75" s="1267"/>
      <c r="CU75" s="1267"/>
      <c r="CV75" s="1267">
        <v>1.6</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573</v>
      </c>
      <c r="AO77" s="1266"/>
      <c r="AP77" s="1266"/>
      <c r="AQ77" s="1266"/>
      <c r="AR77" s="1266"/>
      <c r="AS77" s="1266"/>
      <c r="AT77" s="1266"/>
      <c r="AU77" s="1266"/>
      <c r="AV77" s="1266"/>
      <c r="AW77" s="1266"/>
      <c r="AX77" s="1266"/>
      <c r="AY77" s="1266"/>
      <c r="AZ77" s="1266"/>
      <c r="BA77" s="1266"/>
      <c r="BB77" s="1269" t="s">
        <v>571</v>
      </c>
      <c r="BC77" s="1269"/>
      <c r="BD77" s="1269"/>
      <c r="BE77" s="1269"/>
      <c r="BF77" s="1269"/>
      <c r="BG77" s="1269"/>
      <c r="BH77" s="1269"/>
      <c r="BI77" s="1269"/>
      <c r="BJ77" s="1269"/>
      <c r="BK77" s="1269"/>
      <c r="BL77" s="1269"/>
      <c r="BM77" s="1269"/>
      <c r="BN77" s="1269"/>
      <c r="BO77" s="1269"/>
      <c r="BP77" s="1267">
        <v>20</v>
      </c>
      <c r="BQ77" s="1267"/>
      <c r="BR77" s="1267"/>
      <c r="BS77" s="1267"/>
      <c r="BT77" s="1267"/>
      <c r="BU77" s="1267"/>
      <c r="BV77" s="1267"/>
      <c r="BW77" s="1267"/>
      <c r="BX77" s="1267">
        <v>32.4</v>
      </c>
      <c r="BY77" s="1267"/>
      <c r="BZ77" s="1267"/>
      <c r="CA77" s="1267"/>
      <c r="CB77" s="1267"/>
      <c r="CC77" s="1267"/>
      <c r="CD77" s="1267"/>
      <c r="CE77" s="1267"/>
      <c r="CF77" s="1267">
        <v>8.5</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576</v>
      </c>
      <c r="BC79" s="1269"/>
      <c r="BD79" s="1269"/>
      <c r="BE79" s="1269"/>
      <c r="BF79" s="1269"/>
      <c r="BG79" s="1269"/>
      <c r="BH79" s="1269"/>
      <c r="BI79" s="1269"/>
      <c r="BJ79" s="1269"/>
      <c r="BK79" s="1269"/>
      <c r="BL79" s="1269"/>
      <c r="BM79" s="1269"/>
      <c r="BN79" s="1269"/>
      <c r="BO79" s="1269"/>
      <c r="BP79" s="1267">
        <v>8.9</v>
      </c>
      <c r="BQ79" s="1267"/>
      <c r="BR79" s="1267"/>
      <c r="BS79" s="1267"/>
      <c r="BT79" s="1267"/>
      <c r="BU79" s="1267"/>
      <c r="BV79" s="1267"/>
      <c r="BW79" s="1267"/>
      <c r="BX79" s="1267">
        <v>9.5</v>
      </c>
      <c r="BY79" s="1267"/>
      <c r="BZ79" s="1267"/>
      <c r="CA79" s="1267"/>
      <c r="CB79" s="1267"/>
      <c r="CC79" s="1267"/>
      <c r="CD79" s="1267"/>
      <c r="CE79" s="1267"/>
      <c r="CF79" s="1267">
        <v>8.1999999999999993</v>
      </c>
      <c r="CG79" s="1267"/>
      <c r="CH79" s="1267"/>
      <c r="CI79" s="1267"/>
      <c r="CJ79" s="1267"/>
      <c r="CK79" s="1267"/>
      <c r="CL79" s="1267"/>
      <c r="CM79" s="1267"/>
      <c r="CN79" s="1267">
        <v>8.4</v>
      </c>
      <c r="CO79" s="1267"/>
      <c r="CP79" s="1267"/>
      <c r="CQ79" s="1267"/>
      <c r="CR79" s="1267"/>
      <c r="CS79" s="1267"/>
      <c r="CT79" s="1267"/>
      <c r="CU79" s="1267"/>
      <c r="CV79" s="1267">
        <v>8.5</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qfx1uhy8EZaQD88EhckWU4NAJGuI8/fliBA24lTulhhUpYMeoPcKT4bKTrem2xLkayfkfZQ2L5LE7jIJ2XbSwg==" saltValue="j/M9hQkBDXbhReIt/IGcK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25" right="0.25" top="0.75" bottom="0.75" header="0.3" footer="0.3"/>
  <pageSetup paperSize="8" scale="6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election activeCell="B120" sqref="B12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La52YTVf5ICNS/f8wqXCCrXQNObdpZqhi3+YeBQjznm7PXa6JOkvcegB6lMQzzVh+GdqklEqKW1NHIIb6uTiyA==" saltValue="6HaIizjI4eke/+J6MJ1oZw==" spinCount="100000" sheet="1" objects="1" scenarios="1"/>
  <dataConsolidate/>
  <phoneticPr fontId="2"/>
  <printOptions horizontalCentered="1" verticalCentered="1"/>
  <pageMargins left="0.25" right="0.25" top="0.75" bottom="0.75" header="0.3" footer="0.3"/>
  <pageSetup paperSize="8" scale="4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sFKeaw+SVXbQ45gIGeV0yxOSNJ6UG8Vl5i7LY6MKrp67yrxZM0U++JG9YTVJo1SrBlwjsOVIiBHIBl6g+j78zw==" saltValue="IO5hNKUYR8RB7gi9khXEIQ==" spinCount="100000" sheet="1" objects="1" scenarios="1"/>
  <dataConsolidate/>
  <phoneticPr fontId="2"/>
  <printOptions horizontalCentered="1" verticalCentered="1"/>
  <pageMargins left="0.25" right="0.25" top="0.75" bottom="0.75" header="0.3" footer="0.3"/>
  <pageSetup paperSize="8" scale="4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75938</v>
      </c>
      <c r="E3" s="156"/>
      <c r="F3" s="157">
        <v>113347</v>
      </c>
      <c r="G3" s="158"/>
      <c r="H3" s="159"/>
    </row>
    <row r="4" spans="1:8" x14ac:dyDescent="0.2">
      <c r="A4" s="160"/>
      <c r="B4" s="161"/>
      <c r="C4" s="162"/>
      <c r="D4" s="163">
        <v>34046</v>
      </c>
      <c r="E4" s="164"/>
      <c r="F4" s="165">
        <v>58728</v>
      </c>
      <c r="G4" s="166"/>
      <c r="H4" s="167"/>
    </row>
    <row r="5" spans="1:8" x14ac:dyDescent="0.2">
      <c r="A5" s="148" t="s">
        <v>520</v>
      </c>
      <c r="B5" s="153"/>
      <c r="C5" s="154"/>
      <c r="D5" s="155">
        <v>202227</v>
      </c>
      <c r="E5" s="156"/>
      <c r="F5" s="157">
        <v>120302</v>
      </c>
      <c r="G5" s="158"/>
      <c r="H5" s="159"/>
    </row>
    <row r="6" spans="1:8" x14ac:dyDescent="0.2">
      <c r="A6" s="160"/>
      <c r="B6" s="161"/>
      <c r="C6" s="162"/>
      <c r="D6" s="163">
        <v>78265</v>
      </c>
      <c r="E6" s="164"/>
      <c r="F6" s="165">
        <v>59328</v>
      </c>
      <c r="G6" s="166"/>
      <c r="H6" s="167"/>
    </row>
    <row r="7" spans="1:8" x14ac:dyDescent="0.2">
      <c r="A7" s="148" t="s">
        <v>521</v>
      </c>
      <c r="B7" s="153"/>
      <c r="C7" s="154"/>
      <c r="D7" s="155">
        <v>214058</v>
      </c>
      <c r="E7" s="156"/>
      <c r="F7" s="157">
        <v>85942</v>
      </c>
      <c r="G7" s="158"/>
      <c r="H7" s="159"/>
    </row>
    <row r="8" spans="1:8" x14ac:dyDescent="0.2">
      <c r="A8" s="160"/>
      <c r="B8" s="161"/>
      <c r="C8" s="162"/>
      <c r="D8" s="163">
        <v>96714</v>
      </c>
      <c r="E8" s="164"/>
      <c r="F8" s="165">
        <v>48630</v>
      </c>
      <c r="G8" s="166"/>
      <c r="H8" s="167"/>
    </row>
    <row r="9" spans="1:8" x14ac:dyDescent="0.2">
      <c r="A9" s="148" t="s">
        <v>522</v>
      </c>
      <c r="B9" s="153"/>
      <c r="C9" s="154"/>
      <c r="D9" s="155">
        <v>474108</v>
      </c>
      <c r="E9" s="156"/>
      <c r="F9" s="157">
        <v>95007</v>
      </c>
      <c r="G9" s="158"/>
      <c r="H9" s="159"/>
    </row>
    <row r="10" spans="1:8" x14ac:dyDescent="0.2">
      <c r="A10" s="160"/>
      <c r="B10" s="161"/>
      <c r="C10" s="162"/>
      <c r="D10" s="163">
        <v>55367</v>
      </c>
      <c r="E10" s="164"/>
      <c r="F10" s="165">
        <v>48509</v>
      </c>
      <c r="G10" s="166"/>
      <c r="H10" s="167"/>
    </row>
    <row r="11" spans="1:8" x14ac:dyDescent="0.2">
      <c r="A11" s="148" t="s">
        <v>523</v>
      </c>
      <c r="B11" s="153"/>
      <c r="C11" s="154"/>
      <c r="D11" s="155">
        <v>69528</v>
      </c>
      <c r="E11" s="156"/>
      <c r="F11" s="157">
        <v>98176</v>
      </c>
      <c r="G11" s="158"/>
      <c r="H11" s="159"/>
    </row>
    <row r="12" spans="1:8" x14ac:dyDescent="0.2">
      <c r="A12" s="160"/>
      <c r="B12" s="161"/>
      <c r="C12" s="168"/>
      <c r="D12" s="163">
        <v>24036</v>
      </c>
      <c r="E12" s="164"/>
      <c r="F12" s="165">
        <v>58489</v>
      </c>
      <c r="G12" s="166"/>
      <c r="H12" s="167"/>
    </row>
    <row r="13" spans="1:8" x14ac:dyDescent="0.2">
      <c r="A13" s="148"/>
      <c r="B13" s="153"/>
      <c r="C13" s="169"/>
      <c r="D13" s="170">
        <v>207172</v>
      </c>
      <c r="E13" s="171"/>
      <c r="F13" s="172">
        <v>102555</v>
      </c>
      <c r="G13" s="173"/>
      <c r="H13" s="159"/>
    </row>
    <row r="14" spans="1:8" x14ac:dyDescent="0.2">
      <c r="A14" s="160"/>
      <c r="B14" s="161"/>
      <c r="C14" s="162"/>
      <c r="D14" s="163">
        <v>57686</v>
      </c>
      <c r="E14" s="164"/>
      <c r="F14" s="165">
        <v>54737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9.34</v>
      </c>
      <c r="C19" s="174">
        <f>ROUND(VALUE(SUBSTITUTE(実質収支比率等に係る経年分析!G$48,"▲","-")),2)</f>
        <v>8.35</v>
      </c>
      <c r="D19" s="174">
        <f>ROUND(VALUE(SUBSTITUTE(実質収支比率等に係る経年分析!H$48,"▲","-")),2)</f>
        <v>13.7</v>
      </c>
      <c r="E19" s="174">
        <f>ROUND(VALUE(SUBSTITUTE(実質収支比率等に係る経年分析!I$48,"▲","-")),2)</f>
        <v>11.38</v>
      </c>
      <c r="F19" s="174">
        <f>ROUND(VALUE(SUBSTITUTE(実質収支比率等に係る経年分析!J$48,"▲","-")),2)</f>
        <v>12.16</v>
      </c>
    </row>
    <row r="20" spans="1:11" x14ac:dyDescent="0.2">
      <c r="A20" s="174" t="s">
        <v>53</v>
      </c>
      <c r="B20" s="174">
        <f>ROUND(VALUE(SUBSTITUTE(実質収支比率等に係る経年分析!F$47,"▲","-")),2)</f>
        <v>32.86</v>
      </c>
      <c r="C20" s="174">
        <f>ROUND(VALUE(SUBSTITUTE(実質収支比率等に係る経年分析!G$47,"▲","-")),2)</f>
        <v>30.04</v>
      </c>
      <c r="D20" s="174">
        <f>ROUND(VALUE(SUBSTITUTE(実質収支比率等に係る経年分析!H$47,"▲","-")),2)</f>
        <v>26.95</v>
      </c>
      <c r="E20" s="174">
        <f>ROUND(VALUE(SUBSTITUTE(実質収支比率等に係る経年分析!I$47,"▲","-")),2)</f>
        <v>24.69</v>
      </c>
      <c r="F20" s="174">
        <f>ROUND(VALUE(SUBSTITUTE(実質収支比率等に係る経年分析!J$47,"▲","-")),2)</f>
        <v>24.42</v>
      </c>
    </row>
    <row r="21" spans="1:11" x14ac:dyDescent="0.2">
      <c r="A21" s="174" t="s">
        <v>54</v>
      </c>
      <c r="B21" s="174">
        <f>IF(ISNUMBER(VALUE(SUBSTITUTE(実質収支比率等に係る経年分析!F$49,"▲","-"))),ROUND(VALUE(SUBSTITUTE(実質収支比率等に係る経年分析!F$49,"▲","-")),2),NA())</f>
        <v>0.08</v>
      </c>
      <c r="C21" s="174">
        <f>IF(ISNUMBER(VALUE(SUBSTITUTE(実質収支比率等に係る経年分析!G$49,"▲","-"))),ROUND(VALUE(SUBSTITUTE(実質収支比率等に係る経年分析!G$49,"▲","-")),2),NA())</f>
        <v>-2.23</v>
      </c>
      <c r="D21" s="174">
        <f>IF(ISNUMBER(VALUE(SUBSTITUTE(実質収支比率等に係る経年分析!H$49,"▲","-"))),ROUND(VALUE(SUBSTITUTE(実質収支比率等に係る経年分析!H$49,"▲","-")),2),NA())</f>
        <v>1.62</v>
      </c>
      <c r="E21" s="174">
        <f>IF(ISNUMBER(VALUE(SUBSTITUTE(実質収支比率等に係る経年分析!I$49,"▲","-"))),ROUND(VALUE(SUBSTITUTE(実質収支比率等に係る経年分析!I$49,"▲","-")),2),NA())</f>
        <v>-5.33</v>
      </c>
      <c r="F21" s="174">
        <f>IF(ISNUMBER(VALUE(SUBSTITUTE(実質収支比率等に係る経年分析!J$49,"▲","-"))),ROUND(VALUE(SUBSTITUTE(実質収支比率等に係る経年分析!J$49,"▲","-")),2),NA())</f>
        <v>1.24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芳賀工業団地排水処理センター特別会計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2">
      <c r="A30" s="175" t="str">
        <f>IF(連結実質赤字比率に係る赤字・黒字の構成分析!C$40="",NA(),連結実質赤字比率に係る赤字・黒字の構成分析!C$40)</f>
        <v>芳賀町後期高齢者医療特別会計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2">
      <c r="A31" s="175" t="str">
        <f>IF(連結実質赤字比率に係る赤字・黒字の構成分析!C$39="",NA(),連結実質赤字比率に係る赤字・黒字の構成分析!C$39)</f>
        <v>芳賀町宅地造成事業特別会計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0.56999999999999995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2">
      <c r="A32" s="175" t="str">
        <f>IF(連結実質赤字比率に係る赤字・黒字の構成分析!C$38="",NA(),連結実質赤字比率に係る赤字・黒字の構成分析!C$38)</f>
        <v>芳賀町農業集落排水事業特別会計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x14ac:dyDescent="0.2">
      <c r="A33" s="175" t="str">
        <f>IF(連結実質赤字比率に係る赤字・黒字の構成分析!C$37="",NA(),連結実質赤字比率に係る赤字・黒字の構成分析!C$37)</f>
        <v>芳賀町介護保険特別会計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2.1800000000000002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1.53</v>
      </c>
    </row>
    <row r="34" spans="1:16" x14ac:dyDescent="0.2">
      <c r="A34" s="175" t="str">
        <f>IF(連結実質赤字比率に係る赤字・黒字の構成分析!C$36="",NA(),連結実質赤字比率に係る赤字・黒字の構成分析!C$36)</f>
        <v>芳賀町国民健康保険特別会計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1.65</v>
      </c>
    </row>
    <row r="35" spans="1:16" x14ac:dyDescent="0.2">
      <c r="A35" s="175" t="str">
        <f>IF(連結実質赤字比率に係る赤字・黒字の構成分析!C$35="",NA(),連結実質赤字比率に係る赤字・黒字の構成分析!C$35)</f>
        <v>芳賀町公共下水道事業特別会計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9.2100000000000009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12.06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559</v>
      </c>
      <c r="E42" s="176"/>
      <c r="F42" s="176"/>
      <c r="G42" s="176">
        <f>'実質公債費比率（分子）の構造'!L$52</f>
        <v>550</v>
      </c>
      <c r="H42" s="176"/>
      <c r="I42" s="176"/>
      <c r="J42" s="176">
        <f>'実質公債費比率（分子）の構造'!M$52</f>
        <v>542</v>
      </c>
      <c r="K42" s="176"/>
      <c r="L42" s="176"/>
      <c r="M42" s="176">
        <f>'実質公債費比率（分子）の構造'!N$52</f>
        <v>498</v>
      </c>
      <c r="N42" s="176"/>
      <c r="O42" s="176"/>
      <c r="P42" s="176">
        <f>'実質公債費比率（分子）の構造'!O$52</f>
        <v>508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2</v>
      </c>
      <c r="L43" s="176"/>
      <c r="M43" s="176"/>
      <c r="N43" s="176" t="str">
        <f>'実質公債費比率（分子）の構造'!O$51</f>
        <v>-</v>
      </c>
      <c r="O43" s="176"/>
      <c r="P43" s="176"/>
    </row>
    <row r="44" spans="1:16" x14ac:dyDescent="0.2">
      <c r="A44" s="176" t="s">
        <v>62</v>
      </c>
      <c r="B44" s="176">
        <f>'実質公債費比率（分子）の構造'!K$50</f>
        <v>13</v>
      </c>
      <c r="C44" s="176"/>
      <c r="D44" s="176"/>
      <c r="E44" s="176">
        <f>'実質公債費比率（分子）の構造'!L$50</f>
        <v>27</v>
      </c>
      <c r="F44" s="176"/>
      <c r="G44" s="176"/>
      <c r="H44" s="176">
        <f>'実質公債費比率（分子）の構造'!M$50</f>
        <v>52</v>
      </c>
      <c r="I44" s="176"/>
      <c r="J44" s="176"/>
      <c r="K44" s="176">
        <f>'実質公債費比率（分子）の構造'!N$50</f>
        <v>17</v>
      </c>
      <c r="L44" s="176"/>
      <c r="M44" s="176"/>
      <c r="N44" s="176">
        <f>'実質公債費比率（分子）の構造'!O$50</f>
        <v>16</v>
      </c>
      <c r="O44" s="176"/>
      <c r="P44" s="176"/>
    </row>
    <row r="45" spans="1:16" x14ac:dyDescent="0.2">
      <c r="A45" s="176" t="s">
        <v>63</v>
      </c>
      <c r="B45" s="176">
        <f>'実質公債費比率（分子）の構造'!K$49</f>
        <v>41</v>
      </c>
      <c r="C45" s="176"/>
      <c r="D45" s="176"/>
      <c r="E45" s="176">
        <f>'実質公債費比率（分子）の構造'!L$49</f>
        <v>38</v>
      </c>
      <c r="F45" s="176"/>
      <c r="G45" s="176"/>
      <c r="H45" s="176">
        <f>'実質公債費比率（分子）の構造'!M$49</f>
        <v>70</v>
      </c>
      <c r="I45" s="176"/>
      <c r="J45" s="176"/>
      <c r="K45" s="176">
        <f>'実質公債費比率（分子）の構造'!N$49</f>
        <v>79</v>
      </c>
      <c r="L45" s="176"/>
      <c r="M45" s="176"/>
      <c r="N45" s="176">
        <f>'実質公債費比率（分子）の構造'!O$49</f>
        <v>59</v>
      </c>
      <c r="O45" s="176"/>
      <c r="P45" s="176"/>
    </row>
    <row r="46" spans="1:16" x14ac:dyDescent="0.2">
      <c r="A46" s="176" t="s">
        <v>64</v>
      </c>
      <c r="B46" s="176">
        <f>'実質公債費比率（分子）の構造'!K$48</f>
        <v>187</v>
      </c>
      <c r="C46" s="176"/>
      <c r="D46" s="176"/>
      <c r="E46" s="176">
        <f>'実質公債費比率（分子）の構造'!L$48</f>
        <v>183</v>
      </c>
      <c r="F46" s="176"/>
      <c r="G46" s="176"/>
      <c r="H46" s="176">
        <f>'実質公債費比率（分子）の構造'!M$48</f>
        <v>196</v>
      </c>
      <c r="I46" s="176"/>
      <c r="J46" s="176"/>
      <c r="K46" s="176">
        <f>'実質公債費比率（分子）の構造'!N$48</f>
        <v>192</v>
      </c>
      <c r="L46" s="176"/>
      <c r="M46" s="176"/>
      <c r="N46" s="176">
        <f>'実質公債費比率（分子）の構造'!O$48</f>
        <v>199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399</v>
      </c>
      <c r="C49" s="176"/>
      <c r="D49" s="176"/>
      <c r="E49" s="176">
        <f>'実質公債費比率（分子）の構造'!L$45</f>
        <v>375</v>
      </c>
      <c r="F49" s="176"/>
      <c r="G49" s="176"/>
      <c r="H49" s="176">
        <f>'実質公債費比率（分子）の構造'!M$45</f>
        <v>327</v>
      </c>
      <c r="I49" s="176"/>
      <c r="J49" s="176"/>
      <c r="K49" s="176">
        <f>'実質公債費比率（分子）の構造'!N$45</f>
        <v>285</v>
      </c>
      <c r="L49" s="176"/>
      <c r="M49" s="176"/>
      <c r="N49" s="176">
        <f>'実質公債費比率（分子）の構造'!O$45</f>
        <v>293</v>
      </c>
      <c r="O49" s="176"/>
      <c r="P49" s="176"/>
    </row>
    <row r="50" spans="1:16" x14ac:dyDescent="0.2">
      <c r="A50" s="176" t="s">
        <v>67</v>
      </c>
      <c r="B50" s="176" t="e">
        <f>NA()</f>
        <v>#N/A</v>
      </c>
      <c r="C50" s="176">
        <f>IF(ISNUMBER('実質公債費比率（分子）の構造'!K$53),'実質公債費比率（分子）の構造'!K$53,NA())</f>
        <v>81</v>
      </c>
      <c r="D50" s="176" t="e">
        <f>NA()</f>
        <v>#N/A</v>
      </c>
      <c r="E50" s="176" t="e">
        <f>NA()</f>
        <v>#N/A</v>
      </c>
      <c r="F50" s="176">
        <f>IF(ISNUMBER('実質公債費比率（分子）の構造'!L$53),'実質公債費比率（分子）の構造'!L$53,NA())</f>
        <v>73</v>
      </c>
      <c r="G50" s="176" t="e">
        <f>NA()</f>
        <v>#N/A</v>
      </c>
      <c r="H50" s="176" t="e">
        <f>NA()</f>
        <v>#N/A</v>
      </c>
      <c r="I50" s="176">
        <f>IF(ISNUMBER('実質公債費比率（分子）の構造'!M$53),'実質公債費比率（分子）の構造'!M$53,NA())</f>
        <v>103</v>
      </c>
      <c r="J50" s="176" t="e">
        <f>NA()</f>
        <v>#N/A</v>
      </c>
      <c r="K50" s="176" t="e">
        <f>NA()</f>
        <v>#N/A</v>
      </c>
      <c r="L50" s="176">
        <f>IF(ISNUMBER('実質公債費比率（分子）の構造'!N$53),'実質公債費比率（分子）の構造'!N$53,NA())</f>
        <v>77</v>
      </c>
      <c r="M50" s="176" t="e">
        <f>NA()</f>
        <v>#N/A</v>
      </c>
      <c r="N50" s="176" t="e">
        <f>NA()</f>
        <v>#N/A</v>
      </c>
      <c r="O50" s="176">
        <f>IF(ISNUMBER('実質公債費比率（分子）の構造'!O$53),'実質公債費比率（分子）の構造'!O$53,NA())</f>
        <v>59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3978</v>
      </c>
      <c r="E56" s="175"/>
      <c r="F56" s="175"/>
      <c r="G56" s="175">
        <f>'将来負担比率（分子）の構造'!J$52</f>
        <v>3924</v>
      </c>
      <c r="H56" s="175"/>
      <c r="I56" s="175"/>
      <c r="J56" s="175">
        <f>'将来負担比率（分子）の構造'!K$52</f>
        <v>4318</v>
      </c>
      <c r="K56" s="175"/>
      <c r="L56" s="175"/>
      <c r="M56" s="175">
        <f>'将来負担比率（分子）の構造'!L$52</f>
        <v>4332</v>
      </c>
      <c r="N56" s="175"/>
      <c r="O56" s="175"/>
      <c r="P56" s="175">
        <f>'将来負担比率（分子）の構造'!M$52</f>
        <v>4176</v>
      </c>
    </row>
    <row r="57" spans="1:16" x14ac:dyDescent="0.2">
      <c r="A57" s="175" t="s">
        <v>42</v>
      </c>
      <c r="B57" s="175"/>
      <c r="C57" s="175"/>
      <c r="D57" s="175">
        <f>'将来負担比率（分子）の構造'!I$51</f>
        <v>1624</v>
      </c>
      <c r="E57" s="175"/>
      <c r="F57" s="175"/>
      <c r="G57" s="175">
        <f>'将来負担比率（分子）の構造'!J$51</f>
        <v>1602</v>
      </c>
      <c r="H57" s="175"/>
      <c r="I57" s="175"/>
      <c r="J57" s="175">
        <f>'将来負担比率（分子）の構造'!K$51</f>
        <v>1568</v>
      </c>
      <c r="K57" s="175"/>
      <c r="L57" s="175"/>
      <c r="M57" s="175">
        <f>'将来負担比率（分子）の構造'!L$51</f>
        <v>1639</v>
      </c>
      <c r="N57" s="175"/>
      <c r="O57" s="175"/>
      <c r="P57" s="175">
        <f>'将来負担比率（分子）の構造'!M$51</f>
        <v>2839</v>
      </c>
    </row>
    <row r="58" spans="1:16" x14ac:dyDescent="0.2">
      <c r="A58" s="175" t="s">
        <v>41</v>
      </c>
      <c r="B58" s="175"/>
      <c r="C58" s="175"/>
      <c r="D58" s="175">
        <f>'将来負担比率（分子）の構造'!I$50</f>
        <v>2017</v>
      </c>
      <c r="E58" s="175"/>
      <c r="F58" s="175"/>
      <c r="G58" s="175">
        <f>'将来負担比率（分子）の構造'!J$50</f>
        <v>2928</v>
      </c>
      <c r="H58" s="175"/>
      <c r="I58" s="175"/>
      <c r="J58" s="175">
        <f>'将来負担比率（分子）の構造'!K$50</f>
        <v>2802</v>
      </c>
      <c r="K58" s="175"/>
      <c r="L58" s="175"/>
      <c r="M58" s="175">
        <f>'将来負担比率（分子）の構造'!L$50</f>
        <v>2433</v>
      </c>
      <c r="N58" s="175"/>
      <c r="O58" s="175"/>
      <c r="P58" s="175">
        <f>'将来負担比率（分子）の構造'!M$50</f>
        <v>2349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1154</v>
      </c>
      <c r="C62" s="175"/>
      <c r="D62" s="175"/>
      <c r="E62" s="175">
        <f>'将来負担比率（分子）の構造'!J$45</f>
        <v>1150</v>
      </c>
      <c r="F62" s="175"/>
      <c r="G62" s="175"/>
      <c r="H62" s="175">
        <f>'将来負担比率（分子）の構造'!K$45</f>
        <v>1139</v>
      </c>
      <c r="I62" s="175"/>
      <c r="J62" s="175"/>
      <c r="K62" s="175">
        <f>'将来負担比率（分子）の構造'!L$45</f>
        <v>1108</v>
      </c>
      <c r="L62" s="175"/>
      <c r="M62" s="175"/>
      <c r="N62" s="175">
        <f>'将来負担比率（分子）の構造'!M$45</f>
        <v>1076</v>
      </c>
      <c r="O62" s="175"/>
      <c r="P62" s="175"/>
    </row>
    <row r="63" spans="1:16" x14ac:dyDescent="0.2">
      <c r="A63" s="175" t="s">
        <v>34</v>
      </c>
      <c r="B63" s="175">
        <f>'将来負担比率（分子）の構造'!I$44</f>
        <v>486</v>
      </c>
      <c r="C63" s="175"/>
      <c r="D63" s="175"/>
      <c r="E63" s="175">
        <f>'将来負担比率（分子）の構造'!J$44</f>
        <v>400</v>
      </c>
      <c r="F63" s="175"/>
      <c r="G63" s="175"/>
      <c r="H63" s="175">
        <f>'将来負担比率（分子）の構造'!K$44</f>
        <v>414</v>
      </c>
      <c r="I63" s="175"/>
      <c r="J63" s="175"/>
      <c r="K63" s="175">
        <f>'将来負担比率（分子）の構造'!L$44</f>
        <v>357</v>
      </c>
      <c r="L63" s="175"/>
      <c r="M63" s="175"/>
      <c r="N63" s="175">
        <f>'将来負担比率（分子）の構造'!M$44</f>
        <v>309</v>
      </c>
      <c r="O63" s="175"/>
      <c r="P63" s="175"/>
    </row>
    <row r="64" spans="1:16" x14ac:dyDescent="0.2">
      <c r="A64" s="175" t="s">
        <v>33</v>
      </c>
      <c r="B64" s="175">
        <f>'将来負担比率（分子）の構造'!I$43</f>
        <v>2615</v>
      </c>
      <c r="C64" s="175"/>
      <c r="D64" s="175"/>
      <c r="E64" s="175">
        <f>'将来負担比率（分子）の構造'!J$43</f>
        <v>2092</v>
      </c>
      <c r="F64" s="175"/>
      <c r="G64" s="175"/>
      <c r="H64" s="175">
        <f>'将来負担比率（分子）の構造'!K$43</f>
        <v>1987</v>
      </c>
      <c r="I64" s="175"/>
      <c r="J64" s="175"/>
      <c r="K64" s="175">
        <f>'将来負担比率（分子）の構造'!L$43</f>
        <v>1978</v>
      </c>
      <c r="L64" s="175"/>
      <c r="M64" s="175"/>
      <c r="N64" s="175">
        <f>'将来負担比率（分子）の構造'!M$43</f>
        <v>2077</v>
      </c>
      <c r="O64" s="175"/>
      <c r="P64" s="175"/>
    </row>
    <row r="65" spans="1:16" x14ac:dyDescent="0.2">
      <c r="A65" s="175" t="s">
        <v>32</v>
      </c>
      <c r="B65" s="175">
        <f>'将来負担比率（分子）の構造'!I$42</f>
        <v>1487</v>
      </c>
      <c r="C65" s="175"/>
      <c r="D65" s="175"/>
      <c r="E65" s="175">
        <f>'将来負担比率（分子）の構造'!J$42</f>
        <v>1226</v>
      </c>
      <c r="F65" s="175"/>
      <c r="G65" s="175"/>
      <c r="H65" s="175">
        <f>'将来負担比率（分子）の構造'!K$42</f>
        <v>5088</v>
      </c>
      <c r="I65" s="175"/>
      <c r="J65" s="175"/>
      <c r="K65" s="175">
        <f>'将来負担比率（分子）の構造'!L$42</f>
        <v>148</v>
      </c>
      <c r="L65" s="175"/>
      <c r="M65" s="175"/>
      <c r="N65" s="175">
        <f>'将来負担比率（分子）の構造'!M$42</f>
        <v>144</v>
      </c>
      <c r="O65" s="175"/>
      <c r="P65" s="175"/>
    </row>
    <row r="66" spans="1:16" x14ac:dyDescent="0.2">
      <c r="A66" s="175" t="s">
        <v>31</v>
      </c>
      <c r="B66" s="175">
        <f>'将来負担比率（分子）の構造'!I$41</f>
        <v>1748</v>
      </c>
      <c r="C66" s="175"/>
      <c r="D66" s="175"/>
      <c r="E66" s="175">
        <f>'将来負担比率（分子）の構造'!J$41</f>
        <v>2622</v>
      </c>
      <c r="F66" s="175"/>
      <c r="G66" s="175"/>
      <c r="H66" s="175">
        <f>'将来負担比率（分子）の構造'!K$41</f>
        <v>3631</v>
      </c>
      <c r="I66" s="175"/>
      <c r="J66" s="175"/>
      <c r="K66" s="175">
        <f>'将来負担比率（分子）の構造'!L$41</f>
        <v>6650</v>
      </c>
      <c r="L66" s="175"/>
      <c r="M66" s="175"/>
      <c r="N66" s="175">
        <f>'将来負担比率（分子）の構造'!M$41</f>
        <v>6781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3569</v>
      </c>
      <c r="J67" s="175" t="e">
        <f>NA()</f>
        <v>#N/A</v>
      </c>
      <c r="K67" s="175" t="e">
        <f>NA()</f>
        <v>#N/A</v>
      </c>
      <c r="L67" s="175">
        <f>IF(ISNUMBER('将来負担比率（分子）の構造'!L$53), IF('将来負担比率（分子）の構造'!L$53 &lt; 0, 0, '将来負担比率（分子）の構造'!L$53), NA())</f>
        <v>1838</v>
      </c>
      <c r="M67" s="175" t="e">
        <f>NA()</f>
        <v>#N/A</v>
      </c>
      <c r="N67" s="175" t="e">
        <f>NA()</f>
        <v>#N/A</v>
      </c>
      <c r="O67" s="175">
        <f>IF(ISNUMBER('将来負担比率（分子）の構造'!M$53), IF('将来負担比率（分子）の構造'!M$53 &lt; 0, 0, '将来負担比率（分子）の構造'!M$53), NA())</f>
        <v>1023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1406</v>
      </c>
      <c r="C72" s="179">
        <f>基金残高に係る経年分析!G55</f>
        <v>1265</v>
      </c>
      <c r="D72" s="179">
        <f>基金残高に係る経年分析!H55</f>
        <v>1277</v>
      </c>
    </row>
    <row r="73" spans="1:16" x14ac:dyDescent="0.2">
      <c r="A73" s="178" t="s">
        <v>74</v>
      </c>
      <c r="B73" s="179">
        <f>基金残高に係る経年分析!F56</f>
        <v>100</v>
      </c>
      <c r="C73" s="179">
        <f>基金残高に係る経年分析!G56</f>
        <v>100</v>
      </c>
      <c r="D73" s="179">
        <f>基金残高に係る経年分析!H56</f>
        <v>113</v>
      </c>
    </row>
    <row r="74" spans="1:16" x14ac:dyDescent="0.2">
      <c r="A74" s="178" t="s">
        <v>75</v>
      </c>
      <c r="B74" s="179">
        <f>基金残高に係る経年分析!F57</f>
        <v>814</v>
      </c>
      <c r="C74" s="179">
        <f>基金残高に係る経年分析!G57</f>
        <v>681</v>
      </c>
      <c r="D74" s="179">
        <f>基金残高に係る経年分析!H57</f>
        <v>668</v>
      </c>
    </row>
  </sheetData>
  <sheetProtection algorithmName="SHA-512" hashValue="cmW3fT8jUUfshoRBv6VLYtTwoICd93dEsmprafDBg6pzwpqVv0HwYv1QejleTUgi8yDfzhwOs3zc2MPGZbmThQ==" saltValue="E+wirSsBBcXEBcvcGVJz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4496192</v>
      </c>
      <c r="S5" s="649"/>
      <c r="T5" s="649"/>
      <c r="U5" s="649"/>
      <c r="V5" s="649"/>
      <c r="W5" s="649"/>
      <c r="X5" s="649"/>
      <c r="Y5" s="650"/>
      <c r="Z5" s="651">
        <v>46.8</v>
      </c>
      <c r="AA5" s="651"/>
      <c r="AB5" s="651"/>
      <c r="AC5" s="651"/>
      <c r="AD5" s="652">
        <v>4309830</v>
      </c>
      <c r="AE5" s="652"/>
      <c r="AF5" s="652"/>
      <c r="AG5" s="652"/>
      <c r="AH5" s="652"/>
      <c r="AI5" s="652"/>
      <c r="AJ5" s="652"/>
      <c r="AK5" s="652"/>
      <c r="AL5" s="653">
        <v>80</v>
      </c>
      <c r="AM5" s="654"/>
      <c r="AN5" s="654"/>
      <c r="AO5" s="655"/>
      <c r="AP5" s="645" t="s">
        <v>216</v>
      </c>
      <c r="AQ5" s="646"/>
      <c r="AR5" s="646"/>
      <c r="AS5" s="646"/>
      <c r="AT5" s="646"/>
      <c r="AU5" s="646"/>
      <c r="AV5" s="646"/>
      <c r="AW5" s="646"/>
      <c r="AX5" s="646"/>
      <c r="AY5" s="646"/>
      <c r="AZ5" s="646"/>
      <c r="BA5" s="646"/>
      <c r="BB5" s="646"/>
      <c r="BC5" s="646"/>
      <c r="BD5" s="646"/>
      <c r="BE5" s="646"/>
      <c r="BF5" s="647"/>
      <c r="BG5" s="659">
        <v>4301002</v>
      </c>
      <c r="BH5" s="660"/>
      <c r="BI5" s="660"/>
      <c r="BJ5" s="660"/>
      <c r="BK5" s="660"/>
      <c r="BL5" s="660"/>
      <c r="BM5" s="660"/>
      <c r="BN5" s="661"/>
      <c r="BO5" s="662">
        <v>95.7</v>
      </c>
      <c r="BP5" s="662"/>
      <c r="BQ5" s="662"/>
      <c r="BR5" s="662"/>
      <c r="BS5" s="663">
        <v>68466</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140726</v>
      </c>
      <c r="S6" s="660"/>
      <c r="T6" s="660"/>
      <c r="U6" s="660"/>
      <c r="V6" s="660"/>
      <c r="W6" s="660"/>
      <c r="X6" s="660"/>
      <c r="Y6" s="661"/>
      <c r="Z6" s="662">
        <v>1.5</v>
      </c>
      <c r="AA6" s="662"/>
      <c r="AB6" s="662"/>
      <c r="AC6" s="662"/>
      <c r="AD6" s="663">
        <v>140726</v>
      </c>
      <c r="AE6" s="663"/>
      <c r="AF6" s="663"/>
      <c r="AG6" s="663"/>
      <c r="AH6" s="663"/>
      <c r="AI6" s="663"/>
      <c r="AJ6" s="663"/>
      <c r="AK6" s="663"/>
      <c r="AL6" s="664">
        <v>2.6</v>
      </c>
      <c r="AM6" s="665"/>
      <c r="AN6" s="665"/>
      <c r="AO6" s="666"/>
      <c r="AP6" s="656" t="s">
        <v>221</v>
      </c>
      <c r="AQ6" s="657"/>
      <c r="AR6" s="657"/>
      <c r="AS6" s="657"/>
      <c r="AT6" s="657"/>
      <c r="AU6" s="657"/>
      <c r="AV6" s="657"/>
      <c r="AW6" s="657"/>
      <c r="AX6" s="657"/>
      <c r="AY6" s="657"/>
      <c r="AZ6" s="657"/>
      <c r="BA6" s="657"/>
      <c r="BB6" s="657"/>
      <c r="BC6" s="657"/>
      <c r="BD6" s="657"/>
      <c r="BE6" s="657"/>
      <c r="BF6" s="658"/>
      <c r="BG6" s="659">
        <v>4301002</v>
      </c>
      <c r="BH6" s="660"/>
      <c r="BI6" s="660"/>
      <c r="BJ6" s="660"/>
      <c r="BK6" s="660"/>
      <c r="BL6" s="660"/>
      <c r="BM6" s="660"/>
      <c r="BN6" s="661"/>
      <c r="BO6" s="662">
        <v>95.7</v>
      </c>
      <c r="BP6" s="662"/>
      <c r="BQ6" s="662"/>
      <c r="BR6" s="662"/>
      <c r="BS6" s="663">
        <v>68466</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92205</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92205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456</v>
      </c>
      <c r="S7" s="660"/>
      <c r="T7" s="660"/>
      <c r="U7" s="660"/>
      <c r="V7" s="660"/>
      <c r="W7" s="660"/>
      <c r="X7" s="660"/>
      <c r="Y7" s="661"/>
      <c r="Z7" s="662">
        <v>0</v>
      </c>
      <c r="AA7" s="662"/>
      <c r="AB7" s="662"/>
      <c r="AC7" s="662"/>
      <c r="AD7" s="663">
        <v>456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1073822</v>
      </c>
      <c r="BH7" s="660"/>
      <c r="BI7" s="660"/>
      <c r="BJ7" s="660"/>
      <c r="BK7" s="660"/>
      <c r="BL7" s="660"/>
      <c r="BM7" s="660"/>
      <c r="BN7" s="661"/>
      <c r="BO7" s="662">
        <v>23.9</v>
      </c>
      <c r="BP7" s="662"/>
      <c r="BQ7" s="662"/>
      <c r="BR7" s="662"/>
      <c r="BS7" s="663">
        <v>68466</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1380608</v>
      </c>
      <c r="CS7" s="660"/>
      <c r="CT7" s="660"/>
      <c r="CU7" s="660"/>
      <c r="CV7" s="660"/>
      <c r="CW7" s="660"/>
      <c r="CX7" s="660"/>
      <c r="CY7" s="661"/>
      <c r="CZ7" s="662">
        <v>15.6</v>
      </c>
      <c r="DA7" s="662"/>
      <c r="DB7" s="662"/>
      <c r="DC7" s="662"/>
      <c r="DD7" s="668">
        <v>20669</v>
      </c>
      <c r="DE7" s="660"/>
      <c r="DF7" s="660"/>
      <c r="DG7" s="660"/>
      <c r="DH7" s="660"/>
      <c r="DI7" s="660"/>
      <c r="DJ7" s="660"/>
      <c r="DK7" s="660"/>
      <c r="DL7" s="660"/>
      <c r="DM7" s="660"/>
      <c r="DN7" s="660"/>
      <c r="DO7" s="660"/>
      <c r="DP7" s="661"/>
      <c r="DQ7" s="668">
        <v>1296561</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10611</v>
      </c>
      <c r="S8" s="660"/>
      <c r="T8" s="660"/>
      <c r="U8" s="660"/>
      <c r="V8" s="660"/>
      <c r="W8" s="660"/>
      <c r="X8" s="660"/>
      <c r="Y8" s="661"/>
      <c r="Z8" s="662">
        <v>0.1</v>
      </c>
      <c r="AA8" s="662"/>
      <c r="AB8" s="662"/>
      <c r="AC8" s="662"/>
      <c r="AD8" s="663">
        <v>10611</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28022</v>
      </c>
      <c r="BH8" s="660"/>
      <c r="BI8" s="660"/>
      <c r="BJ8" s="660"/>
      <c r="BK8" s="660"/>
      <c r="BL8" s="660"/>
      <c r="BM8" s="660"/>
      <c r="BN8" s="661"/>
      <c r="BO8" s="662">
        <v>0.6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2585156</v>
      </c>
      <c r="CS8" s="660"/>
      <c r="CT8" s="660"/>
      <c r="CU8" s="660"/>
      <c r="CV8" s="660"/>
      <c r="CW8" s="660"/>
      <c r="CX8" s="660"/>
      <c r="CY8" s="661"/>
      <c r="CZ8" s="662">
        <v>29.1</v>
      </c>
      <c r="DA8" s="662"/>
      <c r="DB8" s="662"/>
      <c r="DC8" s="662"/>
      <c r="DD8" s="668">
        <v>30445</v>
      </c>
      <c r="DE8" s="660"/>
      <c r="DF8" s="660"/>
      <c r="DG8" s="660"/>
      <c r="DH8" s="660"/>
      <c r="DI8" s="660"/>
      <c r="DJ8" s="660"/>
      <c r="DK8" s="660"/>
      <c r="DL8" s="660"/>
      <c r="DM8" s="660"/>
      <c r="DN8" s="660"/>
      <c r="DO8" s="660"/>
      <c r="DP8" s="661"/>
      <c r="DQ8" s="668">
        <v>1364803</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12289</v>
      </c>
      <c r="S9" s="660"/>
      <c r="T9" s="660"/>
      <c r="U9" s="660"/>
      <c r="V9" s="660"/>
      <c r="W9" s="660"/>
      <c r="X9" s="660"/>
      <c r="Y9" s="661"/>
      <c r="Z9" s="662">
        <v>0.1</v>
      </c>
      <c r="AA9" s="662"/>
      <c r="AB9" s="662"/>
      <c r="AC9" s="662"/>
      <c r="AD9" s="663">
        <v>12289</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731932</v>
      </c>
      <c r="BH9" s="660"/>
      <c r="BI9" s="660"/>
      <c r="BJ9" s="660"/>
      <c r="BK9" s="660"/>
      <c r="BL9" s="660"/>
      <c r="BM9" s="660"/>
      <c r="BN9" s="661"/>
      <c r="BO9" s="662">
        <v>16.3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566998</v>
      </c>
      <c r="CS9" s="660"/>
      <c r="CT9" s="660"/>
      <c r="CU9" s="660"/>
      <c r="CV9" s="660"/>
      <c r="CW9" s="660"/>
      <c r="CX9" s="660"/>
      <c r="CY9" s="661"/>
      <c r="CZ9" s="662">
        <v>6.4</v>
      </c>
      <c r="DA9" s="662"/>
      <c r="DB9" s="662"/>
      <c r="DC9" s="662"/>
      <c r="DD9" s="668">
        <v>15143</v>
      </c>
      <c r="DE9" s="660"/>
      <c r="DF9" s="660"/>
      <c r="DG9" s="660"/>
      <c r="DH9" s="660"/>
      <c r="DI9" s="660"/>
      <c r="DJ9" s="660"/>
      <c r="DK9" s="660"/>
      <c r="DL9" s="660"/>
      <c r="DM9" s="660"/>
      <c r="DN9" s="660"/>
      <c r="DO9" s="660"/>
      <c r="DP9" s="661"/>
      <c r="DQ9" s="668">
        <v>497963</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72919</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87</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87</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615123</v>
      </c>
      <c r="S11" s="660"/>
      <c r="T11" s="660"/>
      <c r="U11" s="660"/>
      <c r="V11" s="660"/>
      <c r="W11" s="660"/>
      <c r="X11" s="660"/>
      <c r="Y11" s="661"/>
      <c r="Z11" s="664">
        <v>6.4</v>
      </c>
      <c r="AA11" s="665"/>
      <c r="AB11" s="665"/>
      <c r="AC11" s="671"/>
      <c r="AD11" s="668">
        <v>615123</v>
      </c>
      <c r="AE11" s="660"/>
      <c r="AF11" s="660"/>
      <c r="AG11" s="660"/>
      <c r="AH11" s="660"/>
      <c r="AI11" s="660"/>
      <c r="AJ11" s="660"/>
      <c r="AK11" s="661"/>
      <c r="AL11" s="664">
        <v>11.4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240949</v>
      </c>
      <c r="BH11" s="660"/>
      <c r="BI11" s="660"/>
      <c r="BJ11" s="660"/>
      <c r="BK11" s="660"/>
      <c r="BL11" s="660"/>
      <c r="BM11" s="660"/>
      <c r="BN11" s="661"/>
      <c r="BO11" s="662">
        <v>5.4</v>
      </c>
      <c r="BP11" s="662"/>
      <c r="BQ11" s="662"/>
      <c r="BR11" s="662"/>
      <c r="BS11" s="663">
        <v>68466</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648160</v>
      </c>
      <c r="CS11" s="660"/>
      <c r="CT11" s="660"/>
      <c r="CU11" s="660"/>
      <c r="CV11" s="660"/>
      <c r="CW11" s="660"/>
      <c r="CX11" s="660"/>
      <c r="CY11" s="661"/>
      <c r="CZ11" s="662">
        <v>7.3</v>
      </c>
      <c r="DA11" s="662"/>
      <c r="DB11" s="662"/>
      <c r="DC11" s="662"/>
      <c r="DD11" s="668">
        <v>97091</v>
      </c>
      <c r="DE11" s="660"/>
      <c r="DF11" s="660"/>
      <c r="DG11" s="660"/>
      <c r="DH11" s="660"/>
      <c r="DI11" s="660"/>
      <c r="DJ11" s="660"/>
      <c r="DK11" s="660"/>
      <c r="DL11" s="660"/>
      <c r="DM11" s="660"/>
      <c r="DN11" s="660"/>
      <c r="DO11" s="660"/>
      <c r="DP11" s="661"/>
      <c r="DQ11" s="668">
        <v>364923</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9092</v>
      </c>
      <c r="S12" s="660"/>
      <c r="T12" s="660"/>
      <c r="U12" s="660"/>
      <c r="V12" s="660"/>
      <c r="W12" s="660"/>
      <c r="X12" s="660"/>
      <c r="Y12" s="661"/>
      <c r="Z12" s="662">
        <v>0.1</v>
      </c>
      <c r="AA12" s="662"/>
      <c r="AB12" s="662"/>
      <c r="AC12" s="662"/>
      <c r="AD12" s="663">
        <v>9092</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3055405</v>
      </c>
      <c r="BH12" s="660"/>
      <c r="BI12" s="660"/>
      <c r="BJ12" s="660"/>
      <c r="BK12" s="660"/>
      <c r="BL12" s="660"/>
      <c r="BM12" s="660"/>
      <c r="BN12" s="661"/>
      <c r="BO12" s="662">
        <v>68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458425</v>
      </c>
      <c r="CS12" s="660"/>
      <c r="CT12" s="660"/>
      <c r="CU12" s="660"/>
      <c r="CV12" s="660"/>
      <c r="CW12" s="660"/>
      <c r="CX12" s="660"/>
      <c r="CY12" s="661"/>
      <c r="CZ12" s="662">
        <v>5.2</v>
      </c>
      <c r="DA12" s="662"/>
      <c r="DB12" s="662"/>
      <c r="DC12" s="662"/>
      <c r="DD12" s="668">
        <v>111849</v>
      </c>
      <c r="DE12" s="660"/>
      <c r="DF12" s="660"/>
      <c r="DG12" s="660"/>
      <c r="DH12" s="660"/>
      <c r="DI12" s="660"/>
      <c r="DJ12" s="660"/>
      <c r="DK12" s="660"/>
      <c r="DL12" s="660"/>
      <c r="DM12" s="660"/>
      <c r="DN12" s="660"/>
      <c r="DO12" s="660"/>
      <c r="DP12" s="661"/>
      <c r="DQ12" s="668">
        <v>213056</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3050199</v>
      </c>
      <c r="BH13" s="660"/>
      <c r="BI13" s="660"/>
      <c r="BJ13" s="660"/>
      <c r="BK13" s="660"/>
      <c r="BL13" s="660"/>
      <c r="BM13" s="660"/>
      <c r="BN13" s="661"/>
      <c r="BO13" s="662">
        <v>67.8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1347513</v>
      </c>
      <c r="CS13" s="660"/>
      <c r="CT13" s="660"/>
      <c r="CU13" s="660"/>
      <c r="CV13" s="660"/>
      <c r="CW13" s="660"/>
      <c r="CX13" s="660"/>
      <c r="CY13" s="661"/>
      <c r="CZ13" s="662">
        <v>15.2</v>
      </c>
      <c r="DA13" s="662"/>
      <c r="DB13" s="662"/>
      <c r="DC13" s="662"/>
      <c r="DD13" s="668">
        <v>741325</v>
      </c>
      <c r="DE13" s="660"/>
      <c r="DF13" s="660"/>
      <c r="DG13" s="660"/>
      <c r="DH13" s="660"/>
      <c r="DI13" s="660"/>
      <c r="DJ13" s="660"/>
      <c r="DK13" s="660"/>
      <c r="DL13" s="660"/>
      <c r="DM13" s="660"/>
      <c r="DN13" s="660"/>
      <c r="DO13" s="660"/>
      <c r="DP13" s="661"/>
      <c r="DQ13" s="668">
        <v>847428</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1139</v>
      </c>
      <c r="S14" s="660"/>
      <c r="T14" s="660"/>
      <c r="U14" s="660"/>
      <c r="V14" s="660"/>
      <c r="W14" s="660"/>
      <c r="X14" s="660"/>
      <c r="Y14" s="661"/>
      <c r="Z14" s="662">
        <v>0</v>
      </c>
      <c r="AA14" s="662"/>
      <c r="AB14" s="662"/>
      <c r="AC14" s="662"/>
      <c r="AD14" s="663">
        <v>1139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62513</v>
      </c>
      <c r="BH14" s="660"/>
      <c r="BI14" s="660"/>
      <c r="BJ14" s="660"/>
      <c r="BK14" s="660"/>
      <c r="BL14" s="660"/>
      <c r="BM14" s="660"/>
      <c r="BN14" s="661"/>
      <c r="BO14" s="662">
        <v>1.4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333630</v>
      </c>
      <c r="CS14" s="660"/>
      <c r="CT14" s="660"/>
      <c r="CU14" s="660"/>
      <c r="CV14" s="660"/>
      <c r="CW14" s="660"/>
      <c r="CX14" s="660"/>
      <c r="CY14" s="661"/>
      <c r="CZ14" s="662">
        <v>3.8</v>
      </c>
      <c r="DA14" s="662"/>
      <c r="DB14" s="662"/>
      <c r="DC14" s="662"/>
      <c r="DD14" s="668">
        <v>1911</v>
      </c>
      <c r="DE14" s="660"/>
      <c r="DF14" s="660"/>
      <c r="DG14" s="660"/>
      <c r="DH14" s="660"/>
      <c r="DI14" s="660"/>
      <c r="DJ14" s="660"/>
      <c r="DK14" s="660"/>
      <c r="DL14" s="660"/>
      <c r="DM14" s="660"/>
      <c r="DN14" s="660"/>
      <c r="DO14" s="660"/>
      <c r="DP14" s="661"/>
      <c r="DQ14" s="668">
        <v>332922</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109262</v>
      </c>
      <c r="BH15" s="660"/>
      <c r="BI15" s="660"/>
      <c r="BJ15" s="660"/>
      <c r="BK15" s="660"/>
      <c r="BL15" s="660"/>
      <c r="BM15" s="660"/>
      <c r="BN15" s="661"/>
      <c r="BO15" s="662">
        <v>2.4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1171358</v>
      </c>
      <c r="CS15" s="660"/>
      <c r="CT15" s="660"/>
      <c r="CU15" s="660"/>
      <c r="CV15" s="660"/>
      <c r="CW15" s="660"/>
      <c r="CX15" s="660"/>
      <c r="CY15" s="661"/>
      <c r="CZ15" s="662">
        <v>13.2</v>
      </c>
      <c r="DA15" s="662"/>
      <c r="DB15" s="662"/>
      <c r="DC15" s="662"/>
      <c r="DD15" s="668">
        <v>59603</v>
      </c>
      <c r="DE15" s="660"/>
      <c r="DF15" s="660"/>
      <c r="DG15" s="660"/>
      <c r="DH15" s="660"/>
      <c r="DI15" s="660"/>
      <c r="DJ15" s="660"/>
      <c r="DK15" s="660"/>
      <c r="DL15" s="660"/>
      <c r="DM15" s="660"/>
      <c r="DN15" s="660"/>
      <c r="DO15" s="660"/>
      <c r="DP15" s="661"/>
      <c r="DQ15" s="668">
        <v>1021786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17795</v>
      </c>
      <c r="S16" s="660"/>
      <c r="T16" s="660"/>
      <c r="U16" s="660"/>
      <c r="V16" s="660"/>
      <c r="W16" s="660"/>
      <c r="X16" s="660"/>
      <c r="Y16" s="661"/>
      <c r="Z16" s="662">
        <v>0.2</v>
      </c>
      <c r="AA16" s="662"/>
      <c r="AB16" s="662"/>
      <c r="AC16" s="662"/>
      <c r="AD16" s="663">
        <v>17795</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134547</v>
      </c>
      <c r="S17" s="660"/>
      <c r="T17" s="660"/>
      <c r="U17" s="660"/>
      <c r="V17" s="660"/>
      <c r="W17" s="660"/>
      <c r="X17" s="660"/>
      <c r="Y17" s="661"/>
      <c r="Z17" s="662">
        <v>1.4</v>
      </c>
      <c r="AA17" s="662"/>
      <c r="AB17" s="662"/>
      <c r="AC17" s="662"/>
      <c r="AD17" s="663">
        <v>134547</v>
      </c>
      <c r="AE17" s="663"/>
      <c r="AF17" s="663"/>
      <c r="AG17" s="663"/>
      <c r="AH17" s="663"/>
      <c r="AI17" s="663"/>
      <c r="AJ17" s="663"/>
      <c r="AK17" s="663"/>
      <c r="AL17" s="664">
        <v>2.5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292627</v>
      </c>
      <c r="CS17" s="660"/>
      <c r="CT17" s="660"/>
      <c r="CU17" s="660"/>
      <c r="CV17" s="660"/>
      <c r="CW17" s="660"/>
      <c r="CX17" s="660"/>
      <c r="CY17" s="661"/>
      <c r="CZ17" s="662">
        <v>3.3</v>
      </c>
      <c r="DA17" s="662"/>
      <c r="DB17" s="662"/>
      <c r="DC17" s="662"/>
      <c r="DD17" s="668" t="s">
        <v>122</v>
      </c>
      <c r="DE17" s="660"/>
      <c r="DF17" s="660"/>
      <c r="DG17" s="660"/>
      <c r="DH17" s="660"/>
      <c r="DI17" s="660"/>
      <c r="DJ17" s="660"/>
      <c r="DK17" s="660"/>
      <c r="DL17" s="660"/>
      <c r="DM17" s="660"/>
      <c r="DN17" s="660"/>
      <c r="DO17" s="660"/>
      <c r="DP17" s="661"/>
      <c r="DQ17" s="668">
        <v>287066</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27217</v>
      </c>
      <c r="S18" s="660"/>
      <c r="T18" s="660"/>
      <c r="U18" s="660"/>
      <c r="V18" s="660"/>
      <c r="W18" s="660"/>
      <c r="X18" s="660"/>
      <c r="Y18" s="661"/>
      <c r="Z18" s="662">
        <v>0.3</v>
      </c>
      <c r="AA18" s="662"/>
      <c r="AB18" s="662"/>
      <c r="AC18" s="662"/>
      <c r="AD18" s="663">
        <v>27217</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26345</v>
      </c>
      <c r="S19" s="660"/>
      <c r="T19" s="660"/>
      <c r="U19" s="660"/>
      <c r="V19" s="660"/>
      <c r="W19" s="660"/>
      <c r="X19" s="660"/>
      <c r="Y19" s="661"/>
      <c r="Z19" s="662">
        <v>0.3</v>
      </c>
      <c r="AA19" s="662"/>
      <c r="AB19" s="662"/>
      <c r="AC19" s="662"/>
      <c r="AD19" s="663">
        <v>26345</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195190</v>
      </c>
      <c r="BH19" s="660"/>
      <c r="BI19" s="660"/>
      <c r="BJ19" s="660"/>
      <c r="BK19" s="660"/>
      <c r="BL19" s="660"/>
      <c r="BM19" s="660"/>
      <c r="BN19" s="661"/>
      <c r="BO19" s="662">
        <v>4.3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872</v>
      </c>
      <c r="S20" s="660"/>
      <c r="T20" s="660"/>
      <c r="U20" s="660"/>
      <c r="V20" s="660"/>
      <c r="W20" s="660"/>
      <c r="X20" s="660"/>
      <c r="Y20" s="661"/>
      <c r="Z20" s="662">
        <v>0</v>
      </c>
      <c r="AA20" s="662"/>
      <c r="AB20" s="662"/>
      <c r="AC20" s="662"/>
      <c r="AD20" s="663">
        <v>872</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195190</v>
      </c>
      <c r="BH20" s="660"/>
      <c r="BI20" s="660"/>
      <c r="BJ20" s="660"/>
      <c r="BK20" s="660"/>
      <c r="BL20" s="660"/>
      <c r="BM20" s="660"/>
      <c r="BN20" s="661"/>
      <c r="BO20" s="662">
        <v>4.3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8876767</v>
      </c>
      <c r="CS20" s="660"/>
      <c r="CT20" s="660"/>
      <c r="CU20" s="660"/>
      <c r="CV20" s="660"/>
      <c r="CW20" s="660"/>
      <c r="CX20" s="660"/>
      <c r="CY20" s="661"/>
      <c r="CZ20" s="662">
        <v>100</v>
      </c>
      <c r="DA20" s="662"/>
      <c r="DB20" s="662"/>
      <c r="DC20" s="662"/>
      <c r="DD20" s="668">
        <v>1078036</v>
      </c>
      <c r="DE20" s="660"/>
      <c r="DF20" s="660"/>
      <c r="DG20" s="660"/>
      <c r="DH20" s="660"/>
      <c r="DI20" s="660"/>
      <c r="DJ20" s="660"/>
      <c r="DK20" s="660"/>
      <c r="DL20" s="660"/>
      <c r="DM20" s="660"/>
      <c r="DN20" s="660"/>
      <c r="DO20" s="660"/>
      <c r="DP20" s="661"/>
      <c r="DQ20" s="668">
        <v>6318800</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185889</v>
      </c>
      <c r="S21" s="660"/>
      <c r="T21" s="660"/>
      <c r="U21" s="660"/>
      <c r="V21" s="660"/>
      <c r="W21" s="660"/>
      <c r="X21" s="660"/>
      <c r="Y21" s="661"/>
      <c r="Z21" s="662">
        <v>1.9</v>
      </c>
      <c r="AA21" s="662"/>
      <c r="AB21" s="662"/>
      <c r="AC21" s="662"/>
      <c r="AD21" s="663">
        <v>105986</v>
      </c>
      <c r="AE21" s="663"/>
      <c r="AF21" s="663"/>
      <c r="AG21" s="663"/>
      <c r="AH21" s="663"/>
      <c r="AI21" s="663"/>
      <c r="AJ21" s="663"/>
      <c r="AK21" s="663"/>
      <c r="AL21" s="664">
        <v>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8828</v>
      </c>
      <c r="BH21" s="660"/>
      <c r="BI21" s="660"/>
      <c r="BJ21" s="660"/>
      <c r="BK21" s="660"/>
      <c r="BL21" s="660"/>
      <c r="BM21" s="660"/>
      <c r="BN21" s="661"/>
      <c r="BO21" s="662">
        <v>0.2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105986</v>
      </c>
      <c r="S22" s="660"/>
      <c r="T22" s="660"/>
      <c r="U22" s="660"/>
      <c r="V22" s="660"/>
      <c r="W22" s="660"/>
      <c r="X22" s="660"/>
      <c r="Y22" s="661"/>
      <c r="Z22" s="662">
        <v>1.1000000000000001</v>
      </c>
      <c r="AA22" s="662"/>
      <c r="AB22" s="662"/>
      <c r="AC22" s="662"/>
      <c r="AD22" s="663">
        <v>105986</v>
      </c>
      <c r="AE22" s="663"/>
      <c r="AF22" s="663"/>
      <c r="AG22" s="663"/>
      <c r="AH22" s="663"/>
      <c r="AI22" s="663"/>
      <c r="AJ22" s="663"/>
      <c r="AK22" s="663"/>
      <c r="AL22" s="664">
        <v>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79032</v>
      </c>
      <c r="S23" s="660"/>
      <c r="T23" s="660"/>
      <c r="U23" s="660"/>
      <c r="V23" s="660"/>
      <c r="W23" s="660"/>
      <c r="X23" s="660"/>
      <c r="Y23" s="661"/>
      <c r="Z23" s="662">
        <v>0.8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186362</v>
      </c>
      <c r="BH23" s="660"/>
      <c r="BI23" s="660"/>
      <c r="BJ23" s="660"/>
      <c r="BK23" s="660"/>
      <c r="BL23" s="660"/>
      <c r="BM23" s="660"/>
      <c r="BN23" s="661"/>
      <c r="BO23" s="662">
        <v>4.0999999999999996</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v>871</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2768897</v>
      </c>
      <c r="CS24" s="649"/>
      <c r="CT24" s="649"/>
      <c r="CU24" s="649"/>
      <c r="CV24" s="649"/>
      <c r="CW24" s="649"/>
      <c r="CX24" s="649"/>
      <c r="CY24" s="650"/>
      <c r="CZ24" s="653">
        <v>31.2</v>
      </c>
      <c r="DA24" s="654"/>
      <c r="DB24" s="654"/>
      <c r="DC24" s="670"/>
      <c r="DD24" s="689">
        <v>2133387</v>
      </c>
      <c r="DE24" s="649"/>
      <c r="DF24" s="649"/>
      <c r="DG24" s="649"/>
      <c r="DH24" s="649"/>
      <c r="DI24" s="649"/>
      <c r="DJ24" s="649"/>
      <c r="DK24" s="650"/>
      <c r="DL24" s="689">
        <v>2009999</v>
      </c>
      <c r="DM24" s="649"/>
      <c r="DN24" s="649"/>
      <c r="DO24" s="649"/>
      <c r="DP24" s="649"/>
      <c r="DQ24" s="649"/>
      <c r="DR24" s="649"/>
      <c r="DS24" s="649"/>
      <c r="DT24" s="649"/>
      <c r="DU24" s="649"/>
      <c r="DV24" s="650"/>
      <c r="DW24" s="653">
        <v>37.299999999999997</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5651076</v>
      </c>
      <c r="S25" s="660"/>
      <c r="T25" s="660"/>
      <c r="U25" s="660"/>
      <c r="V25" s="660"/>
      <c r="W25" s="660"/>
      <c r="X25" s="660"/>
      <c r="Y25" s="661"/>
      <c r="Z25" s="662">
        <v>58.9</v>
      </c>
      <c r="AA25" s="662"/>
      <c r="AB25" s="662"/>
      <c r="AC25" s="662"/>
      <c r="AD25" s="663">
        <v>5384811</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1559256</v>
      </c>
      <c r="CS25" s="692"/>
      <c r="CT25" s="692"/>
      <c r="CU25" s="692"/>
      <c r="CV25" s="692"/>
      <c r="CW25" s="692"/>
      <c r="CX25" s="692"/>
      <c r="CY25" s="693"/>
      <c r="CZ25" s="664">
        <v>17.600000000000001</v>
      </c>
      <c r="DA25" s="690"/>
      <c r="DB25" s="690"/>
      <c r="DC25" s="694"/>
      <c r="DD25" s="668">
        <v>1518246</v>
      </c>
      <c r="DE25" s="692"/>
      <c r="DF25" s="692"/>
      <c r="DG25" s="692"/>
      <c r="DH25" s="692"/>
      <c r="DI25" s="692"/>
      <c r="DJ25" s="692"/>
      <c r="DK25" s="693"/>
      <c r="DL25" s="668">
        <v>1510123</v>
      </c>
      <c r="DM25" s="692"/>
      <c r="DN25" s="692"/>
      <c r="DO25" s="692"/>
      <c r="DP25" s="692"/>
      <c r="DQ25" s="692"/>
      <c r="DR25" s="692"/>
      <c r="DS25" s="692"/>
      <c r="DT25" s="692"/>
      <c r="DU25" s="692"/>
      <c r="DV25" s="693"/>
      <c r="DW25" s="664">
        <v>28</v>
      </c>
      <c r="DX25" s="690"/>
      <c r="DY25" s="690"/>
      <c r="DZ25" s="690"/>
      <c r="EA25" s="690"/>
      <c r="EB25" s="690"/>
      <c r="EC25" s="691"/>
    </row>
    <row r="26" spans="2:133" ht="11.25" customHeight="1" x14ac:dyDescent="0.2">
      <c r="B26" s="656" t="s">
        <v>283</v>
      </c>
      <c r="C26" s="657"/>
      <c r="D26" s="657"/>
      <c r="E26" s="657"/>
      <c r="F26" s="657"/>
      <c r="G26" s="657"/>
      <c r="H26" s="657"/>
      <c r="I26" s="657"/>
      <c r="J26" s="657"/>
      <c r="K26" s="657"/>
      <c r="L26" s="657"/>
      <c r="M26" s="657"/>
      <c r="N26" s="657"/>
      <c r="O26" s="657"/>
      <c r="P26" s="657"/>
      <c r="Q26" s="658"/>
      <c r="R26" s="659">
        <v>2194</v>
      </c>
      <c r="S26" s="660"/>
      <c r="T26" s="660"/>
      <c r="U26" s="660"/>
      <c r="V26" s="660"/>
      <c r="W26" s="660"/>
      <c r="X26" s="660"/>
      <c r="Y26" s="661"/>
      <c r="Z26" s="662">
        <v>0</v>
      </c>
      <c r="AA26" s="662"/>
      <c r="AB26" s="662"/>
      <c r="AC26" s="662"/>
      <c r="AD26" s="663">
        <v>2194</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882856</v>
      </c>
      <c r="CS26" s="660"/>
      <c r="CT26" s="660"/>
      <c r="CU26" s="660"/>
      <c r="CV26" s="660"/>
      <c r="CW26" s="660"/>
      <c r="CX26" s="660"/>
      <c r="CY26" s="661"/>
      <c r="CZ26" s="664">
        <v>9.9</v>
      </c>
      <c r="DA26" s="690"/>
      <c r="DB26" s="690"/>
      <c r="DC26" s="694"/>
      <c r="DD26" s="668">
        <v>871171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286</v>
      </c>
      <c r="C27" s="657"/>
      <c r="D27" s="657"/>
      <c r="E27" s="657"/>
      <c r="F27" s="657"/>
      <c r="G27" s="657"/>
      <c r="H27" s="657"/>
      <c r="I27" s="657"/>
      <c r="J27" s="657"/>
      <c r="K27" s="657"/>
      <c r="L27" s="657"/>
      <c r="M27" s="657"/>
      <c r="N27" s="657"/>
      <c r="O27" s="657"/>
      <c r="P27" s="657"/>
      <c r="Q27" s="658"/>
      <c r="R27" s="659">
        <v>70578</v>
      </c>
      <c r="S27" s="660"/>
      <c r="T27" s="660"/>
      <c r="U27" s="660"/>
      <c r="V27" s="660"/>
      <c r="W27" s="660"/>
      <c r="X27" s="660"/>
      <c r="Y27" s="661"/>
      <c r="Z27" s="662">
        <v>0.7</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4496192</v>
      </c>
      <c r="BH27" s="660"/>
      <c r="BI27" s="660"/>
      <c r="BJ27" s="660"/>
      <c r="BK27" s="660"/>
      <c r="BL27" s="660"/>
      <c r="BM27" s="660"/>
      <c r="BN27" s="661"/>
      <c r="BO27" s="662">
        <v>100</v>
      </c>
      <c r="BP27" s="662"/>
      <c r="BQ27" s="662"/>
      <c r="BR27" s="662"/>
      <c r="BS27" s="663">
        <v>68466</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917014</v>
      </c>
      <c r="CS27" s="692"/>
      <c r="CT27" s="692"/>
      <c r="CU27" s="692"/>
      <c r="CV27" s="692"/>
      <c r="CW27" s="692"/>
      <c r="CX27" s="692"/>
      <c r="CY27" s="693"/>
      <c r="CZ27" s="664">
        <v>10.3</v>
      </c>
      <c r="DA27" s="690"/>
      <c r="DB27" s="690"/>
      <c r="DC27" s="694"/>
      <c r="DD27" s="668">
        <v>328075</v>
      </c>
      <c r="DE27" s="692"/>
      <c r="DF27" s="692"/>
      <c r="DG27" s="692"/>
      <c r="DH27" s="692"/>
      <c r="DI27" s="692"/>
      <c r="DJ27" s="692"/>
      <c r="DK27" s="693"/>
      <c r="DL27" s="668">
        <v>212810</v>
      </c>
      <c r="DM27" s="692"/>
      <c r="DN27" s="692"/>
      <c r="DO27" s="692"/>
      <c r="DP27" s="692"/>
      <c r="DQ27" s="692"/>
      <c r="DR27" s="692"/>
      <c r="DS27" s="692"/>
      <c r="DT27" s="692"/>
      <c r="DU27" s="692"/>
      <c r="DV27" s="693"/>
      <c r="DW27" s="664">
        <v>4</v>
      </c>
      <c r="DX27" s="690"/>
      <c r="DY27" s="690"/>
      <c r="DZ27" s="690"/>
      <c r="EA27" s="690"/>
      <c r="EB27" s="690"/>
      <c r="EC27" s="691"/>
    </row>
    <row r="28" spans="2:133" ht="11.25" customHeight="1" x14ac:dyDescent="0.2">
      <c r="B28" s="656" t="s">
        <v>289</v>
      </c>
      <c r="C28" s="657"/>
      <c r="D28" s="657"/>
      <c r="E28" s="657"/>
      <c r="F28" s="657"/>
      <c r="G28" s="657"/>
      <c r="H28" s="657"/>
      <c r="I28" s="657"/>
      <c r="J28" s="657"/>
      <c r="K28" s="657"/>
      <c r="L28" s="657"/>
      <c r="M28" s="657"/>
      <c r="N28" s="657"/>
      <c r="O28" s="657"/>
      <c r="P28" s="657"/>
      <c r="Q28" s="658"/>
      <c r="R28" s="659">
        <v>60501</v>
      </c>
      <c r="S28" s="660"/>
      <c r="T28" s="660"/>
      <c r="U28" s="660"/>
      <c r="V28" s="660"/>
      <c r="W28" s="660"/>
      <c r="X28" s="660"/>
      <c r="Y28" s="661"/>
      <c r="Z28" s="662">
        <v>0.6</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292627</v>
      </c>
      <c r="CS28" s="660"/>
      <c r="CT28" s="660"/>
      <c r="CU28" s="660"/>
      <c r="CV28" s="660"/>
      <c r="CW28" s="660"/>
      <c r="CX28" s="660"/>
      <c r="CY28" s="661"/>
      <c r="CZ28" s="664">
        <v>3.3</v>
      </c>
      <c r="DA28" s="690"/>
      <c r="DB28" s="690"/>
      <c r="DC28" s="694"/>
      <c r="DD28" s="668">
        <v>287066</v>
      </c>
      <c r="DE28" s="660"/>
      <c r="DF28" s="660"/>
      <c r="DG28" s="660"/>
      <c r="DH28" s="660"/>
      <c r="DI28" s="660"/>
      <c r="DJ28" s="660"/>
      <c r="DK28" s="661"/>
      <c r="DL28" s="668">
        <v>287066</v>
      </c>
      <c r="DM28" s="660"/>
      <c r="DN28" s="660"/>
      <c r="DO28" s="660"/>
      <c r="DP28" s="660"/>
      <c r="DQ28" s="660"/>
      <c r="DR28" s="660"/>
      <c r="DS28" s="660"/>
      <c r="DT28" s="660"/>
      <c r="DU28" s="660"/>
      <c r="DV28" s="661"/>
      <c r="DW28" s="664">
        <v>5.3</v>
      </c>
      <c r="DX28" s="690"/>
      <c r="DY28" s="690"/>
      <c r="DZ28" s="690"/>
      <c r="EA28" s="690"/>
      <c r="EB28" s="690"/>
      <c r="EC28" s="691"/>
    </row>
    <row r="29" spans="2:133" ht="11.25" customHeight="1" x14ac:dyDescent="0.2">
      <c r="B29" s="656" t="s">
        <v>291</v>
      </c>
      <c r="C29" s="657"/>
      <c r="D29" s="657"/>
      <c r="E29" s="657"/>
      <c r="F29" s="657"/>
      <c r="G29" s="657"/>
      <c r="H29" s="657"/>
      <c r="I29" s="657"/>
      <c r="J29" s="657"/>
      <c r="K29" s="657"/>
      <c r="L29" s="657"/>
      <c r="M29" s="657"/>
      <c r="N29" s="657"/>
      <c r="O29" s="657"/>
      <c r="P29" s="657"/>
      <c r="Q29" s="658"/>
      <c r="R29" s="659">
        <v>9255</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292627</v>
      </c>
      <c r="CS29" s="692"/>
      <c r="CT29" s="692"/>
      <c r="CU29" s="692"/>
      <c r="CV29" s="692"/>
      <c r="CW29" s="692"/>
      <c r="CX29" s="692"/>
      <c r="CY29" s="693"/>
      <c r="CZ29" s="664">
        <v>3.3</v>
      </c>
      <c r="DA29" s="690"/>
      <c r="DB29" s="690"/>
      <c r="DC29" s="694"/>
      <c r="DD29" s="668">
        <v>287066</v>
      </c>
      <c r="DE29" s="692"/>
      <c r="DF29" s="692"/>
      <c r="DG29" s="692"/>
      <c r="DH29" s="692"/>
      <c r="DI29" s="692"/>
      <c r="DJ29" s="692"/>
      <c r="DK29" s="693"/>
      <c r="DL29" s="668">
        <v>287066</v>
      </c>
      <c r="DM29" s="692"/>
      <c r="DN29" s="692"/>
      <c r="DO29" s="692"/>
      <c r="DP29" s="692"/>
      <c r="DQ29" s="692"/>
      <c r="DR29" s="692"/>
      <c r="DS29" s="692"/>
      <c r="DT29" s="692"/>
      <c r="DU29" s="692"/>
      <c r="DV29" s="693"/>
      <c r="DW29" s="664">
        <v>5.3</v>
      </c>
      <c r="DX29" s="690"/>
      <c r="DY29" s="690"/>
      <c r="DZ29" s="690"/>
      <c r="EA29" s="690"/>
      <c r="EB29" s="690"/>
      <c r="EC29" s="691"/>
    </row>
    <row r="30" spans="2:133" ht="11.25" customHeight="1" x14ac:dyDescent="0.2">
      <c r="B30" s="656" t="s">
        <v>293</v>
      </c>
      <c r="C30" s="657"/>
      <c r="D30" s="657"/>
      <c r="E30" s="657"/>
      <c r="F30" s="657"/>
      <c r="G30" s="657"/>
      <c r="H30" s="657"/>
      <c r="I30" s="657"/>
      <c r="J30" s="657"/>
      <c r="K30" s="657"/>
      <c r="L30" s="657"/>
      <c r="M30" s="657"/>
      <c r="N30" s="657"/>
      <c r="O30" s="657"/>
      <c r="P30" s="657"/>
      <c r="Q30" s="658"/>
      <c r="R30" s="659">
        <v>1220781</v>
      </c>
      <c r="S30" s="660"/>
      <c r="T30" s="660"/>
      <c r="U30" s="660"/>
      <c r="V30" s="660"/>
      <c r="W30" s="660"/>
      <c r="X30" s="660"/>
      <c r="Y30" s="661"/>
      <c r="Z30" s="662">
        <v>12.7</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257885</v>
      </c>
      <c r="CS30" s="660"/>
      <c r="CT30" s="660"/>
      <c r="CU30" s="660"/>
      <c r="CV30" s="660"/>
      <c r="CW30" s="660"/>
      <c r="CX30" s="660"/>
      <c r="CY30" s="661"/>
      <c r="CZ30" s="664">
        <v>2.9</v>
      </c>
      <c r="DA30" s="690"/>
      <c r="DB30" s="690"/>
      <c r="DC30" s="694"/>
      <c r="DD30" s="668">
        <v>252324</v>
      </c>
      <c r="DE30" s="660"/>
      <c r="DF30" s="660"/>
      <c r="DG30" s="660"/>
      <c r="DH30" s="660"/>
      <c r="DI30" s="660"/>
      <c r="DJ30" s="660"/>
      <c r="DK30" s="661"/>
      <c r="DL30" s="668">
        <v>252324</v>
      </c>
      <c r="DM30" s="660"/>
      <c r="DN30" s="660"/>
      <c r="DO30" s="660"/>
      <c r="DP30" s="660"/>
      <c r="DQ30" s="660"/>
      <c r="DR30" s="660"/>
      <c r="DS30" s="660"/>
      <c r="DT30" s="660"/>
      <c r="DU30" s="660"/>
      <c r="DV30" s="661"/>
      <c r="DW30" s="664">
        <v>4.7</v>
      </c>
      <c r="DX30" s="690"/>
      <c r="DY30" s="690"/>
      <c r="DZ30" s="690"/>
      <c r="EA30" s="690"/>
      <c r="EB30" s="690"/>
      <c r="EC30" s="691"/>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99.6</v>
      </c>
      <c r="BH31" s="703"/>
      <c r="BI31" s="703"/>
      <c r="BJ31" s="703"/>
      <c r="BK31" s="703"/>
      <c r="BL31" s="703"/>
      <c r="BM31" s="654">
        <v>98.7</v>
      </c>
      <c r="BN31" s="703"/>
      <c r="BO31" s="703"/>
      <c r="BP31" s="703"/>
      <c r="BQ31" s="704"/>
      <c r="BR31" s="715">
        <v>99.7</v>
      </c>
      <c r="BS31" s="703"/>
      <c r="BT31" s="703"/>
      <c r="BU31" s="703"/>
      <c r="BV31" s="703"/>
      <c r="BW31" s="703"/>
      <c r="BX31" s="654">
        <v>98.7</v>
      </c>
      <c r="BY31" s="703"/>
      <c r="BZ31" s="703"/>
      <c r="CA31" s="703"/>
      <c r="CB31" s="704"/>
      <c r="CD31" s="697"/>
      <c r="CE31" s="698"/>
      <c r="CF31" s="656" t="s">
        <v>300</v>
      </c>
      <c r="CG31" s="657"/>
      <c r="CH31" s="657"/>
      <c r="CI31" s="657"/>
      <c r="CJ31" s="657"/>
      <c r="CK31" s="657"/>
      <c r="CL31" s="657"/>
      <c r="CM31" s="657"/>
      <c r="CN31" s="657"/>
      <c r="CO31" s="657"/>
      <c r="CP31" s="657"/>
      <c r="CQ31" s="658"/>
      <c r="CR31" s="659">
        <v>34742</v>
      </c>
      <c r="CS31" s="692"/>
      <c r="CT31" s="692"/>
      <c r="CU31" s="692"/>
      <c r="CV31" s="692"/>
      <c r="CW31" s="692"/>
      <c r="CX31" s="692"/>
      <c r="CY31" s="693"/>
      <c r="CZ31" s="664">
        <v>0.4</v>
      </c>
      <c r="DA31" s="690"/>
      <c r="DB31" s="690"/>
      <c r="DC31" s="694"/>
      <c r="DD31" s="668">
        <v>34742</v>
      </c>
      <c r="DE31" s="692"/>
      <c r="DF31" s="692"/>
      <c r="DG31" s="692"/>
      <c r="DH31" s="692"/>
      <c r="DI31" s="692"/>
      <c r="DJ31" s="692"/>
      <c r="DK31" s="693"/>
      <c r="DL31" s="668">
        <v>34742</v>
      </c>
      <c r="DM31" s="692"/>
      <c r="DN31" s="692"/>
      <c r="DO31" s="692"/>
      <c r="DP31" s="692"/>
      <c r="DQ31" s="692"/>
      <c r="DR31" s="692"/>
      <c r="DS31" s="692"/>
      <c r="DT31" s="692"/>
      <c r="DU31" s="692"/>
      <c r="DV31" s="693"/>
      <c r="DW31" s="664">
        <v>0.6</v>
      </c>
      <c r="DX31" s="690"/>
      <c r="DY31" s="690"/>
      <c r="DZ31" s="690"/>
      <c r="EA31" s="690"/>
      <c r="EB31" s="690"/>
      <c r="EC31" s="691"/>
    </row>
    <row r="32" spans="2:133" ht="11.25" customHeight="1" x14ac:dyDescent="0.2">
      <c r="B32" s="656" t="s">
        <v>301</v>
      </c>
      <c r="C32" s="657"/>
      <c r="D32" s="657"/>
      <c r="E32" s="657"/>
      <c r="F32" s="657"/>
      <c r="G32" s="657"/>
      <c r="H32" s="657"/>
      <c r="I32" s="657"/>
      <c r="J32" s="657"/>
      <c r="K32" s="657"/>
      <c r="L32" s="657"/>
      <c r="M32" s="657"/>
      <c r="N32" s="657"/>
      <c r="O32" s="657"/>
      <c r="P32" s="657"/>
      <c r="Q32" s="658"/>
      <c r="R32" s="659">
        <v>706793</v>
      </c>
      <c r="S32" s="660"/>
      <c r="T32" s="660"/>
      <c r="U32" s="660"/>
      <c r="V32" s="660"/>
      <c r="W32" s="660"/>
      <c r="X32" s="660"/>
      <c r="Y32" s="661"/>
      <c r="Z32" s="662">
        <v>7.4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2"/>
      <c r="BI32" s="692"/>
      <c r="BJ32" s="692"/>
      <c r="BK32" s="692"/>
      <c r="BL32" s="692"/>
      <c r="BM32" s="665">
        <v>98.6</v>
      </c>
      <c r="BN32" s="692"/>
      <c r="BO32" s="692"/>
      <c r="BP32" s="692"/>
      <c r="BQ32" s="714"/>
      <c r="BR32" s="716">
        <v>99.5</v>
      </c>
      <c r="BS32" s="692"/>
      <c r="BT32" s="692"/>
      <c r="BU32" s="692"/>
      <c r="BV32" s="692"/>
      <c r="BW32" s="692"/>
      <c r="BX32" s="665">
        <v>98.7</v>
      </c>
      <c r="BY32" s="692"/>
      <c r="BZ32" s="692"/>
      <c r="CA32" s="692"/>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2">
      <c r="B33" s="656" t="s">
        <v>305</v>
      </c>
      <c r="C33" s="657"/>
      <c r="D33" s="657"/>
      <c r="E33" s="657"/>
      <c r="F33" s="657"/>
      <c r="G33" s="657"/>
      <c r="H33" s="657"/>
      <c r="I33" s="657"/>
      <c r="J33" s="657"/>
      <c r="K33" s="657"/>
      <c r="L33" s="657"/>
      <c r="M33" s="657"/>
      <c r="N33" s="657"/>
      <c r="O33" s="657"/>
      <c r="P33" s="657"/>
      <c r="Q33" s="658"/>
      <c r="R33" s="659">
        <v>26018</v>
      </c>
      <c r="S33" s="660"/>
      <c r="T33" s="660"/>
      <c r="U33" s="660"/>
      <c r="V33" s="660"/>
      <c r="W33" s="660"/>
      <c r="X33" s="660"/>
      <c r="Y33" s="661"/>
      <c r="Z33" s="662">
        <v>0.3</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99.7</v>
      </c>
      <c r="BH33" s="718"/>
      <c r="BI33" s="718"/>
      <c r="BJ33" s="718"/>
      <c r="BK33" s="718"/>
      <c r="BL33" s="718"/>
      <c r="BM33" s="719">
        <v>98.7</v>
      </c>
      <c r="BN33" s="718"/>
      <c r="BO33" s="718"/>
      <c r="BP33" s="718"/>
      <c r="BQ33" s="720"/>
      <c r="BR33" s="717">
        <v>99.7</v>
      </c>
      <c r="BS33" s="718"/>
      <c r="BT33" s="718"/>
      <c r="BU33" s="718"/>
      <c r="BV33" s="718"/>
      <c r="BW33" s="718"/>
      <c r="BX33" s="719">
        <v>98.7</v>
      </c>
      <c r="BY33" s="718"/>
      <c r="BZ33" s="718"/>
      <c r="CA33" s="718"/>
      <c r="CB33" s="720"/>
      <c r="CD33" s="656" t="s">
        <v>307</v>
      </c>
      <c r="CE33" s="657"/>
      <c r="CF33" s="657"/>
      <c r="CG33" s="657"/>
      <c r="CH33" s="657"/>
      <c r="CI33" s="657"/>
      <c r="CJ33" s="657"/>
      <c r="CK33" s="657"/>
      <c r="CL33" s="657"/>
      <c r="CM33" s="657"/>
      <c r="CN33" s="657"/>
      <c r="CO33" s="657"/>
      <c r="CP33" s="657"/>
      <c r="CQ33" s="658"/>
      <c r="CR33" s="659">
        <v>5029834</v>
      </c>
      <c r="CS33" s="692"/>
      <c r="CT33" s="692"/>
      <c r="CU33" s="692"/>
      <c r="CV33" s="692"/>
      <c r="CW33" s="692"/>
      <c r="CX33" s="692"/>
      <c r="CY33" s="693"/>
      <c r="CZ33" s="664">
        <v>56.7</v>
      </c>
      <c r="DA33" s="690"/>
      <c r="DB33" s="690"/>
      <c r="DC33" s="694"/>
      <c r="DD33" s="668">
        <v>3735537</v>
      </c>
      <c r="DE33" s="692"/>
      <c r="DF33" s="692"/>
      <c r="DG33" s="692"/>
      <c r="DH33" s="692"/>
      <c r="DI33" s="692"/>
      <c r="DJ33" s="692"/>
      <c r="DK33" s="693"/>
      <c r="DL33" s="668">
        <v>2574585</v>
      </c>
      <c r="DM33" s="692"/>
      <c r="DN33" s="692"/>
      <c r="DO33" s="692"/>
      <c r="DP33" s="692"/>
      <c r="DQ33" s="692"/>
      <c r="DR33" s="692"/>
      <c r="DS33" s="692"/>
      <c r="DT33" s="692"/>
      <c r="DU33" s="692"/>
      <c r="DV33" s="693"/>
      <c r="DW33" s="664">
        <v>47.8</v>
      </c>
      <c r="DX33" s="690"/>
      <c r="DY33" s="690"/>
      <c r="DZ33" s="690"/>
      <c r="EA33" s="690"/>
      <c r="EB33" s="690"/>
      <c r="EC33" s="691"/>
    </row>
    <row r="34" spans="2:133" ht="11.25" customHeight="1" x14ac:dyDescent="0.2">
      <c r="B34" s="656" t="s">
        <v>308</v>
      </c>
      <c r="C34" s="657"/>
      <c r="D34" s="657"/>
      <c r="E34" s="657"/>
      <c r="F34" s="657"/>
      <c r="G34" s="657"/>
      <c r="H34" s="657"/>
      <c r="I34" s="657"/>
      <c r="J34" s="657"/>
      <c r="K34" s="657"/>
      <c r="L34" s="657"/>
      <c r="M34" s="657"/>
      <c r="N34" s="657"/>
      <c r="O34" s="657"/>
      <c r="P34" s="657"/>
      <c r="Q34" s="658"/>
      <c r="R34" s="659">
        <v>64887</v>
      </c>
      <c r="S34" s="660"/>
      <c r="T34" s="660"/>
      <c r="U34" s="660"/>
      <c r="V34" s="660"/>
      <c r="W34" s="660"/>
      <c r="X34" s="660"/>
      <c r="Y34" s="661"/>
      <c r="Z34" s="662">
        <v>0.7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1768300</v>
      </c>
      <c r="CS34" s="660"/>
      <c r="CT34" s="660"/>
      <c r="CU34" s="660"/>
      <c r="CV34" s="660"/>
      <c r="CW34" s="660"/>
      <c r="CX34" s="660"/>
      <c r="CY34" s="661"/>
      <c r="CZ34" s="664">
        <v>19.899999999999999</v>
      </c>
      <c r="DA34" s="690"/>
      <c r="DB34" s="690"/>
      <c r="DC34" s="694"/>
      <c r="DD34" s="668">
        <v>1476521</v>
      </c>
      <c r="DE34" s="660"/>
      <c r="DF34" s="660"/>
      <c r="DG34" s="660"/>
      <c r="DH34" s="660"/>
      <c r="DI34" s="660"/>
      <c r="DJ34" s="660"/>
      <c r="DK34" s="661"/>
      <c r="DL34" s="668">
        <v>1169326</v>
      </c>
      <c r="DM34" s="660"/>
      <c r="DN34" s="660"/>
      <c r="DO34" s="660"/>
      <c r="DP34" s="660"/>
      <c r="DQ34" s="660"/>
      <c r="DR34" s="660"/>
      <c r="DS34" s="660"/>
      <c r="DT34" s="660"/>
      <c r="DU34" s="660"/>
      <c r="DV34" s="661"/>
      <c r="DW34" s="664">
        <v>21.7</v>
      </c>
      <c r="DX34" s="690"/>
      <c r="DY34" s="690"/>
      <c r="DZ34" s="690"/>
      <c r="EA34" s="690"/>
      <c r="EB34" s="690"/>
      <c r="EC34" s="691"/>
    </row>
    <row r="35" spans="2:133" ht="11.25" customHeight="1" x14ac:dyDescent="0.2">
      <c r="B35" s="656" t="s">
        <v>310</v>
      </c>
      <c r="C35" s="657"/>
      <c r="D35" s="657"/>
      <c r="E35" s="657"/>
      <c r="F35" s="657"/>
      <c r="G35" s="657"/>
      <c r="H35" s="657"/>
      <c r="I35" s="657"/>
      <c r="J35" s="657"/>
      <c r="K35" s="657"/>
      <c r="L35" s="657"/>
      <c r="M35" s="657"/>
      <c r="N35" s="657"/>
      <c r="O35" s="657"/>
      <c r="P35" s="657"/>
      <c r="Q35" s="658"/>
      <c r="R35" s="659">
        <v>468512</v>
      </c>
      <c r="S35" s="660"/>
      <c r="T35" s="660"/>
      <c r="U35" s="660"/>
      <c r="V35" s="660"/>
      <c r="W35" s="660"/>
      <c r="X35" s="660"/>
      <c r="Y35" s="661"/>
      <c r="Z35" s="662">
        <v>4.9000000000000004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24217</v>
      </c>
      <c r="CS35" s="692"/>
      <c r="CT35" s="692"/>
      <c r="CU35" s="692"/>
      <c r="CV35" s="692"/>
      <c r="CW35" s="692"/>
      <c r="CX35" s="692"/>
      <c r="CY35" s="693"/>
      <c r="CZ35" s="664">
        <v>0.3</v>
      </c>
      <c r="DA35" s="690"/>
      <c r="DB35" s="690"/>
      <c r="DC35" s="694"/>
      <c r="DD35" s="668">
        <v>24217</v>
      </c>
      <c r="DE35" s="692"/>
      <c r="DF35" s="692"/>
      <c r="DG35" s="692"/>
      <c r="DH35" s="692"/>
      <c r="DI35" s="692"/>
      <c r="DJ35" s="692"/>
      <c r="DK35" s="693"/>
      <c r="DL35" s="668">
        <v>24217</v>
      </c>
      <c r="DM35" s="692"/>
      <c r="DN35" s="692"/>
      <c r="DO35" s="692"/>
      <c r="DP35" s="692"/>
      <c r="DQ35" s="692"/>
      <c r="DR35" s="692"/>
      <c r="DS35" s="692"/>
      <c r="DT35" s="692"/>
      <c r="DU35" s="692"/>
      <c r="DV35" s="693"/>
      <c r="DW35" s="664">
        <v>0.4</v>
      </c>
      <c r="DX35" s="690"/>
      <c r="DY35" s="690"/>
      <c r="DZ35" s="690"/>
      <c r="EA35" s="690"/>
      <c r="EB35" s="690"/>
      <c r="EC35" s="691"/>
    </row>
    <row r="36" spans="2:133" ht="11.25" customHeight="1" x14ac:dyDescent="0.2">
      <c r="B36" s="656" t="s">
        <v>314</v>
      </c>
      <c r="C36" s="657"/>
      <c r="D36" s="657"/>
      <c r="E36" s="657"/>
      <c r="F36" s="657"/>
      <c r="G36" s="657"/>
      <c r="H36" s="657"/>
      <c r="I36" s="657"/>
      <c r="J36" s="657"/>
      <c r="K36" s="657"/>
      <c r="L36" s="657"/>
      <c r="M36" s="657"/>
      <c r="N36" s="657"/>
      <c r="O36" s="657"/>
      <c r="P36" s="657"/>
      <c r="Q36" s="658"/>
      <c r="R36" s="659">
        <v>782938</v>
      </c>
      <c r="S36" s="660"/>
      <c r="T36" s="660"/>
      <c r="U36" s="660"/>
      <c r="V36" s="660"/>
      <c r="W36" s="660"/>
      <c r="X36" s="660"/>
      <c r="Y36" s="661"/>
      <c r="Z36" s="662">
        <v>8.1999999999999993</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850751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86659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1870877</v>
      </c>
      <c r="CS36" s="660"/>
      <c r="CT36" s="660"/>
      <c r="CU36" s="660"/>
      <c r="CV36" s="660"/>
      <c r="CW36" s="660"/>
      <c r="CX36" s="660"/>
      <c r="CY36" s="661"/>
      <c r="CZ36" s="664">
        <v>21.1</v>
      </c>
      <c r="DA36" s="690"/>
      <c r="DB36" s="690"/>
      <c r="DC36" s="694"/>
      <c r="DD36" s="668">
        <v>1144748</v>
      </c>
      <c r="DE36" s="660"/>
      <c r="DF36" s="660"/>
      <c r="DG36" s="660"/>
      <c r="DH36" s="660"/>
      <c r="DI36" s="660"/>
      <c r="DJ36" s="660"/>
      <c r="DK36" s="661"/>
      <c r="DL36" s="668">
        <v>928545</v>
      </c>
      <c r="DM36" s="660"/>
      <c r="DN36" s="660"/>
      <c r="DO36" s="660"/>
      <c r="DP36" s="660"/>
      <c r="DQ36" s="660"/>
      <c r="DR36" s="660"/>
      <c r="DS36" s="660"/>
      <c r="DT36" s="660"/>
      <c r="DU36" s="660"/>
      <c r="DV36" s="661"/>
      <c r="DW36" s="664">
        <v>17.2</v>
      </c>
      <c r="DX36" s="690"/>
      <c r="DY36" s="690"/>
      <c r="DZ36" s="690"/>
      <c r="EA36" s="690"/>
      <c r="EB36" s="690"/>
      <c r="EC36" s="691"/>
    </row>
    <row r="37" spans="2:133" ht="11.25" customHeight="1" x14ac:dyDescent="0.2">
      <c r="B37" s="656" t="s">
        <v>318</v>
      </c>
      <c r="C37" s="657"/>
      <c r="D37" s="657"/>
      <c r="E37" s="657"/>
      <c r="F37" s="657"/>
      <c r="G37" s="657"/>
      <c r="H37" s="657"/>
      <c r="I37" s="657"/>
      <c r="J37" s="657"/>
      <c r="K37" s="657"/>
      <c r="L37" s="657"/>
      <c r="M37" s="657"/>
      <c r="N37" s="657"/>
      <c r="O37" s="657"/>
      <c r="P37" s="657"/>
      <c r="Q37" s="658"/>
      <c r="R37" s="659">
        <v>150321</v>
      </c>
      <c r="S37" s="660"/>
      <c r="T37" s="660"/>
      <c r="U37" s="660"/>
      <c r="V37" s="660"/>
      <c r="W37" s="660"/>
      <c r="X37" s="660"/>
      <c r="Y37" s="661"/>
      <c r="Z37" s="662">
        <v>1.6</v>
      </c>
      <c r="AA37" s="662"/>
      <c r="AB37" s="662"/>
      <c r="AC37" s="662"/>
      <c r="AD37" s="663">
        <v>269</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228996</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80052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444822</v>
      </c>
      <c r="CS37" s="692"/>
      <c r="CT37" s="692"/>
      <c r="CU37" s="692"/>
      <c r="CV37" s="692"/>
      <c r="CW37" s="692"/>
      <c r="CX37" s="692"/>
      <c r="CY37" s="693"/>
      <c r="CZ37" s="664">
        <v>5</v>
      </c>
      <c r="DA37" s="690"/>
      <c r="DB37" s="690"/>
      <c r="DC37" s="694"/>
      <c r="DD37" s="668">
        <v>444822</v>
      </c>
      <c r="DE37" s="692"/>
      <c r="DF37" s="692"/>
      <c r="DG37" s="692"/>
      <c r="DH37" s="692"/>
      <c r="DI37" s="692"/>
      <c r="DJ37" s="692"/>
      <c r="DK37" s="693"/>
      <c r="DL37" s="668">
        <v>441606</v>
      </c>
      <c r="DM37" s="692"/>
      <c r="DN37" s="692"/>
      <c r="DO37" s="692"/>
      <c r="DP37" s="692"/>
      <c r="DQ37" s="692"/>
      <c r="DR37" s="692"/>
      <c r="DS37" s="692"/>
      <c r="DT37" s="692"/>
      <c r="DU37" s="692"/>
      <c r="DV37" s="693"/>
      <c r="DW37" s="664">
        <v>8.1999999999999993</v>
      </c>
      <c r="DX37" s="690"/>
      <c r="DY37" s="690"/>
      <c r="DZ37" s="690"/>
      <c r="EA37" s="690"/>
      <c r="EB37" s="690"/>
      <c r="EC37" s="691"/>
    </row>
    <row r="38" spans="2:133" ht="11.25" customHeight="1" x14ac:dyDescent="0.2">
      <c r="B38" s="656" t="s">
        <v>322</v>
      </c>
      <c r="C38" s="657"/>
      <c r="D38" s="657"/>
      <c r="E38" s="657"/>
      <c r="F38" s="657"/>
      <c r="G38" s="657"/>
      <c r="H38" s="657"/>
      <c r="I38" s="657"/>
      <c r="J38" s="657"/>
      <c r="K38" s="657"/>
      <c r="L38" s="657"/>
      <c r="M38" s="657"/>
      <c r="N38" s="657"/>
      <c r="O38" s="657"/>
      <c r="P38" s="657"/>
      <c r="Q38" s="658"/>
      <c r="R38" s="659">
        <v>388500</v>
      </c>
      <c r="S38" s="660"/>
      <c r="T38" s="660"/>
      <c r="U38" s="660"/>
      <c r="V38" s="660"/>
      <c r="W38" s="660"/>
      <c r="X38" s="660"/>
      <c r="Y38" s="661"/>
      <c r="Z38" s="662">
        <v>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35033</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2140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815718</v>
      </c>
      <c r="CS38" s="660"/>
      <c r="CT38" s="660"/>
      <c r="CU38" s="660"/>
      <c r="CV38" s="660"/>
      <c r="CW38" s="660"/>
      <c r="CX38" s="660"/>
      <c r="CY38" s="661"/>
      <c r="CZ38" s="664">
        <v>9.1999999999999993</v>
      </c>
      <c r="DA38" s="690"/>
      <c r="DB38" s="690"/>
      <c r="DC38" s="694"/>
      <c r="DD38" s="668">
        <v>706887</v>
      </c>
      <c r="DE38" s="660"/>
      <c r="DF38" s="660"/>
      <c r="DG38" s="660"/>
      <c r="DH38" s="660"/>
      <c r="DI38" s="660"/>
      <c r="DJ38" s="660"/>
      <c r="DK38" s="661"/>
      <c r="DL38" s="668">
        <v>452497</v>
      </c>
      <c r="DM38" s="660"/>
      <c r="DN38" s="660"/>
      <c r="DO38" s="660"/>
      <c r="DP38" s="660"/>
      <c r="DQ38" s="660"/>
      <c r="DR38" s="660"/>
      <c r="DS38" s="660"/>
      <c r="DT38" s="660"/>
      <c r="DU38" s="660"/>
      <c r="DV38" s="661"/>
      <c r="DW38" s="664">
        <v>8.4</v>
      </c>
      <c r="DX38" s="690"/>
      <c r="DY38" s="690"/>
      <c r="DZ38" s="690"/>
      <c r="EA38" s="690"/>
      <c r="EB38" s="690"/>
      <c r="EC38" s="691"/>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620</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3606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470722</v>
      </c>
      <c r="CS39" s="692"/>
      <c r="CT39" s="692"/>
      <c r="CU39" s="692"/>
      <c r="CV39" s="692"/>
      <c r="CW39" s="692"/>
      <c r="CX39" s="692"/>
      <c r="CY39" s="693"/>
      <c r="CZ39" s="664">
        <v>5.3</v>
      </c>
      <c r="DA39" s="690"/>
      <c r="DB39" s="690"/>
      <c r="DC39" s="694"/>
      <c r="DD39" s="668">
        <v>383164</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109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80000</v>
      </c>
      <c r="CS40" s="660"/>
      <c r="CT40" s="660"/>
      <c r="CU40" s="660"/>
      <c r="CV40" s="660"/>
      <c r="CW40" s="660"/>
      <c r="CX40" s="660"/>
      <c r="CY40" s="661"/>
      <c r="CZ40" s="664">
        <v>0.9</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2">
      <c r="B41" s="680" t="s">
        <v>335</v>
      </c>
      <c r="C41" s="681"/>
      <c r="D41" s="681"/>
      <c r="E41" s="681"/>
      <c r="F41" s="681"/>
      <c r="G41" s="681"/>
      <c r="H41" s="681"/>
      <c r="I41" s="681"/>
      <c r="J41" s="681"/>
      <c r="K41" s="681"/>
      <c r="L41" s="681"/>
      <c r="M41" s="681"/>
      <c r="N41" s="681"/>
      <c r="O41" s="681"/>
      <c r="P41" s="681"/>
      <c r="Q41" s="682"/>
      <c r="R41" s="731">
        <v>9602354</v>
      </c>
      <c r="S41" s="732"/>
      <c r="T41" s="732"/>
      <c r="U41" s="732"/>
      <c r="V41" s="732"/>
      <c r="W41" s="732"/>
      <c r="X41" s="732"/>
      <c r="Y41" s="736"/>
      <c r="Z41" s="737">
        <v>100</v>
      </c>
      <c r="AA41" s="737"/>
      <c r="AB41" s="737"/>
      <c r="AC41" s="737"/>
      <c r="AD41" s="738">
        <v>5387274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128095</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458007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1078036</v>
      </c>
      <c r="CS42" s="692"/>
      <c r="CT42" s="692"/>
      <c r="CU42" s="692"/>
      <c r="CV42" s="692"/>
      <c r="CW42" s="692"/>
      <c r="CX42" s="692"/>
      <c r="CY42" s="693"/>
      <c r="CZ42" s="664">
        <v>12.1</v>
      </c>
      <c r="DA42" s="690"/>
      <c r="DB42" s="690"/>
      <c r="DC42" s="694"/>
      <c r="DD42" s="668">
        <v>449876</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32797</v>
      </c>
      <c r="CS43" s="692"/>
      <c r="CT43" s="692"/>
      <c r="CU43" s="692"/>
      <c r="CV43" s="692"/>
      <c r="CW43" s="692"/>
      <c r="CX43" s="692"/>
      <c r="CY43" s="693"/>
      <c r="CZ43" s="664">
        <v>0.4</v>
      </c>
      <c r="DA43" s="690"/>
      <c r="DB43" s="690"/>
      <c r="DC43" s="694"/>
      <c r="DD43" s="668">
        <v>32797</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1078036</v>
      </c>
      <c r="CS44" s="660"/>
      <c r="CT44" s="660"/>
      <c r="CU44" s="660"/>
      <c r="CV44" s="660"/>
      <c r="CW44" s="660"/>
      <c r="CX44" s="660"/>
      <c r="CY44" s="661"/>
      <c r="CZ44" s="664">
        <v>12.1</v>
      </c>
      <c r="DA44" s="665"/>
      <c r="DB44" s="665"/>
      <c r="DC44" s="671"/>
      <c r="DD44" s="668">
        <v>449876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630550</v>
      </c>
      <c r="CS45" s="692"/>
      <c r="CT45" s="692"/>
      <c r="CU45" s="692"/>
      <c r="CV45" s="692"/>
      <c r="CW45" s="692"/>
      <c r="CX45" s="692"/>
      <c r="CY45" s="693"/>
      <c r="CZ45" s="664">
        <v>7.1</v>
      </c>
      <c r="DA45" s="690"/>
      <c r="DB45" s="690"/>
      <c r="DC45" s="694"/>
      <c r="DD45" s="668">
        <v>210419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372675</v>
      </c>
      <c r="CS46" s="660"/>
      <c r="CT46" s="660"/>
      <c r="CU46" s="660"/>
      <c r="CV46" s="660"/>
      <c r="CW46" s="660"/>
      <c r="CX46" s="660"/>
      <c r="CY46" s="661"/>
      <c r="CZ46" s="664">
        <v>4.2</v>
      </c>
      <c r="DA46" s="665"/>
      <c r="DB46" s="665"/>
      <c r="DC46" s="671"/>
      <c r="DD46" s="668">
        <v>221346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8876767</v>
      </c>
      <c r="CS49" s="718"/>
      <c r="CT49" s="718"/>
      <c r="CU49" s="718"/>
      <c r="CV49" s="718"/>
      <c r="CW49" s="718"/>
      <c r="CX49" s="718"/>
      <c r="CY49" s="747"/>
      <c r="CZ49" s="739">
        <v>100</v>
      </c>
      <c r="DA49" s="748"/>
      <c r="DB49" s="748"/>
      <c r="DC49" s="749"/>
      <c r="DD49" s="750">
        <v>6318800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QjoRngv+a8GiO4lBJGTcXH6oVy/JsvtDcLllL20BphQmUtOy7lwlf/iFwGWPQyme7lawSovABKCyz4tAEGBUQ==" saltValue="iZnwZzpn+vssUiUzkgFM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election activeCell="AF22" sqref="AF22:AJ22"/>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9500</v>
      </c>
      <c r="R7" s="789"/>
      <c r="S7" s="789"/>
      <c r="T7" s="789"/>
      <c r="U7" s="789"/>
      <c r="V7" s="789">
        <v>8780</v>
      </c>
      <c r="W7" s="789"/>
      <c r="X7" s="789"/>
      <c r="Y7" s="789"/>
      <c r="Z7" s="789"/>
      <c r="AA7" s="789">
        <v>720</v>
      </c>
      <c r="AB7" s="789"/>
      <c r="AC7" s="789"/>
      <c r="AD7" s="789"/>
      <c r="AE7" s="790"/>
      <c r="AF7" s="791">
        <v>631</v>
      </c>
      <c r="AG7" s="792"/>
      <c r="AH7" s="792"/>
      <c r="AI7" s="792"/>
      <c r="AJ7" s="793"/>
      <c r="AK7" s="794">
        <v>9</v>
      </c>
      <c r="AL7" s="795"/>
      <c r="AM7" s="795"/>
      <c r="AN7" s="795"/>
      <c r="AO7" s="795"/>
      <c r="AP7" s="795">
        <v>6781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548</v>
      </c>
      <c r="BT7" s="783"/>
      <c r="BU7" s="783"/>
      <c r="BV7" s="783"/>
      <c r="BW7" s="783"/>
      <c r="BX7" s="783"/>
      <c r="BY7" s="783"/>
      <c r="BZ7" s="783"/>
      <c r="CA7" s="783"/>
      <c r="CB7" s="783"/>
      <c r="CC7" s="783"/>
      <c r="CD7" s="783"/>
      <c r="CE7" s="783"/>
      <c r="CF7" s="783"/>
      <c r="CG7" s="798"/>
      <c r="CH7" s="779">
        <v>-1</v>
      </c>
      <c r="CI7" s="780"/>
      <c r="CJ7" s="780"/>
      <c r="CK7" s="780"/>
      <c r="CL7" s="781"/>
      <c r="CM7" s="779">
        <v>32</v>
      </c>
      <c r="CN7" s="780"/>
      <c r="CO7" s="780"/>
      <c r="CP7" s="780"/>
      <c r="CQ7" s="781"/>
      <c r="CR7" s="779">
        <v>20</v>
      </c>
      <c r="CS7" s="780"/>
      <c r="CT7" s="780"/>
      <c r="CU7" s="780"/>
      <c r="CV7" s="781"/>
      <c r="CW7" s="779">
        <v>3</v>
      </c>
      <c r="CX7" s="780"/>
      <c r="CY7" s="780"/>
      <c r="CZ7" s="780"/>
      <c r="DA7" s="781"/>
      <c r="DB7" s="779" t="s">
        <v>565</v>
      </c>
      <c r="DC7" s="780"/>
      <c r="DD7" s="780"/>
      <c r="DE7" s="780"/>
      <c r="DF7" s="781"/>
      <c r="DG7" s="779" t="s">
        <v>565</v>
      </c>
      <c r="DH7" s="780"/>
      <c r="DI7" s="780"/>
      <c r="DJ7" s="780"/>
      <c r="DK7" s="781"/>
      <c r="DL7" s="779" t="s">
        <v>565</v>
      </c>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118</v>
      </c>
      <c r="R8" s="820"/>
      <c r="S8" s="820"/>
      <c r="T8" s="820"/>
      <c r="U8" s="820"/>
      <c r="V8" s="820">
        <v>113</v>
      </c>
      <c r="W8" s="820"/>
      <c r="X8" s="820"/>
      <c r="Y8" s="820"/>
      <c r="Z8" s="820"/>
      <c r="AA8" s="820">
        <v>5</v>
      </c>
      <c r="AB8" s="820"/>
      <c r="AC8" s="820"/>
      <c r="AD8" s="820"/>
      <c r="AE8" s="821"/>
      <c r="AF8" s="822">
        <v>5</v>
      </c>
      <c r="AG8" s="823"/>
      <c r="AH8" s="823"/>
      <c r="AI8" s="823"/>
      <c r="AJ8" s="824"/>
      <c r="AK8" s="805">
        <v>16</v>
      </c>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549</v>
      </c>
      <c r="BT8" s="810"/>
      <c r="BU8" s="810"/>
      <c r="BV8" s="810"/>
      <c r="BW8" s="810"/>
      <c r="BX8" s="810"/>
      <c r="BY8" s="810"/>
      <c r="BZ8" s="810"/>
      <c r="CA8" s="810"/>
      <c r="CB8" s="810"/>
      <c r="CC8" s="810"/>
      <c r="CD8" s="810"/>
      <c r="CE8" s="810"/>
      <c r="CF8" s="810"/>
      <c r="CG8" s="811"/>
      <c r="CH8" s="812">
        <v>18</v>
      </c>
      <c r="CI8" s="813"/>
      <c r="CJ8" s="813"/>
      <c r="CK8" s="813"/>
      <c r="CL8" s="814"/>
      <c r="CM8" s="812">
        <v>41</v>
      </c>
      <c r="CN8" s="813"/>
      <c r="CO8" s="813"/>
      <c r="CP8" s="813"/>
      <c r="CQ8" s="814"/>
      <c r="CR8" s="812">
        <v>27</v>
      </c>
      <c r="CS8" s="813"/>
      <c r="CT8" s="813"/>
      <c r="CU8" s="813"/>
      <c r="CV8" s="814"/>
      <c r="CW8" s="812" t="s">
        <v>565</v>
      </c>
      <c r="CX8" s="813"/>
      <c r="CY8" s="813"/>
      <c r="CZ8" s="813"/>
      <c r="DA8" s="814"/>
      <c r="DB8" s="812" t="s">
        <v>565</v>
      </c>
      <c r="DC8" s="813"/>
      <c r="DD8" s="813"/>
      <c r="DE8" s="813"/>
      <c r="DF8" s="814"/>
      <c r="DG8" s="812" t="s">
        <v>565</v>
      </c>
      <c r="DH8" s="813"/>
      <c r="DI8" s="813"/>
      <c r="DJ8" s="813"/>
      <c r="DK8" s="814"/>
      <c r="DL8" s="812" t="s">
        <v>565</v>
      </c>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7"/>
      <c r="R22" s="838"/>
      <c r="S22" s="838"/>
      <c r="T22" s="838"/>
      <c r="U22" s="838"/>
      <c r="V22" s="838"/>
      <c r="W22" s="838"/>
      <c r="X22" s="838"/>
      <c r="Y22" s="838"/>
      <c r="Z22" s="838"/>
      <c r="AA22" s="838"/>
      <c r="AB22" s="838"/>
      <c r="AC22" s="838"/>
      <c r="AD22" s="838"/>
      <c r="AE22" s="839"/>
      <c r="AF22" s="822"/>
      <c r="AG22" s="823"/>
      <c r="AH22" s="823"/>
      <c r="AI22" s="823"/>
      <c r="AJ22" s="824"/>
      <c r="AK22" s="840"/>
      <c r="AL22" s="841"/>
      <c r="AM22" s="841"/>
      <c r="AN22" s="841"/>
      <c r="AO22" s="841"/>
      <c r="AP22" s="841"/>
      <c r="AQ22" s="841"/>
      <c r="AR22" s="841"/>
      <c r="AS22" s="841"/>
      <c r="AT22" s="841"/>
      <c r="AU22" s="842"/>
      <c r="AV22" s="842"/>
      <c r="AW22" s="842"/>
      <c r="AX22" s="842"/>
      <c r="AY22" s="843"/>
      <c r="AZ22" s="844" t="s">
        <v>376</v>
      </c>
      <c r="BA22" s="844"/>
      <c r="BB22" s="844"/>
      <c r="BC22" s="844"/>
      <c r="BD22" s="845"/>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f>SUM(Q7:U22)</f>
        <v>9618</v>
      </c>
      <c r="R23" s="829"/>
      <c r="S23" s="829"/>
      <c r="T23" s="829"/>
      <c r="U23" s="829"/>
      <c r="V23" s="830">
        <f>SUM(V7:Z22)</f>
        <v>8893</v>
      </c>
      <c r="W23" s="831"/>
      <c r="X23" s="831"/>
      <c r="Y23" s="831"/>
      <c r="Z23" s="832"/>
      <c r="AA23" s="829">
        <f>SUM(AA7:AE22)</f>
        <v>725</v>
      </c>
      <c r="AB23" s="829"/>
      <c r="AC23" s="829"/>
      <c r="AD23" s="829"/>
      <c r="AE23" s="830"/>
      <c r="AF23" s="833">
        <f>SUM(AF7:AJ22)</f>
        <v>636</v>
      </c>
      <c r="AG23" s="829"/>
      <c r="AH23" s="829"/>
      <c r="AI23" s="829"/>
      <c r="AJ23" s="834"/>
      <c r="AK23" s="835"/>
      <c r="AL23" s="836"/>
      <c r="AM23" s="836"/>
      <c r="AN23" s="836"/>
      <c r="AO23" s="836"/>
      <c r="AP23" s="829">
        <f>SUM(AP7:AT22)</f>
        <v>6781</v>
      </c>
      <c r="AQ23" s="829"/>
      <c r="AR23" s="829"/>
      <c r="AS23" s="829"/>
      <c r="AT23" s="829"/>
      <c r="AU23" s="847"/>
      <c r="AV23" s="847"/>
      <c r="AW23" s="847"/>
      <c r="AX23" s="847"/>
      <c r="AY23" s="848"/>
      <c r="AZ23" s="849" t="s">
        <v>122</v>
      </c>
      <c r="BA23" s="831"/>
      <c r="BB23" s="831"/>
      <c r="BC23" s="831"/>
      <c r="BD23" s="850"/>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6" t="s">
        <v>379</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1" t="s">
        <v>384</v>
      </c>
      <c r="AG26" s="852"/>
      <c r="AH26" s="852"/>
      <c r="AI26" s="852"/>
      <c r="AJ26" s="853"/>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9">
        <v>1987</v>
      </c>
      <c r="R28" s="860"/>
      <c r="S28" s="860"/>
      <c r="T28" s="860"/>
      <c r="U28" s="860"/>
      <c r="V28" s="860">
        <v>1900</v>
      </c>
      <c r="W28" s="860"/>
      <c r="X28" s="860"/>
      <c r="Y28" s="860"/>
      <c r="Z28" s="860"/>
      <c r="AA28" s="860">
        <v>87</v>
      </c>
      <c r="AB28" s="860"/>
      <c r="AC28" s="860"/>
      <c r="AD28" s="860"/>
      <c r="AE28" s="861"/>
      <c r="AF28" s="862">
        <v>87</v>
      </c>
      <c r="AG28" s="860"/>
      <c r="AH28" s="860"/>
      <c r="AI28" s="860"/>
      <c r="AJ28" s="863"/>
      <c r="AK28" s="864">
        <v>107</v>
      </c>
      <c r="AL28" s="865"/>
      <c r="AM28" s="865"/>
      <c r="AN28" s="865"/>
      <c r="AO28" s="865"/>
      <c r="AP28" s="865"/>
      <c r="AQ28" s="865"/>
      <c r="AR28" s="865"/>
      <c r="AS28" s="865"/>
      <c r="AT28" s="865"/>
      <c r="AU28" s="865"/>
      <c r="AV28" s="865"/>
      <c r="AW28" s="865"/>
      <c r="AX28" s="865"/>
      <c r="AY28" s="865"/>
      <c r="AZ28" s="866"/>
      <c r="BA28" s="866"/>
      <c r="BB28" s="866"/>
      <c r="BC28" s="866"/>
      <c r="BD28" s="866"/>
      <c r="BE28" s="857"/>
      <c r="BF28" s="857"/>
      <c r="BG28" s="857"/>
      <c r="BH28" s="857"/>
      <c r="BI28" s="858"/>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1657</v>
      </c>
      <c r="R29" s="820"/>
      <c r="S29" s="820"/>
      <c r="T29" s="820"/>
      <c r="U29" s="820"/>
      <c r="V29" s="820">
        <v>1577</v>
      </c>
      <c r="W29" s="820"/>
      <c r="X29" s="820"/>
      <c r="Y29" s="820"/>
      <c r="Z29" s="820"/>
      <c r="AA29" s="820">
        <v>80</v>
      </c>
      <c r="AB29" s="820"/>
      <c r="AC29" s="820"/>
      <c r="AD29" s="820"/>
      <c r="AE29" s="821"/>
      <c r="AF29" s="822">
        <v>80</v>
      </c>
      <c r="AG29" s="823"/>
      <c r="AH29" s="823"/>
      <c r="AI29" s="823"/>
      <c r="AJ29" s="824"/>
      <c r="AK29" s="871">
        <v>227</v>
      </c>
      <c r="AL29" s="867"/>
      <c r="AM29" s="867"/>
      <c r="AN29" s="867"/>
      <c r="AO29" s="867"/>
      <c r="AP29" s="867"/>
      <c r="AQ29" s="867"/>
      <c r="AR29" s="867"/>
      <c r="AS29" s="867"/>
      <c r="AT29" s="867"/>
      <c r="AU29" s="867"/>
      <c r="AV29" s="867"/>
      <c r="AW29" s="867"/>
      <c r="AX29" s="867"/>
      <c r="AY29" s="867"/>
      <c r="AZ29" s="868"/>
      <c r="BA29" s="868"/>
      <c r="BB29" s="868"/>
      <c r="BC29" s="868"/>
      <c r="BD29" s="868"/>
      <c r="BE29" s="869"/>
      <c r="BF29" s="869"/>
      <c r="BG29" s="869"/>
      <c r="BH29" s="869"/>
      <c r="BI29" s="870"/>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203</v>
      </c>
      <c r="R30" s="820"/>
      <c r="S30" s="820"/>
      <c r="T30" s="820"/>
      <c r="U30" s="820"/>
      <c r="V30" s="820">
        <v>196</v>
      </c>
      <c r="W30" s="820"/>
      <c r="X30" s="820"/>
      <c r="Y30" s="820"/>
      <c r="Z30" s="820"/>
      <c r="AA30" s="820">
        <v>7</v>
      </c>
      <c r="AB30" s="820"/>
      <c r="AC30" s="820"/>
      <c r="AD30" s="820"/>
      <c r="AE30" s="821"/>
      <c r="AF30" s="822">
        <v>7</v>
      </c>
      <c r="AG30" s="823"/>
      <c r="AH30" s="823"/>
      <c r="AI30" s="823"/>
      <c r="AJ30" s="824"/>
      <c r="AK30" s="871">
        <v>41</v>
      </c>
      <c r="AL30" s="867"/>
      <c r="AM30" s="867"/>
      <c r="AN30" s="867"/>
      <c r="AO30" s="867"/>
      <c r="AP30" s="867"/>
      <c r="AQ30" s="867"/>
      <c r="AR30" s="867"/>
      <c r="AS30" s="867"/>
      <c r="AT30" s="867"/>
      <c r="AU30" s="867"/>
      <c r="AV30" s="867"/>
      <c r="AW30" s="867"/>
      <c r="AX30" s="867"/>
      <c r="AY30" s="867"/>
      <c r="AZ30" s="868"/>
      <c r="BA30" s="868"/>
      <c r="BB30" s="868"/>
      <c r="BC30" s="868"/>
      <c r="BD30" s="868"/>
      <c r="BE30" s="869"/>
      <c r="BF30" s="869"/>
      <c r="BG30" s="869"/>
      <c r="BH30" s="869"/>
      <c r="BI30" s="870"/>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179</v>
      </c>
      <c r="R31" s="820"/>
      <c r="S31" s="820"/>
      <c r="T31" s="820"/>
      <c r="U31" s="820"/>
      <c r="V31" s="820">
        <v>153</v>
      </c>
      <c r="W31" s="820"/>
      <c r="X31" s="820"/>
      <c r="Y31" s="820"/>
      <c r="Z31" s="820"/>
      <c r="AA31" s="820">
        <v>26</v>
      </c>
      <c r="AB31" s="820"/>
      <c r="AC31" s="820"/>
      <c r="AD31" s="820"/>
      <c r="AE31" s="821"/>
      <c r="AF31" s="822">
        <v>26</v>
      </c>
      <c r="AG31" s="823"/>
      <c r="AH31" s="823"/>
      <c r="AI31" s="823"/>
      <c r="AJ31" s="824"/>
      <c r="AK31" s="871">
        <v>122</v>
      </c>
      <c r="AL31" s="867"/>
      <c r="AM31" s="867"/>
      <c r="AN31" s="867"/>
      <c r="AO31" s="867"/>
      <c r="AP31" s="867">
        <v>485</v>
      </c>
      <c r="AQ31" s="867"/>
      <c r="AR31" s="867"/>
      <c r="AS31" s="867"/>
      <c r="AT31" s="867"/>
      <c r="AU31" s="867">
        <v>122</v>
      </c>
      <c r="AV31" s="867"/>
      <c r="AW31" s="867"/>
      <c r="AX31" s="867"/>
      <c r="AY31" s="867"/>
      <c r="AZ31" s="868"/>
      <c r="BA31" s="868"/>
      <c r="BB31" s="868"/>
      <c r="BC31" s="868"/>
      <c r="BD31" s="868"/>
      <c r="BE31" s="869" t="s">
        <v>393</v>
      </c>
      <c r="BF31" s="869"/>
      <c r="BG31" s="869"/>
      <c r="BH31" s="869"/>
      <c r="BI31" s="870"/>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682</v>
      </c>
      <c r="R32" s="820"/>
      <c r="S32" s="820"/>
      <c r="T32" s="820"/>
      <c r="U32" s="820"/>
      <c r="V32" s="820">
        <v>329</v>
      </c>
      <c r="W32" s="820"/>
      <c r="X32" s="820"/>
      <c r="Y32" s="820"/>
      <c r="Z32" s="820"/>
      <c r="AA32" s="820">
        <v>353</v>
      </c>
      <c r="AB32" s="820"/>
      <c r="AC32" s="820"/>
      <c r="AD32" s="820"/>
      <c r="AE32" s="821"/>
      <c r="AF32" s="822">
        <v>351</v>
      </c>
      <c r="AG32" s="823"/>
      <c r="AH32" s="823"/>
      <c r="AI32" s="823"/>
      <c r="AJ32" s="824"/>
      <c r="AK32" s="871">
        <v>107</v>
      </c>
      <c r="AL32" s="867"/>
      <c r="AM32" s="867"/>
      <c r="AN32" s="867"/>
      <c r="AO32" s="867"/>
      <c r="AP32" s="867">
        <v>1726</v>
      </c>
      <c r="AQ32" s="867"/>
      <c r="AR32" s="867"/>
      <c r="AS32" s="867"/>
      <c r="AT32" s="867"/>
      <c r="AU32" s="867">
        <v>107</v>
      </c>
      <c r="AV32" s="867"/>
      <c r="AW32" s="867"/>
      <c r="AX32" s="867"/>
      <c r="AY32" s="867"/>
      <c r="AZ32" s="868"/>
      <c r="BA32" s="868"/>
      <c r="BB32" s="868"/>
      <c r="BC32" s="868"/>
      <c r="BD32" s="868"/>
      <c r="BE32" s="869" t="s">
        <v>393</v>
      </c>
      <c r="BF32" s="869"/>
      <c r="BG32" s="869"/>
      <c r="BH32" s="869"/>
      <c r="BI32" s="870"/>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1</v>
      </c>
      <c r="R33" s="820"/>
      <c r="S33" s="820"/>
      <c r="T33" s="820"/>
      <c r="U33" s="820"/>
      <c r="V33" s="820">
        <v>0</v>
      </c>
      <c r="W33" s="820"/>
      <c r="X33" s="820"/>
      <c r="Y33" s="820"/>
      <c r="Z33" s="820"/>
      <c r="AA33" s="820">
        <v>0</v>
      </c>
      <c r="AB33" s="820"/>
      <c r="AC33" s="820"/>
      <c r="AD33" s="820"/>
      <c r="AE33" s="821"/>
      <c r="AF33" s="822">
        <v>0</v>
      </c>
      <c r="AG33" s="823"/>
      <c r="AH33" s="823"/>
      <c r="AI33" s="823"/>
      <c r="AJ33" s="824"/>
      <c r="AK33" s="871"/>
      <c r="AL33" s="867"/>
      <c r="AM33" s="867"/>
      <c r="AN33" s="867"/>
      <c r="AO33" s="867"/>
      <c r="AP33" s="867"/>
      <c r="AQ33" s="867"/>
      <c r="AR33" s="867"/>
      <c r="AS33" s="867"/>
      <c r="AT33" s="867"/>
      <c r="AU33" s="867"/>
      <c r="AV33" s="867"/>
      <c r="AW33" s="867"/>
      <c r="AX33" s="867"/>
      <c r="AY33" s="867"/>
      <c r="AZ33" s="868"/>
      <c r="BA33" s="868"/>
      <c r="BB33" s="868"/>
      <c r="BC33" s="868"/>
      <c r="BD33" s="868"/>
      <c r="BE33" s="869" t="s">
        <v>393</v>
      </c>
      <c r="BF33" s="869"/>
      <c r="BG33" s="869"/>
      <c r="BH33" s="869"/>
      <c r="BI33" s="870"/>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1"/>
      <c r="AL34" s="867"/>
      <c r="AM34" s="867"/>
      <c r="AN34" s="867"/>
      <c r="AO34" s="867"/>
      <c r="AP34" s="867"/>
      <c r="AQ34" s="867"/>
      <c r="AR34" s="867"/>
      <c r="AS34" s="867"/>
      <c r="AT34" s="867"/>
      <c r="AU34" s="867"/>
      <c r="AV34" s="867"/>
      <c r="AW34" s="867"/>
      <c r="AX34" s="867"/>
      <c r="AY34" s="867"/>
      <c r="AZ34" s="868"/>
      <c r="BA34" s="868"/>
      <c r="BB34" s="868"/>
      <c r="BC34" s="868"/>
      <c r="BD34" s="868"/>
      <c r="BE34" s="869"/>
      <c r="BF34" s="869"/>
      <c r="BG34" s="869"/>
      <c r="BH34" s="869"/>
      <c r="BI34" s="870"/>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1"/>
      <c r="AL35" s="867"/>
      <c r="AM35" s="867"/>
      <c r="AN35" s="867"/>
      <c r="AO35" s="867"/>
      <c r="AP35" s="867"/>
      <c r="AQ35" s="867"/>
      <c r="AR35" s="867"/>
      <c r="AS35" s="867"/>
      <c r="AT35" s="867"/>
      <c r="AU35" s="867"/>
      <c r="AV35" s="867"/>
      <c r="AW35" s="867"/>
      <c r="AX35" s="867"/>
      <c r="AY35" s="867"/>
      <c r="AZ35" s="868"/>
      <c r="BA35" s="868"/>
      <c r="BB35" s="868"/>
      <c r="BC35" s="868"/>
      <c r="BD35" s="868"/>
      <c r="BE35" s="869"/>
      <c r="BF35" s="869"/>
      <c r="BG35" s="869"/>
      <c r="BH35" s="869"/>
      <c r="BI35" s="870"/>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2"/>
      <c r="R50" s="873"/>
      <c r="S50" s="873"/>
      <c r="T50" s="873"/>
      <c r="U50" s="873"/>
      <c r="V50" s="873"/>
      <c r="W50" s="873"/>
      <c r="X50" s="873"/>
      <c r="Y50" s="873"/>
      <c r="Z50" s="873"/>
      <c r="AA50" s="873"/>
      <c r="AB50" s="873"/>
      <c r="AC50" s="873"/>
      <c r="AD50" s="873"/>
      <c r="AE50" s="874"/>
      <c r="AF50" s="822"/>
      <c r="AG50" s="823"/>
      <c r="AH50" s="823"/>
      <c r="AI50" s="823"/>
      <c r="AJ50" s="824"/>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2"/>
      <c r="R51" s="873"/>
      <c r="S51" s="873"/>
      <c r="T51" s="873"/>
      <c r="U51" s="873"/>
      <c r="V51" s="873"/>
      <c r="W51" s="873"/>
      <c r="X51" s="873"/>
      <c r="Y51" s="873"/>
      <c r="Z51" s="873"/>
      <c r="AA51" s="873"/>
      <c r="AB51" s="873"/>
      <c r="AC51" s="873"/>
      <c r="AD51" s="873"/>
      <c r="AE51" s="874"/>
      <c r="AF51" s="822"/>
      <c r="AG51" s="823"/>
      <c r="AH51" s="823"/>
      <c r="AI51" s="823"/>
      <c r="AJ51" s="824"/>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2"/>
      <c r="R52" s="873"/>
      <c r="S52" s="873"/>
      <c r="T52" s="873"/>
      <c r="U52" s="873"/>
      <c r="V52" s="873"/>
      <c r="W52" s="873"/>
      <c r="X52" s="873"/>
      <c r="Y52" s="873"/>
      <c r="Z52" s="873"/>
      <c r="AA52" s="873"/>
      <c r="AB52" s="873"/>
      <c r="AC52" s="873"/>
      <c r="AD52" s="873"/>
      <c r="AE52" s="874"/>
      <c r="AF52" s="822"/>
      <c r="AG52" s="823"/>
      <c r="AH52" s="823"/>
      <c r="AI52" s="823"/>
      <c r="AJ52" s="824"/>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2"/>
      <c r="R53" s="873"/>
      <c r="S53" s="873"/>
      <c r="T53" s="873"/>
      <c r="U53" s="873"/>
      <c r="V53" s="873"/>
      <c r="W53" s="873"/>
      <c r="X53" s="873"/>
      <c r="Y53" s="873"/>
      <c r="Z53" s="873"/>
      <c r="AA53" s="873"/>
      <c r="AB53" s="873"/>
      <c r="AC53" s="873"/>
      <c r="AD53" s="873"/>
      <c r="AE53" s="874"/>
      <c r="AF53" s="822"/>
      <c r="AG53" s="823"/>
      <c r="AH53" s="823"/>
      <c r="AI53" s="823"/>
      <c r="AJ53" s="824"/>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2"/>
      <c r="R54" s="873"/>
      <c r="S54" s="873"/>
      <c r="T54" s="873"/>
      <c r="U54" s="873"/>
      <c r="V54" s="873"/>
      <c r="W54" s="873"/>
      <c r="X54" s="873"/>
      <c r="Y54" s="873"/>
      <c r="Z54" s="873"/>
      <c r="AA54" s="873"/>
      <c r="AB54" s="873"/>
      <c r="AC54" s="873"/>
      <c r="AD54" s="873"/>
      <c r="AE54" s="874"/>
      <c r="AF54" s="822"/>
      <c r="AG54" s="823"/>
      <c r="AH54" s="823"/>
      <c r="AI54" s="823"/>
      <c r="AJ54" s="824"/>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2"/>
      <c r="R55" s="873"/>
      <c r="S55" s="873"/>
      <c r="T55" s="873"/>
      <c r="U55" s="873"/>
      <c r="V55" s="873"/>
      <c r="W55" s="873"/>
      <c r="X55" s="873"/>
      <c r="Y55" s="873"/>
      <c r="Z55" s="873"/>
      <c r="AA55" s="873"/>
      <c r="AB55" s="873"/>
      <c r="AC55" s="873"/>
      <c r="AD55" s="873"/>
      <c r="AE55" s="874"/>
      <c r="AF55" s="822"/>
      <c r="AG55" s="823"/>
      <c r="AH55" s="823"/>
      <c r="AI55" s="823"/>
      <c r="AJ55" s="824"/>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2"/>
      <c r="R56" s="873"/>
      <c r="S56" s="873"/>
      <c r="T56" s="873"/>
      <c r="U56" s="873"/>
      <c r="V56" s="873"/>
      <c r="W56" s="873"/>
      <c r="X56" s="873"/>
      <c r="Y56" s="873"/>
      <c r="Z56" s="873"/>
      <c r="AA56" s="873"/>
      <c r="AB56" s="873"/>
      <c r="AC56" s="873"/>
      <c r="AD56" s="873"/>
      <c r="AE56" s="874"/>
      <c r="AF56" s="822"/>
      <c r="AG56" s="823"/>
      <c r="AH56" s="823"/>
      <c r="AI56" s="823"/>
      <c r="AJ56" s="824"/>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2"/>
      <c r="R57" s="873"/>
      <c r="S57" s="873"/>
      <c r="T57" s="873"/>
      <c r="U57" s="873"/>
      <c r="V57" s="873"/>
      <c r="W57" s="873"/>
      <c r="X57" s="873"/>
      <c r="Y57" s="873"/>
      <c r="Z57" s="873"/>
      <c r="AA57" s="873"/>
      <c r="AB57" s="873"/>
      <c r="AC57" s="873"/>
      <c r="AD57" s="873"/>
      <c r="AE57" s="874"/>
      <c r="AF57" s="822"/>
      <c r="AG57" s="823"/>
      <c r="AH57" s="823"/>
      <c r="AI57" s="823"/>
      <c r="AJ57" s="824"/>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2"/>
      <c r="R58" s="873"/>
      <c r="S58" s="873"/>
      <c r="T58" s="873"/>
      <c r="U58" s="873"/>
      <c r="V58" s="873"/>
      <c r="W58" s="873"/>
      <c r="X58" s="873"/>
      <c r="Y58" s="873"/>
      <c r="Z58" s="873"/>
      <c r="AA58" s="873"/>
      <c r="AB58" s="873"/>
      <c r="AC58" s="873"/>
      <c r="AD58" s="873"/>
      <c r="AE58" s="874"/>
      <c r="AF58" s="822"/>
      <c r="AG58" s="823"/>
      <c r="AH58" s="823"/>
      <c r="AI58" s="823"/>
      <c r="AJ58" s="824"/>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2"/>
      <c r="R59" s="873"/>
      <c r="S59" s="873"/>
      <c r="T59" s="873"/>
      <c r="U59" s="873"/>
      <c r="V59" s="873"/>
      <c r="W59" s="873"/>
      <c r="X59" s="873"/>
      <c r="Y59" s="873"/>
      <c r="Z59" s="873"/>
      <c r="AA59" s="873"/>
      <c r="AB59" s="873"/>
      <c r="AC59" s="873"/>
      <c r="AD59" s="873"/>
      <c r="AE59" s="874"/>
      <c r="AF59" s="822"/>
      <c r="AG59" s="823"/>
      <c r="AH59" s="823"/>
      <c r="AI59" s="823"/>
      <c r="AJ59" s="824"/>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2"/>
      <c r="R60" s="873"/>
      <c r="S60" s="873"/>
      <c r="T60" s="873"/>
      <c r="U60" s="873"/>
      <c r="V60" s="873"/>
      <c r="W60" s="873"/>
      <c r="X60" s="873"/>
      <c r="Y60" s="873"/>
      <c r="Z60" s="873"/>
      <c r="AA60" s="873"/>
      <c r="AB60" s="873"/>
      <c r="AC60" s="873"/>
      <c r="AD60" s="873"/>
      <c r="AE60" s="874"/>
      <c r="AF60" s="822"/>
      <c r="AG60" s="823"/>
      <c r="AH60" s="823"/>
      <c r="AI60" s="823"/>
      <c r="AJ60" s="824"/>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2"/>
      <c r="R61" s="873"/>
      <c r="S61" s="873"/>
      <c r="T61" s="873"/>
      <c r="U61" s="873"/>
      <c r="V61" s="873"/>
      <c r="W61" s="873"/>
      <c r="X61" s="873"/>
      <c r="Y61" s="873"/>
      <c r="Z61" s="873"/>
      <c r="AA61" s="873"/>
      <c r="AB61" s="873"/>
      <c r="AC61" s="873"/>
      <c r="AD61" s="873"/>
      <c r="AE61" s="874"/>
      <c r="AF61" s="822"/>
      <c r="AG61" s="823"/>
      <c r="AH61" s="823"/>
      <c r="AI61" s="823"/>
      <c r="AJ61" s="824"/>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2"/>
      <c r="R62" s="873"/>
      <c r="S62" s="873"/>
      <c r="T62" s="873"/>
      <c r="U62" s="873"/>
      <c r="V62" s="873"/>
      <c r="W62" s="873"/>
      <c r="X62" s="873"/>
      <c r="Y62" s="873"/>
      <c r="Z62" s="873"/>
      <c r="AA62" s="873"/>
      <c r="AB62" s="873"/>
      <c r="AC62" s="873"/>
      <c r="AD62" s="873"/>
      <c r="AE62" s="874"/>
      <c r="AF62" s="822"/>
      <c r="AG62" s="823"/>
      <c r="AH62" s="823"/>
      <c r="AI62" s="823"/>
      <c r="AJ62" s="824"/>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396</v>
      </c>
      <c r="BK62" s="844"/>
      <c r="BL62" s="844"/>
      <c r="BM62" s="844"/>
      <c r="BN62" s="845"/>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397</v>
      </c>
      <c r="C63" s="826"/>
      <c r="D63" s="826"/>
      <c r="E63" s="826"/>
      <c r="F63" s="826"/>
      <c r="G63" s="826"/>
      <c r="H63" s="826"/>
      <c r="I63" s="826"/>
      <c r="J63" s="826"/>
      <c r="K63" s="826"/>
      <c r="L63" s="826"/>
      <c r="M63" s="826"/>
      <c r="N63" s="826"/>
      <c r="O63" s="826"/>
      <c r="P63" s="827"/>
      <c r="Q63" s="877"/>
      <c r="R63" s="878"/>
      <c r="S63" s="878"/>
      <c r="T63" s="878"/>
      <c r="U63" s="878"/>
      <c r="V63" s="878"/>
      <c r="W63" s="878"/>
      <c r="X63" s="878"/>
      <c r="Y63" s="878"/>
      <c r="Z63" s="878"/>
      <c r="AA63" s="878"/>
      <c r="AB63" s="878"/>
      <c r="AC63" s="878"/>
      <c r="AD63" s="878"/>
      <c r="AE63" s="879"/>
      <c r="AF63" s="880">
        <f>SUM(AF28:AJ62)</f>
        <v>551</v>
      </c>
      <c r="AG63" s="881"/>
      <c r="AH63" s="881"/>
      <c r="AI63" s="881"/>
      <c r="AJ63" s="882"/>
      <c r="AK63" s="883"/>
      <c r="AL63" s="878"/>
      <c r="AM63" s="878"/>
      <c r="AN63" s="878"/>
      <c r="AO63" s="878"/>
      <c r="AP63" s="881">
        <f>SUM(AP28:AT62)</f>
        <v>2211</v>
      </c>
      <c r="AQ63" s="881"/>
      <c r="AR63" s="881"/>
      <c r="AS63" s="881"/>
      <c r="AT63" s="881"/>
      <c r="AU63" s="881">
        <f>SUM(AU28:AY62)</f>
        <v>229</v>
      </c>
      <c r="AV63" s="881"/>
      <c r="AW63" s="881"/>
      <c r="AX63" s="881"/>
      <c r="AY63" s="881"/>
      <c r="AZ63" s="885"/>
      <c r="BA63" s="885"/>
      <c r="BB63" s="885"/>
      <c r="BC63" s="885"/>
      <c r="BD63" s="885"/>
      <c r="BE63" s="886"/>
      <c r="BF63" s="886"/>
      <c r="BG63" s="886"/>
      <c r="BH63" s="886"/>
      <c r="BI63" s="887"/>
      <c r="BJ63" s="888" t="s">
        <v>122</v>
      </c>
      <c r="BK63" s="889"/>
      <c r="BL63" s="889"/>
      <c r="BM63" s="889"/>
      <c r="BN63" s="890"/>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1" t="s">
        <v>384</v>
      </c>
      <c r="AG66" s="852"/>
      <c r="AH66" s="852"/>
      <c r="AI66" s="852"/>
      <c r="AJ66" s="892"/>
      <c r="AK66" s="769" t="s">
        <v>385</v>
      </c>
      <c r="AL66" s="764"/>
      <c r="AM66" s="764"/>
      <c r="AN66" s="764"/>
      <c r="AO66" s="765"/>
      <c r="AP66" s="769" t="s">
        <v>386</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3"/>
      <c r="AG67" s="855"/>
      <c r="AH67" s="855"/>
      <c r="AI67" s="855"/>
      <c r="AJ67" s="894"/>
      <c r="AK67" s="895"/>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x14ac:dyDescent="0.2">
      <c r="A68" s="236">
        <v>1</v>
      </c>
      <c r="B68" s="906" t="s">
        <v>550</v>
      </c>
      <c r="C68" s="907"/>
      <c r="D68" s="907"/>
      <c r="E68" s="907"/>
      <c r="F68" s="907"/>
      <c r="G68" s="907"/>
      <c r="H68" s="907"/>
      <c r="I68" s="907"/>
      <c r="J68" s="907"/>
      <c r="K68" s="907"/>
      <c r="L68" s="907"/>
      <c r="M68" s="907"/>
      <c r="N68" s="907"/>
      <c r="O68" s="907"/>
      <c r="P68" s="908"/>
      <c r="Q68" s="909">
        <v>7869</v>
      </c>
      <c r="R68" s="903"/>
      <c r="S68" s="903"/>
      <c r="T68" s="903"/>
      <c r="U68" s="903"/>
      <c r="V68" s="903">
        <v>7783</v>
      </c>
      <c r="W68" s="903"/>
      <c r="X68" s="903"/>
      <c r="Y68" s="903"/>
      <c r="Z68" s="903"/>
      <c r="AA68" s="903">
        <v>85</v>
      </c>
      <c r="AB68" s="903"/>
      <c r="AC68" s="903"/>
      <c r="AD68" s="903"/>
      <c r="AE68" s="903"/>
      <c r="AF68" s="903">
        <v>85</v>
      </c>
      <c r="AG68" s="903"/>
      <c r="AH68" s="903"/>
      <c r="AI68" s="903"/>
      <c r="AJ68" s="903"/>
      <c r="AK68" s="903">
        <v>52</v>
      </c>
      <c r="AL68" s="903"/>
      <c r="AM68" s="903"/>
      <c r="AN68" s="903"/>
      <c r="AO68" s="903"/>
      <c r="AP68" s="903" t="s">
        <v>488</v>
      </c>
      <c r="AQ68" s="903"/>
      <c r="AR68" s="903"/>
      <c r="AS68" s="903"/>
      <c r="AT68" s="903"/>
      <c r="AU68" s="903" t="s">
        <v>488</v>
      </c>
      <c r="AV68" s="903"/>
      <c r="AW68" s="903"/>
      <c r="AX68" s="903"/>
      <c r="AY68" s="903"/>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x14ac:dyDescent="0.2">
      <c r="A69" s="238">
        <v>2</v>
      </c>
      <c r="B69" s="910" t="s">
        <v>551</v>
      </c>
      <c r="C69" s="911"/>
      <c r="D69" s="911"/>
      <c r="E69" s="911"/>
      <c r="F69" s="911"/>
      <c r="G69" s="911"/>
      <c r="H69" s="911"/>
      <c r="I69" s="911"/>
      <c r="J69" s="911"/>
      <c r="K69" s="911"/>
      <c r="L69" s="911"/>
      <c r="M69" s="911"/>
      <c r="N69" s="911"/>
      <c r="O69" s="911"/>
      <c r="P69" s="912"/>
      <c r="Q69" s="913">
        <v>43</v>
      </c>
      <c r="R69" s="867"/>
      <c r="S69" s="867"/>
      <c r="T69" s="867"/>
      <c r="U69" s="867"/>
      <c r="V69" s="867">
        <v>38</v>
      </c>
      <c r="W69" s="867"/>
      <c r="X69" s="867"/>
      <c r="Y69" s="867"/>
      <c r="Z69" s="867"/>
      <c r="AA69" s="867">
        <v>5</v>
      </c>
      <c r="AB69" s="867"/>
      <c r="AC69" s="867"/>
      <c r="AD69" s="867"/>
      <c r="AE69" s="867"/>
      <c r="AF69" s="867">
        <v>5</v>
      </c>
      <c r="AG69" s="867"/>
      <c r="AH69" s="867"/>
      <c r="AI69" s="867"/>
      <c r="AJ69" s="867"/>
      <c r="AK69" s="867">
        <v>26</v>
      </c>
      <c r="AL69" s="867"/>
      <c r="AM69" s="867"/>
      <c r="AN69" s="867"/>
      <c r="AO69" s="867"/>
      <c r="AP69" s="867" t="s">
        <v>488</v>
      </c>
      <c r="AQ69" s="867"/>
      <c r="AR69" s="867"/>
      <c r="AS69" s="867"/>
      <c r="AT69" s="867"/>
      <c r="AU69" s="867" t="s">
        <v>488</v>
      </c>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x14ac:dyDescent="0.2">
      <c r="A70" s="238">
        <v>3</v>
      </c>
      <c r="B70" s="910" t="s">
        <v>552</v>
      </c>
      <c r="C70" s="911"/>
      <c r="D70" s="911"/>
      <c r="E70" s="911"/>
      <c r="F70" s="911"/>
      <c r="G70" s="911"/>
      <c r="H70" s="911"/>
      <c r="I70" s="911"/>
      <c r="J70" s="911"/>
      <c r="K70" s="911"/>
      <c r="L70" s="911"/>
      <c r="M70" s="911"/>
      <c r="N70" s="911"/>
      <c r="O70" s="911"/>
      <c r="P70" s="912"/>
      <c r="Q70" s="913">
        <v>369</v>
      </c>
      <c r="R70" s="867"/>
      <c r="S70" s="867"/>
      <c r="T70" s="867"/>
      <c r="U70" s="867"/>
      <c r="V70" s="867">
        <v>358</v>
      </c>
      <c r="W70" s="867"/>
      <c r="X70" s="867"/>
      <c r="Y70" s="867"/>
      <c r="Z70" s="867"/>
      <c r="AA70" s="867">
        <v>10</v>
      </c>
      <c r="AB70" s="867"/>
      <c r="AC70" s="867"/>
      <c r="AD70" s="867"/>
      <c r="AE70" s="867"/>
      <c r="AF70" s="867">
        <v>10</v>
      </c>
      <c r="AG70" s="867"/>
      <c r="AH70" s="867"/>
      <c r="AI70" s="867"/>
      <c r="AJ70" s="867"/>
      <c r="AK70" s="867">
        <v>249</v>
      </c>
      <c r="AL70" s="867"/>
      <c r="AM70" s="867"/>
      <c r="AN70" s="867"/>
      <c r="AO70" s="867"/>
      <c r="AP70" s="867" t="s">
        <v>488</v>
      </c>
      <c r="AQ70" s="867"/>
      <c r="AR70" s="867"/>
      <c r="AS70" s="867"/>
      <c r="AT70" s="867"/>
      <c r="AU70" s="867" t="s">
        <v>488</v>
      </c>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x14ac:dyDescent="0.2">
      <c r="A71" s="238">
        <v>4</v>
      </c>
      <c r="B71" s="910" t="s">
        <v>553</v>
      </c>
      <c r="C71" s="911"/>
      <c r="D71" s="911"/>
      <c r="E71" s="911"/>
      <c r="F71" s="911"/>
      <c r="G71" s="911"/>
      <c r="H71" s="911"/>
      <c r="I71" s="911"/>
      <c r="J71" s="911"/>
      <c r="K71" s="911"/>
      <c r="L71" s="911"/>
      <c r="M71" s="911"/>
      <c r="N71" s="911"/>
      <c r="O71" s="911"/>
      <c r="P71" s="912"/>
      <c r="Q71" s="913">
        <v>241808</v>
      </c>
      <c r="R71" s="867"/>
      <c r="S71" s="867"/>
      <c r="T71" s="867"/>
      <c r="U71" s="867"/>
      <c r="V71" s="867">
        <v>236655</v>
      </c>
      <c r="W71" s="867"/>
      <c r="X71" s="867"/>
      <c r="Y71" s="867"/>
      <c r="Z71" s="867"/>
      <c r="AA71" s="867">
        <v>5153</v>
      </c>
      <c r="AB71" s="867"/>
      <c r="AC71" s="867"/>
      <c r="AD71" s="867"/>
      <c r="AE71" s="867"/>
      <c r="AF71" s="867">
        <v>5153</v>
      </c>
      <c r="AG71" s="867"/>
      <c r="AH71" s="867"/>
      <c r="AI71" s="867"/>
      <c r="AJ71" s="867"/>
      <c r="AK71" s="867">
        <v>5058</v>
      </c>
      <c r="AL71" s="867"/>
      <c r="AM71" s="867"/>
      <c r="AN71" s="867"/>
      <c r="AO71" s="867"/>
      <c r="AP71" s="867" t="s">
        <v>488</v>
      </c>
      <c r="AQ71" s="867"/>
      <c r="AR71" s="867"/>
      <c r="AS71" s="867"/>
      <c r="AT71" s="867"/>
      <c r="AU71" s="867" t="s">
        <v>488</v>
      </c>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x14ac:dyDescent="0.2">
      <c r="A72" s="238">
        <v>5</v>
      </c>
      <c r="B72" s="910" t="s">
        <v>554</v>
      </c>
      <c r="C72" s="911"/>
      <c r="D72" s="911"/>
      <c r="E72" s="911"/>
      <c r="F72" s="911"/>
      <c r="G72" s="911"/>
      <c r="H72" s="911"/>
      <c r="I72" s="911"/>
      <c r="J72" s="911"/>
      <c r="K72" s="911"/>
      <c r="L72" s="911"/>
      <c r="M72" s="911"/>
      <c r="N72" s="911"/>
      <c r="O72" s="911"/>
      <c r="P72" s="912"/>
      <c r="Q72" s="913">
        <v>4436</v>
      </c>
      <c r="R72" s="867"/>
      <c r="S72" s="867"/>
      <c r="T72" s="867"/>
      <c r="U72" s="867"/>
      <c r="V72" s="867">
        <v>4134</v>
      </c>
      <c r="W72" s="867"/>
      <c r="X72" s="867"/>
      <c r="Y72" s="867"/>
      <c r="Z72" s="867"/>
      <c r="AA72" s="867">
        <v>302</v>
      </c>
      <c r="AB72" s="867"/>
      <c r="AC72" s="867"/>
      <c r="AD72" s="867"/>
      <c r="AE72" s="867"/>
      <c r="AF72" s="867">
        <v>254</v>
      </c>
      <c r="AG72" s="867"/>
      <c r="AH72" s="867"/>
      <c r="AI72" s="867"/>
      <c r="AJ72" s="867"/>
      <c r="AK72" s="867">
        <v>178</v>
      </c>
      <c r="AL72" s="867"/>
      <c r="AM72" s="867"/>
      <c r="AN72" s="867"/>
      <c r="AO72" s="867"/>
      <c r="AP72" s="867">
        <v>2262</v>
      </c>
      <c r="AQ72" s="867"/>
      <c r="AR72" s="867"/>
      <c r="AS72" s="867"/>
      <c r="AT72" s="867"/>
      <c r="AU72" s="867">
        <v>261</v>
      </c>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x14ac:dyDescent="0.2">
      <c r="A73" s="238">
        <v>6</v>
      </c>
      <c r="B73" s="910" t="s">
        <v>555</v>
      </c>
      <c r="C73" s="911"/>
      <c r="D73" s="911"/>
      <c r="E73" s="911"/>
      <c r="F73" s="911"/>
      <c r="G73" s="911"/>
      <c r="H73" s="911"/>
      <c r="I73" s="911"/>
      <c r="J73" s="911"/>
      <c r="K73" s="911"/>
      <c r="L73" s="911"/>
      <c r="M73" s="911"/>
      <c r="N73" s="911"/>
      <c r="O73" s="911"/>
      <c r="P73" s="912"/>
      <c r="Q73" s="913"/>
      <c r="R73" s="867"/>
      <c r="S73" s="867"/>
      <c r="T73" s="867"/>
      <c r="U73" s="867"/>
      <c r="V73" s="867"/>
      <c r="W73" s="867"/>
      <c r="X73" s="867"/>
      <c r="Y73" s="867"/>
      <c r="Z73" s="867"/>
      <c r="AA73" s="867"/>
      <c r="AB73" s="867"/>
      <c r="AC73" s="867"/>
      <c r="AD73" s="867"/>
      <c r="AE73" s="867"/>
      <c r="AF73" s="867"/>
      <c r="AG73" s="867"/>
      <c r="AH73" s="867"/>
      <c r="AI73" s="867"/>
      <c r="AJ73" s="867"/>
      <c r="AK73" s="867"/>
      <c r="AL73" s="867"/>
      <c r="AM73" s="867"/>
      <c r="AN73" s="867"/>
      <c r="AO73" s="867"/>
      <c r="AP73" s="867"/>
      <c r="AQ73" s="867"/>
      <c r="AR73" s="867"/>
      <c r="AS73" s="867"/>
      <c r="AT73" s="867"/>
      <c r="AU73" s="867"/>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x14ac:dyDescent="0.2">
      <c r="A74" s="238">
        <v>7</v>
      </c>
      <c r="B74" s="910" t="s">
        <v>556</v>
      </c>
      <c r="C74" s="911"/>
      <c r="D74" s="911"/>
      <c r="E74" s="911"/>
      <c r="F74" s="911"/>
      <c r="G74" s="911"/>
      <c r="H74" s="911"/>
      <c r="I74" s="911"/>
      <c r="J74" s="911"/>
      <c r="K74" s="911"/>
      <c r="L74" s="911"/>
      <c r="M74" s="911"/>
      <c r="N74" s="911"/>
      <c r="O74" s="911"/>
      <c r="P74" s="912"/>
      <c r="Q74" s="913">
        <v>3</v>
      </c>
      <c r="R74" s="867"/>
      <c r="S74" s="867"/>
      <c r="T74" s="867"/>
      <c r="U74" s="867"/>
      <c r="V74" s="867">
        <v>2</v>
      </c>
      <c r="W74" s="867"/>
      <c r="X74" s="867"/>
      <c r="Y74" s="867"/>
      <c r="Z74" s="867"/>
      <c r="AA74" s="867">
        <v>1</v>
      </c>
      <c r="AB74" s="867"/>
      <c r="AC74" s="867"/>
      <c r="AD74" s="867"/>
      <c r="AE74" s="867"/>
      <c r="AF74" s="867">
        <v>1</v>
      </c>
      <c r="AG74" s="867"/>
      <c r="AH74" s="867"/>
      <c r="AI74" s="867"/>
      <c r="AJ74" s="867"/>
      <c r="AK74" s="867" t="s">
        <v>488</v>
      </c>
      <c r="AL74" s="867"/>
      <c r="AM74" s="867"/>
      <c r="AN74" s="867"/>
      <c r="AO74" s="867"/>
      <c r="AP74" s="867" t="s">
        <v>488</v>
      </c>
      <c r="AQ74" s="867"/>
      <c r="AR74" s="867"/>
      <c r="AS74" s="867"/>
      <c r="AT74" s="867"/>
      <c r="AU74" s="867" t="s">
        <v>488</v>
      </c>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x14ac:dyDescent="0.2">
      <c r="A75" s="238">
        <v>8</v>
      </c>
      <c r="B75" s="910" t="s">
        <v>557</v>
      </c>
      <c r="C75" s="911"/>
      <c r="D75" s="911"/>
      <c r="E75" s="911"/>
      <c r="F75" s="911"/>
      <c r="G75" s="911"/>
      <c r="H75" s="911"/>
      <c r="I75" s="911"/>
      <c r="J75" s="911"/>
      <c r="K75" s="911"/>
      <c r="L75" s="911"/>
      <c r="M75" s="911"/>
      <c r="N75" s="911"/>
      <c r="O75" s="911"/>
      <c r="P75" s="912"/>
      <c r="Q75" s="914">
        <v>13</v>
      </c>
      <c r="R75" s="915"/>
      <c r="S75" s="915"/>
      <c r="T75" s="915"/>
      <c r="U75" s="871"/>
      <c r="V75" s="916">
        <v>11</v>
      </c>
      <c r="W75" s="915"/>
      <c r="X75" s="915"/>
      <c r="Y75" s="915"/>
      <c r="Z75" s="871"/>
      <c r="AA75" s="916">
        <v>2</v>
      </c>
      <c r="AB75" s="915"/>
      <c r="AC75" s="915"/>
      <c r="AD75" s="915"/>
      <c r="AE75" s="871"/>
      <c r="AF75" s="916">
        <v>2</v>
      </c>
      <c r="AG75" s="915"/>
      <c r="AH75" s="915"/>
      <c r="AI75" s="915"/>
      <c r="AJ75" s="871"/>
      <c r="AK75" s="916" t="s">
        <v>488</v>
      </c>
      <c r="AL75" s="915"/>
      <c r="AM75" s="915"/>
      <c r="AN75" s="915"/>
      <c r="AO75" s="871"/>
      <c r="AP75" s="916" t="s">
        <v>488</v>
      </c>
      <c r="AQ75" s="915"/>
      <c r="AR75" s="915"/>
      <c r="AS75" s="915"/>
      <c r="AT75" s="871"/>
      <c r="AU75" s="916" t="s">
        <v>488</v>
      </c>
      <c r="AV75" s="915"/>
      <c r="AW75" s="915"/>
      <c r="AX75" s="915"/>
      <c r="AY75" s="871"/>
      <c r="AZ75" s="869"/>
      <c r="BA75" s="869"/>
      <c r="BB75" s="869"/>
      <c r="BC75" s="869"/>
      <c r="BD75" s="870"/>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x14ac:dyDescent="0.2">
      <c r="A76" s="238">
        <v>9</v>
      </c>
      <c r="B76" s="910" t="s">
        <v>558</v>
      </c>
      <c r="C76" s="911"/>
      <c r="D76" s="911"/>
      <c r="E76" s="911"/>
      <c r="F76" s="911"/>
      <c r="G76" s="911"/>
      <c r="H76" s="911"/>
      <c r="I76" s="911"/>
      <c r="J76" s="911"/>
      <c r="K76" s="911"/>
      <c r="L76" s="911"/>
      <c r="M76" s="911"/>
      <c r="N76" s="911"/>
      <c r="O76" s="911"/>
      <c r="P76" s="912"/>
      <c r="Q76" s="914">
        <v>1955</v>
      </c>
      <c r="R76" s="915"/>
      <c r="S76" s="915"/>
      <c r="T76" s="915"/>
      <c r="U76" s="871"/>
      <c r="V76" s="916">
        <v>264</v>
      </c>
      <c r="W76" s="915"/>
      <c r="X76" s="915"/>
      <c r="Y76" s="915"/>
      <c r="Z76" s="871"/>
      <c r="AA76" s="916">
        <v>1692</v>
      </c>
      <c r="AB76" s="915"/>
      <c r="AC76" s="915"/>
      <c r="AD76" s="915"/>
      <c r="AE76" s="871"/>
      <c r="AF76" s="916">
        <v>1692</v>
      </c>
      <c r="AG76" s="915"/>
      <c r="AH76" s="915"/>
      <c r="AI76" s="915"/>
      <c r="AJ76" s="871"/>
      <c r="AK76" s="916" t="s">
        <v>488</v>
      </c>
      <c r="AL76" s="915"/>
      <c r="AM76" s="915"/>
      <c r="AN76" s="915"/>
      <c r="AO76" s="871"/>
      <c r="AP76" s="916">
        <v>1636</v>
      </c>
      <c r="AQ76" s="915"/>
      <c r="AR76" s="915"/>
      <c r="AS76" s="915"/>
      <c r="AT76" s="871"/>
      <c r="AU76" s="916">
        <v>455</v>
      </c>
      <c r="AV76" s="915"/>
      <c r="AW76" s="915"/>
      <c r="AX76" s="915"/>
      <c r="AY76" s="871"/>
      <c r="AZ76" s="869"/>
      <c r="BA76" s="869"/>
      <c r="BB76" s="869"/>
      <c r="BC76" s="869"/>
      <c r="BD76" s="870"/>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x14ac:dyDescent="0.2">
      <c r="A77" s="238">
        <v>10</v>
      </c>
      <c r="B77" s="910" t="s">
        <v>559</v>
      </c>
      <c r="C77" s="911"/>
      <c r="D77" s="911"/>
      <c r="E77" s="911"/>
      <c r="F77" s="911"/>
      <c r="G77" s="911"/>
      <c r="H77" s="911"/>
      <c r="I77" s="911"/>
      <c r="J77" s="911"/>
      <c r="K77" s="911"/>
      <c r="L77" s="911"/>
      <c r="M77" s="911"/>
      <c r="N77" s="911"/>
      <c r="O77" s="911"/>
      <c r="P77" s="912"/>
      <c r="Q77" s="914">
        <v>248</v>
      </c>
      <c r="R77" s="915"/>
      <c r="S77" s="915"/>
      <c r="T77" s="915"/>
      <c r="U77" s="871"/>
      <c r="V77" s="916">
        <v>222</v>
      </c>
      <c r="W77" s="915"/>
      <c r="X77" s="915"/>
      <c r="Y77" s="915"/>
      <c r="Z77" s="871"/>
      <c r="AA77" s="916">
        <v>26</v>
      </c>
      <c r="AB77" s="915"/>
      <c r="AC77" s="915"/>
      <c r="AD77" s="915"/>
      <c r="AE77" s="871"/>
      <c r="AF77" s="916">
        <v>26</v>
      </c>
      <c r="AG77" s="915"/>
      <c r="AH77" s="915"/>
      <c r="AI77" s="915"/>
      <c r="AJ77" s="871"/>
      <c r="AK77" s="916">
        <v>30</v>
      </c>
      <c r="AL77" s="915"/>
      <c r="AM77" s="915"/>
      <c r="AN77" s="915"/>
      <c r="AO77" s="871"/>
      <c r="AP77" s="916" t="s">
        <v>488</v>
      </c>
      <c r="AQ77" s="915"/>
      <c r="AR77" s="915"/>
      <c r="AS77" s="915"/>
      <c r="AT77" s="871"/>
      <c r="AU77" s="916" t="s">
        <v>488</v>
      </c>
      <c r="AV77" s="915"/>
      <c r="AW77" s="915"/>
      <c r="AX77" s="915"/>
      <c r="AY77" s="871"/>
      <c r="AZ77" s="869"/>
      <c r="BA77" s="869"/>
      <c r="BB77" s="869"/>
      <c r="BC77" s="869"/>
      <c r="BD77" s="870"/>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x14ac:dyDescent="0.2">
      <c r="A78" s="238">
        <v>11</v>
      </c>
      <c r="B78" s="910"/>
      <c r="C78" s="911"/>
      <c r="D78" s="911"/>
      <c r="E78" s="911"/>
      <c r="F78" s="911"/>
      <c r="G78" s="911"/>
      <c r="H78" s="911"/>
      <c r="I78" s="911"/>
      <c r="J78" s="911"/>
      <c r="K78" s="911"/>
      <c r="L78" s="911"/>
      <c r="M78" s="911"/>
      <c r="N78" s="911"/>
      <c r="O78" s="911"/>
      <c r="P78" s="912"/>
      <c r="Q78" s="913"/>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x14ac:dyDescent="0.2">
      <c r="A79" s="238">
        <v>12</v>
      </c>
      <c r="B79" s="910"/>
      <c r="C79" s="911"/>
      <c r="D79" s="911"/>
      <c r="E79" s="911"/>
      <c r="F79" s="911"/>
      <c r="G79" s="911"/>
      <c r="H79" s="911"/>
      <c r="I79" s="911"/>
      <c r="J79" s="911"/>
      <c r="K79" s="911"/>
      <c r="L79" s="911"/>
      <c r="M79" s="911"/>
      <c r="N79" s="911"/>
      <c r="O79" s="911"/>
      <c r="P79" s="912"/>
      <c r="Q79" s="913"/>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x14ac:dyDescent="0.2">
      <c r="A80" s="238">
        <v>13</v>
      </c>
      <c r="B80" s="910"/>
      <c r="C80" s="911"/>
      <c r="D80" s="911"/>
      <c r="E80" s="911"/>
      <c r="F80" s="911"/>
      <c r="G80" s="911"/>
      <c r="H80" s="911"/>
      <c r="I80" s="911"/>
      <c r="J80" s="911"/>
      <c r="K80" s="911"/>
      <c r="L80" s="911"/>
      <c r="M80" s="911"/>
      <c r="N80" s="911"/>
      <c r="O80" s="911"/>
      <c r="P80" s="912"/>
      <c r="Q80" s="913"/>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x14ac:dyDescent="0.2">
      <c r="A81" s="238">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x14ac:dyDescent="0.2">
      <c r="A82" s="238">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x14ac:dyDescent="0.2">
      <c r="A83" s="238">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x14ac:dyDescent="0.2">
      <c r="A84" s="238">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x14ac:dyDescent="0.2">
      <c r="A85" s="238">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x14ac:dyDescent="0.2">
      <c r="A86" s="238">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x14ac:dyDescent="0.2">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x14ac:dyDescent="0.25">
      <c r="A88" s="240" t="s">
        <v>377</v>
      </c>
      <c r="B88" s="825" t="s">
        <v>401</v>
      </c>
      <c r="C88" s="826"/>
      <c r="D88" s="826"/>
      <c r="E88" s="826"/>
      <c r="F88" s="826"/>
      <c r="G88" s="826"/>
      <c r="H88" s="826"/>
      <c r="I88" s="826"/>
      <c r="J88" s="826"/>
      <c r="K88" s="826"/>
      <c r="L88" s="826"/>
      <c r="M88" s="826"/>
      <c r="N88" s="826"/>
      <c r="O88" s="826"/>
      <c r="P88" s="827"/>
      <c r="Q88" s="877"/>
      <c r="R88" s="878"/>
      <c r="S88" s="878"/>
      <c r="T88" s="878"/>
      <c r="U88" s="878"/>
      <c r="V88" s="878"/>
      <c r="W88" s="878"/>
      <c r="X88" s="878"/>
      <c r="Y88" s="878"/>
      <c r="Z88" s="878"/>
      <c r="AA88" s="878"/>
      <c r="AB88" s="878"/>
      <c r="AC88" s="878"/>
      <c r="AD88" s="878"/>
      <c r="AE88" s="878"/>
      <c r="AF88" s="881">
        <f>SUM(AF68:AJ87)</f>
        <v>7228</v>
      </c>
      <c r="AG88" s="881"/>
      <c r="AH88" s="881"/>
      <c r="AI88" s="881"/>
      <c r="AJ88" s="881"/>
      <c r="AK88" s="878"/>
      <c r="AL88" s="878"/>
      <c r="AM88" s="878"/>
      <c r="AN88" s="878"/>
      <c r="AO88" s="878"/>
      <c r="AP88" s="881">
        <f>SUM(AP68:AT87)</f>
        <v>3898</v>
      </c>
      <c r="AQ88" s="881"/>
      <c r="AR88" s="881"/>
      <c r="AS88" s="881"/>
      <c r="AT88" s="881"/>
      <c r="AU88" s="881">
        <f>SUM(AU68:AY87)</f>
        <v>716</v>
      </c>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f>SUM(CR7:CV88)</f>
        <v>47</v>
      </c>
      <c r="CS102" s="889"/>
      <c r="CT102" s="889"/>
      <c r="CU102" s="889"/>
      <c r="CV102" s="928"/>
      <c r="CW102" s="927">
        <f t="shared" ref="CW102" si="0">SUM(CW7:DA88)</f>
        <v>3</v>
      </c>
      <c r="CX102" s="889"/>
      <c r="CY102" s="889"/>
      <c r="CZ102" s="889"/>
      <c r="DA102" s="928"/>
      <c r="DB102" s="927"/>
      <c r="DC102" s="889"/>
      <c r="DD102" s="889"/>
      <c r="DE102" s="889"/>
      <c r="DF102" s="928"/>
      <c r="DG102" s="927"/>
      <c r="DH102" s="889"/>
      <c r="DI102" s="889"/>
      <c r="DJ102" s="889"/>
      <c r="DK102" s="928"/>
      <c r="DL102" s="927"/>
      <c r="DM102" s="889"/>
      <c r="DN102" s="889"/>
      <c r="DO102" s="889"/>
      <c r="DP102" s="928"/>
      <c r="DQ102" s="927"/>
      <c r="DR102" s="889"/>
      <c r="DS102" s="889"/>
      <c r="DT102" s="889"/>
      <c r="DU102" s="928"/>
      <c r="DV102" s="927"/>
      <c r="DW102" s="889"/>
      <c r="DX102" s="889"/>
      <c r="DY102" s="889"/>
      <c r="DZ102" s="928"/>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9" t="s">
        <v>409</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410</v>
      </c>
      <c r="AB109" s="930"/>
      <c r="AC109" s="930"/>
      <c r="AD109" s="930"/>
      <c r="AE109" s="931"/>
      <c r="AF109" s="929" t="s">
        <v>411</v>
      </c>
      <c r="AG109" s="930"/>
      <c r="AH109" s="930"/>
      <c r="AI109" s="930"/>
      <c r="AJ109" s="931"/>
      <c r="AK109" s="929" t="s">
        <v>294</v>
      </c>
      <c r="AL109" s="930"/>
      <c r="AM109" s="930"/>
      <c r="AN109" s="930"/>
      <c r="AO109" s="931"/>
      <c r="AP109" s="929" t="s">
        <v>412</v>
      </c>
      <c r="AQ109" s="930"/>
      <c r="AR109" s="930"/>
      <c r="AS109" s="930"/>
      <c r="AT109" s="932"/>
      <c r="AU109" s="949" t="s">
        <v>409</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410</v>
      </c>
      <c r="BR109" s="930"/>
      <c r="BS109" s="930"/>
      <c r="BT109" s="930"/>
      <c r="BU109" s="931"/>
      <c r="BV109" s="929" t="s">
        <v>411</v>
      </c>
      <c r="BW109" s="930"/>
      <c r="BX109" s="930"/>
      <c r="BY109" s="930"/>
      <c r="BZ109" s="931"/>
      <c r="CA109" s="929" t="s">
        <v>294</v>
      </c>
      <c r="CB109" s="930"/>
      <c r="CC109" s="930"/>
      <c r="CD109" s="930"/>
      <c r="CE109" s="931"/>
      <c r="CF109" s="950" t="s">
        <v>412</v>
      </c>
      <c r="CG109" s="950"/>
      <c r="CH109" s="950"/>
      <c r="CI109" s="950"/>
      <c r="CJ109" s="950"/>
      <c r="CK109" s="929" t="s">
        <v>413</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410</v>
      </c>
      <c r="DH109" s="930"/>
      <c r="DI109" s="930"/>
      <c r="DJ109" s="930"/>
      <c r="DK109" s="931"/>
      <c r="DL109" s="929" t="s">
        <v>411</v>
      </c>
      <c r="DM109" s="930"/>
      <c r="DN109" s="930"/>
      <c r="DO109" s="930"/>
      <c r="DP109" s="931"/>
      <c r="DQ109" s="929" t="s">
        <v>294</v>
      </c>
      <c r="DR109" s="930"/>
      <c r="DS109" s="930"/>
      <c r="DT109" s="930"/>
      <c r="DU109" s="931"/>
      <c r="DV109" s="929" t="s">
        <v>412</v>
      </c>
      <c r="DW109" s="930"/>
      <c r="DX109" s="930"/>
      <c r="DY109" s="930"/>
      <c r="DZ109" s="932"/>
    </row>
    <row r="110" spans="1:131" s="230" customFormat="1" ht="26.25" customHeight="1" x14ac:dyDescent="0.2">
      <c r="A110" s="933" t="s">
        <v>414</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326887</v>
      </c>
      <c r="AB110" s="937"/>
      <c r="AC110" s="937"/>
      <c r="AD110" s="937"/>
      <c r="AE110" s="938"/>
      <c r="AF110" s="939">
        <v>285090</v>
      </c>
      <c r="AG110" s="937"/>
      <c r="AH110" s="937"/>
      <c r="AI110" s="937"/>
      <c r="AJ110" s="938"/>
      <c r="AK110" s="939">
        <v>292627</v>
      </c>
      <c r="AL110" s="937"/>
      <c r="AM110" s="937"/>
      <c r="AN110" s="937"/>
      <c r="AO110" s="938"/>
      <c r="AP110" s="940">
        <v>6</v>
      </c>
      <c r="AQ110" s="941"/>
      <c r="AR110" s="941"/>
      <c r="AS110" s="941"/>
      <c r="AT110" s="942"/>
      <c r="AU110" s="943" t="s">
        <v>69</v>
      </c>
      <c r="AV110" s="944"/>
      <c r="AW110" s="944"/>
      <c r="AX110" s="944"/>
      <c r="AY110" s="944"/>
      <c r="AZ110" s="965" t="s">
        <v>415</v>
      </c>
      <c r="BA110" s="934"/>
      <c r="BB110" s="934"/>
      <c r="BC110" s="934"/>
      <c r="BD110" s="934"/>
      <c r="BE110" s="934"/>
      <c r="BF110" s="934"/>
      <c r="BG110" s="934"/>
      <c r="BH110" s="934"/>
      <c r="BI110" s="934"/>
      <c r="BJ110" s="934"/>
      <c r="BK110" s="934"/>
      <c r="BL110" s="934"/>
      <c r="BM110" s="934"/>
      <c r="BN110" s="934"/>
      <c r="BO110" s="934"/>
      <c r="BP110" s="935"/>
      <c r="BQ110" s="966">
        <v>3630527</v>
      </c>
      <c r="BR110" s="967"/>
      <c r="BS110" s="967"/>
      <c r="BT110" s="967"/>
      <c r="BU110" s="967"/>
      <c r="BV110" s="967">
        <v>6650396</v>
      </c>
      <c r="BW110" s="967"/>
      <c r="BX110" s="967"/>
      <c r="BY110" s="967"/>
      <c r="BZ110" s="967"/>
      <c r="CA110" s="967">
        <v>6781011</v>
      </c>
      <c r="CB110" s="967"/>
      <c r="CC110" s="967"/>
      <c r="CD110" s="967"/>
      <c r="CE110" s="967"/>
      <c r="CF110" s="980">
        <v>140</v>
      </c>
      <c r="CG110" s="981"/>
      <c r="CH110" s="981"/>
      <c r="CI110" s="981"/>
      <c r="CJ110" s="981"/>
      <c r="CK110" s="982" t="s">
        <v>416</v>
      </c>
      <c r="CL110" s="983"/>
      <c r="CM110" s="965" t="s">
        <v>417</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5"/>
      <c r="AV111" s="946"/>
      <c r="AW111" s="946"/>
      <c r="AX111" s="946"/>
      <c r="AY111" s="946"/>
      <c r="AZ111" s="958" t="s">
        <v>419</v>
      </c>
      <c r="BA111" s="959"/>
      <c r="BB111" s="959"/>
      <c r="BC111" s="959"/>
      <c r="BD111" s="959"/>
      <c r="BE111" s="959"/>
      <c r="BF111" s="959"/>
      <c r="BG111" s="959"/>
      <c r="BH111" s="959"/>
      <c r="BI111" s="959"/>
      <c r="BJ111" s="959"/>
      <c r="BK111" s="959"/>
      <c r="BL111" s="959"/>
      <c r="BM111" s="959"/>
      <c r="BN111" s="959"/>
      <c r="BO111" s="959"/>
      <c r="BP111" s="960"/>
      <c r="BQ111" s="961">
        <v>5087521</v>
      </c>
      <c r="BR111" s="962"/>
      <c r="BS111" s="962"/>
      <c r="BT111" s="962"/>
      <c r="BU111" s="962"/>
      <c r="BV111" s="962">
        <v>147564</v>
      </c>
      <c r="BW111" s="962"/>
      <c r="BX111" s="962"/>
      <c r="BY111" s="962"/>
      <c r="BZ111" s="962"/>
      <c r="CA111" s="962">
        <v>143744</v>
      </c>
      <c r="CB111" s="962"/>
      <c r="CC111" s="962"/>
      <c r="CD111" s="962"/>
      <c r="CE111" s="962"/>
      <c r="CF111" s="956">
        <v>3</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5"/>
      <c r="AV112" s="946"/>
      <c r="AW112" s="946"/>
      <c r="AX112" s="946"/>
      <c r="AY112" s="946"/>
      <c r="AZ112" s="958" t="s">
        <v>423</v>
      </c>
      <c r="BA112" s="959"/>
      <c r="BB112" s="959"/>
      <c r="BC112" s="959"/>
      <c r="BD112" s="959"/>
      <c r="BE112" s="959"/>
      <c r="BF112" s="959"/>
      <c r="BG112" s="959"/>
      <c r="BH112" s="959"/>
      <c r="BI112" s="959"/>
      <c r="BJ112" s="959"/>
      <c r="BK112" s="959"/>
      <c r="BL112" s="959"/>
      <c r="BM112" s="959"/>
      <c r="BN112" s="959"/>
      <c r="BO112" s="959"/>
      <c r="BP112" s="960"/>
      <c r="BQ112" s="961">
        <v>1986526</v>
      </c>
      <c r="BR112" s="962"/>
      <c r="BS112" s="962"/>
      <c r="BT112" s="962"/>
      <c r="BU112" s="962"/>
      <c r="BV112" s="962">
        <v>1978144</v>
      </c>
      <c r="BW112" s="962"/>
      <c r="BX112" s="962"/>
      <c r="BY112" s="962"/>
      <c r="BZ112" s="962"/>
      <c r="CA112" s="962">
        <v>2076763</v>
      </c>
      <c r="CB112" s="962"/>
      <c r="CC112" s="962"/>
      <c r="CD112" s="962"/>
      <c r="CE112" s="962"/>
      <c r="CF112" s="956">
        <v>42.9</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196341</v>
      </c>
      <c r="AB113" s="974"/>
      <c r="AC113" s="974"/>
      <c r="AD113" s="974"/>
      <c r="AE113" s="975"/>
      <c r="AF113" s="976">
        <v>191955</v>
      </c>
      <c r="AG113" s="974"/>
      <c r="AH113" s="974"/>
      <c r="AI113" s="974"/>
      <c r="AJ113" s="975"/>
      <c r="AK113" s="976">
        <v>199346</v>
      </c>
      <c r="AL113" s="974"/>
      <c r="AM113" s="974"/>
      <c r="AN113" s="974"/>
      <c r="AO113" s="975"/>
      <c r="AP113" s="977">
        <v>4.0999999999999996</v>
      </c>
      <c r="AQ113" s="978"/>
      <c r="AR113" s="978"/>
      <c r="AS113" s="978"/>
      <c r="AT113" s="979"/>
      <c r="AU113" s="945"/>
      <c r="AV113" s="946"/>
      <c r="AW113" s="946"/>
      <c r="AX113" s="946"/>
      <c r="AY113" s="946"/>
      <c r="AZ113" s="958" t="s">
        <v>426</v>
      </c>
      <c r="BA113" s="959"/>
      <c r="BB113" s="959"/>
      <c r="BC113" s="959"/>
      <c r="BD113" s="959"/>
      <c r="BE113" s="959"/>
      <c r="BF113" s="959"/>
      <c r="BG113" s="959"/>
      <c r="BH113" s="959"/>
      <c r="BI113" s="959"/>
      <c r="BJ113" s="959"/>
      <c r="BK113" s="959"/>
      <c r="BL113" s="959"/>
      <c r="BM113" s="959"/>
      <c r="BN113" s="959"/>
      <c r="BO113" s="959"/>
      <c r="BP113" s="960"/>
      <c r="BQ113" s="961">
        <v>413666</v>
      </c>
      <c r="BR113" s="962"/>
      <c r="BS113" s="962"/>
      <c r="BT113" s="962"/>
      <c r="BU113" s="962"/>
      <c r="BV113" s="962">
        <v>357491</v>
      </c>
      <c r="BW113" s="962"/>
      <c r="BX113" s="962"/>
      <c r="BY113" s="962"/>
      <c r="BZ113" s="962"/>
      <c r="CA113" s="962">
        <v>308773</v>
      </c>
      <c r="CB113" s="962"/>
      <c r="CC113" s="962"/>
      <c r="CD113" s="962"/>
      <c r="CE113" s="962"/>
      <c r="CF113" s="956">
        <v>6.4</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69585</v>
      </c>
      <c r="AB114" s="995"/>
      <c r="AC114" s="995"/>
      <c r="AD114" s="995"/>
      <c r="AE114" s="996"/>
      <c r="AF114" s="997">
        <v>78541</v>
      </c>
      <c r="AG114" s="995"/>
      <c r="AH114" s="995"/>
      <c r="AI114" s="995"/>
      <c r="AJ114" s="996"/>
      <c r="AK114" s="997">
        <v>58995</v>
      </c>
      <c r="AL114" s="995"/>
      <c r="AM114" s="995"/>
      <c r="AN114" s="995"/>
      <c r="AO114" s="996"/>
      <c r="AP114" s="998">
        <v>1.2</v>
      </c>
      <c r="AQ114" s="999"/>
      <c r="AR114" s="999"/>
      <c r="AS114" s="999"/>
      <c r="AT114" s="1000"/>
      <c r="AU114" s="945"/>
      <c r="AV114" s="946"/>
      <c r="AW114" s="946"/>
      <c r="AX114" s="946"/>
      <c r="AY114" s="946"/>
      <c r="AZ114" s="958" t="s">
        <v>429</v>
      </c>
      <c r="BA114" s="959"/>
      <c r="BB114" s="959"/>
      <c r="BC114" s="959"/>
      <c r="BD114" s="959"/>
      <c r="BE114" s="959"/>
      <c r="BF114" s="959"/>
      <c r="BG114" s="959"/>
      <c r="BH114" s="959"/>
      <c r="BI114" s="959"/>
      <c r="BJ114" s="959"/>
      <c r="BK114" s="959"/>
      <c r="BL114" s="959"/>
      <c r="BM114" s="959"/>
      <c r="BN114" s="959"/>
      <c r="BO114" s="959"/>
      <c r="BP114" s="960"/>
      <c r="BQ114" s="961">
        <v>1138880</v>
      </c>
      <c r="BR114" s="962"/>
      <c r="BS114" s="962"/>
      <c r="BT114" s="962"/>
      <c r="BU114" s="962"/>
      <c r="BV114" s="962">
        <v>1107805</v>
      </c>
      <c r="BW114" s="962"/>
      <c r="BX114" s="962"/>
      <c r="BY114" s="962"/>
      <c r="BZ114" s="962"/>
      <c r="CA114" s="962">
        <v>1075943</v>
      </c>
      <c r="CB114" s="962"/>
      <c r="CC114" s="962"/>
      <c r="CD114" s="962"/>
      <c r="CE114" s="962"/>
      <c r="CF114" s="956">
        <v>22.2</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52455</v>
      </c>
      <c r="AB115" s="974"/>
      <c r="AC115" s="974"/>
      <c r="AD115" s="974"/>
      <c r="AE115" s="975"/>
      <c r="AF115" s="976">
        <v>17294</v>
      </c>
      <c r="AG115" s="974"/>
      <c r="AH115" s="974"/>
      <c r="AI115" s="974"/>
      <c r="AJ115" s="975"/>
      <c r="AK115" s="976">
        <v>15997</v>
      </c>
      <c r="AL115" s="974"/>
      <c r="AM115" s="974"/>
      <c r="AN115" s="974"/>
      <c r="AO115" s="975"/>
      <c r="AP115" s="977">
        <v>0.3</v>
      </c>
      <c r="AQ115" s="978"/>
      <c r="AR115" s="978"/>
      <c r="AS115" s="978"/>
      <c r="AT115" s="979"/>
      <c r="AU115" s="945"/>
      <c r="AV115" s="946"/>
      <c r="AW115" s="946"/>
      <c r="AX115" s="946"/>
      <c r="AY115" s="946"/>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v>2190</v>
      </c>
      <c r="AG116" s="995"/>
      <c r="AH116" s="995"/>
      <c r="AI116" s="995"/>
      <c r="AJ116" s="996"/>
      <c r="AK116" s="997" t="s">
        <v>122</v>
      </c>
      <c r="AL116" s="995"/>
      <c r="AM116" s="995"/>
      <c r="AN116" s="995"/>
      <c r="AO116" s="996"/>
      <c r="AP116" s="998" t="s">
        <v>122</v>
      </c>
      <c r="AQ116" s="999"/>
      <c r="AR116" s="999"/>
      <c r="AS116" s="999"/>
      <c r="AT116" s="1000"/>
      <c r="AU116" s="945"/>
      <c r="AV116" s="946"/>
      <c r="AW116" s="946"/>
      <c r="AX116" s="946"/>
      <c r="AY116" s="946"/>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3" t="s">
        <v>437</v>
      </c>
      <c r="Z117" s="931"/>
      <c r="AA117" s="1014">
        <v>645268</v>
      </c>
      <c r="AB117" s="1015"/>
      <c r="AC117" s="1015"/>
      <c r="AD117" s="1015"/>
      <c r="AE117" s="1016"/>
      <c r="AF117" s="1017">
        <v>575070</v>
      </c>
      <c r="AG117" s="1015"/>
      <c r="AH117" s="1015"/>
      <c r="AI117" s="1015"/>
      <c r="AJ117" s="1016"/>
      <c r="AK117" s="1017">
        <v>566965</v>
      </c>
      <c r="AL117" s="1015"/>
      <c r="AM117" s="1015"/>
      <c r="AN117" s="1015"/>
      <c r="AO117" s="1016"/>
      <c r="AP117" s="1018"/>
      <c r="AQ117" s="1019"/>
      <c r="AR117" s="1019"/>
      <c r="AS117" s="1019"/>
      <c r="AT117" s="1020"/>
      <c r="AU117" s="945"/>
      <c r="AV117" s="946"/>
      <c r="AW117" s="946"/>
      <c r="AX117" s="946"/>
      <c r="AY117" s="946"/>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9" t="s">
        <v>413</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410</v>
      </c>
      <c r="AB118" s="930"/>
      <c r="AC118" s="930"/>
      <c r="AD118" s="930"/>
      <c r="AE118" s="931"/>
      <c r="AF118" s="929" t="s">
        <v>411</v>
      </c>
      <c r="AG118" s="930"/>
      <c r="AH118" s="930"/>
      <c r="AI118" s="930"/>
      <c r="AJ118" s="931"/>
      <c r="AK118" s="929" t="s">
        <v>294</v>
      </c>
      <c r="AL118" s="930"/>
      <c r="AM118" s="930"/>
      <c r="AN118" s="930"/>
      <c r="AO118" s="931"/>
      <c r="AP118" s="1006" t="s">
        <v>412</v>
      </c>
      <c r="AQ118" s="1007"/>
      <c r="AR118" s="1007"/>
      <c r="AS118" s="1007"/>
      <c r="AT118" s="1008"/>
      <c r="AU118" s="945"/>
      <c r="AV118" s="946"/>
      <c r="AW118" s="946"/>
      <c r="AX118" s="946"/>
      <c r="AY118" s="946"/>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122</v>
      </c>
      <c r="AB119" s="937"/>
      <c r="AC119" s="937"/>
      <c r="AD119" s="937"/>
      <c r="AE119" s="938"/>
      <c r="AF119" s="939" t="s">
        <v>122</v>
      </c>
      <c r="AG119" s="937"/>
      <c r="AH119" s="937"/>
      <c r="AI119" s="937"/>
      <c r="AJ119" s="938"/>
      <c r="AK119" s="939" t="s">
        <v>122</v>
      </c>
      <c r="AL119" s="937"/>
      <c r="AM119" s="937"/>
      <c r="AN119" s="937"/>
      <c r="AO119" s="938"/>
      <c r="AP119" s="940" t="s">
        <v>122</v>
      </c>
      <c r="AQ119" s="941"/>
      <c r="AR119" s="941"/>
      <c r="AS119" s="941"/>
      <c r="AT119" s="942"/>
      <c r="AU119" s="947"/>
      <c r="AV119" s="948"/>
      <c r="AW119" s="948"/>
      <c r="AX119" s="948"/>
      <c r="AY119" s="948"/>
      <c r="AZ119" s="251" t="s">
        <v>177</v>
      </c>
      <c r="BA119" s="251"/>
      <c r="BB119" s="251"/>
      <c r="BC119" s="251"/>
      <c r="BD119" s="251"/>
      <c r="BE119" s="251"/>
      <c r="BF119" s="251"/>
      <c r="BG119" s="251"/>
      <c r="BH119" s="251"/>
      <c r="BI119" s="251"/>
      <c r="BJ119" s="251"/>
      <c r="BK119" s="251"/>
      <c r="BL119" s="251"/>
      <c r="BM119" s="251"/>
      <c r="BN119" s="251"/>
      <c r="BO119" s="1013" t="s">
        <v>442</v>
      </c>
      <c r="BP119" s="1041"/>
      <c r="BQ119" s="1035">
        <v>12257120</v>
      </c>
      <c r="BR119" s="1036"/>
      <c r="BS119" s="1036"/>
      <c r="BT119" s="1036"/>
      <c r="BU119" s="1036"/>
      <c r="BV119" s="1036">
        <v>10241400</v>
      </c>
      <c r="BW119" s="1036"/>
      <c r="BX119" s="1036"/>
      <c r="BY119" s="1036"/>
      <c r="BZ119" s="1036"/>
      <c r="CA119" s="1036">
        <v>10386234</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5087521</v>
      </c>
      <c r="DH119" s="1022"/>
      <c r="DI119" s="1022"/>
      <c r="DJ119" s="1022"/>
      <c r="DK119" s="1023"/>
      <c r="DL119" s="1021">
        <v>147564</v>
      </c>
      <c r="DM119" s="1022"/>
      <c r="DN119" s="1022"/>
      <c r="DO119" s="1022"/>
      <c r="DP119" s="1023"/>
      <c r="DQ119" s="1021">
        <v>143744</v>
      </c>
      <c r="DR119" s="1022"/>
      <c r="DS119" s="1022"/>
      <c r="DT119" s="1022"/>
      <c r="DU119" s="1023"/>
      <c r="DV119" s="1024">
        <v>3</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4"/>
      <c r="BB120" s="934"/>
      <c r="BC120" s="934"/>
      <c r="BD120" s="934"/>
      <c r="BE120" s="934"/>
      <c r="BF120" s="934"/>
      <c r="BG120" s="934"/>
      <c r="BH120" s="934"/>
      <c r="BI120" s="934"/>
      <c r="BJ120" s="934"/>
      <c r="BK120" s="934"/>
      <c r="BL120" s="934"/>
      <c r="BM120" s="934"/>
      <c r="BN120" s="934"/>
      <c r="BO120" s="934"/>
      <c r="BP120" s="935"/>
      <c r="BQ120" s="966">
        <v>2802395</v>
      </c>
      <c r="BR120" s="967"/>
      <c r="BS120" s="967"/>
      <c r="BT120" s="967"/>
      <c r="BU120" s="967"/>
      <c r="BV120" s="967">
        <v>2433215</v>
      </c>
      <c r="BW120" s="967"/>
      <c r="BX120" s="967"/>
      <c r="BY120" s="967"/>
      <c r="BZ120" s="967"/>
      <c r="CA120" s="967">
        <v>2348882</v>
      </c>
      <c r="CB120" s="967"/>
      <c r="CC120" s="967"/>
      <c r="CD120" s="967"/>
      <c r="CE120" s="967"/>
      <c r="CF120" s="980">
        <v>48.5</v>
      </c>
      <c r="CG120" s="981"/>
      <c r="CH120" s="981"/>
      <c r="CI120" s="981"/>
      <c r="CJ120" s="981"/>
      <c r="CK120" s="1042" t="s">
        <v>446</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1358627</v>
      </c>
      <c r="DH120" s="967"/>
      <c r="DI120" s="967"/>
      <c r="DJ120" s="967"/>
      <c r="DK120" s="967"/>
      <c r="DL120" s="967">
        <v>1430984</v>
      </c>
      <c r="DM120" s="967"/>
      <c r="DN120" s="967"/>
      <c r="DO120" s="967"/>
      <c r="DP120" s="967"/>
      <c r="DQ120" s="967">
        <v>1617446</v>
      </c>
      <c r="DR120" s="967"/>
      <c r="DS120" s="967"/>
      <c r="DT120" s="967"/>
      <c r="DU120" s="967"/>
      <c r="DV120" s="968">
        <v>33.4</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1568023</v>
      </c>
      <c r="BR121" s="962"/>
      <c r="BS121" s="962"/>
      <c r="BT121" s="962"/>
      <c r="BU121" s="962"/>
      <c r="BV121" s="962">
        <v>1638753</v>
      </c>
      <c r="BW121" s="962"/>
      <c r="BX121" s="962"/>
      <c r="BY121" s="962"/>
      <c r="BZ121" s="962"/>
      <c r="CA121" s="962">
        <v>2838799</v>
      </c>
      <c r="CB121" s="962"/>
      <c r="CC121" s="962"/>
      <c r="CD121" s="962"/>
      <c r="CE121" s="962"/>
      <c r="CF121" s="956">
        <v>58.6</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627899</v>
      </c>
      <c r="DH121" s="962"/>
      <c r="DI121" s="962"/>
      <c r="DJ121" s="962"/>
      <c r="DK121" s="962"/>
      <c r="DL121" s="962">
        <v>547160</v>
      </c>
      <c r="DM121" s="962"/>
      <c r="DN121" s="962"/>
      <c r="DO121" s="962"/>
      <c r="DP121" s="962"/>
      <c r="DQ121" s="962">
        <v>459317</v>
      </c>
      <c r="DR121" s="962"/>
      <c r="DS121" s="962"/>
      <c r="DT121" s="962"/>
      <c r="DU121" s="962"/>
      <c r="DV121" s="963">
        <v>9.5</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4317525</v>
      </c>
      <c r="BR122" s="1036"/>
      <c r="BS122" s="1036"/>
      <c r="BT122" s="1036"/>
      <c r="BU122" s="1036"/>
      <c r="BV122" s="1036">
        <v>4331656</v>
      </c>
      <c r="BW122" s="1036"/>
      <c r="BX122" s="1036"/>
      <c r="BY122" s="1036"/>
      <c r="BZ122" s="1036"/>
      <c r="CA122" s="1036">
        <v>4175859</v>
      </c>
      <c r="CB122" s="1036"/>
      <c r="CC122" s="1036"/>
      <c r="CD122" s="1036"/>
      <c r="CE122" s="1036"/>
      <c r="CF122" s="1053">
        <v>86.2</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8687943</v>
      </c>
      <c r="BR123" s="1100"/>
      <c r="BS123" s="1100"/>
      <c r="BT123" s="1100"/>
      <c r="BU123" s="1100"/>
      <c r="BV123" s="1100">
        <v>8403624</v>
      </c>
      <c r="BW123" s="1100"/>
      <c r="BX123" s="1100"/>
      <c r="BY123" s="1100"/>
      <c r="BZ123" s="1100"/>
      <c r="CA123" s="1100">
        <v>9363540</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74.599999999999994</v>
      </c>
      <c r="BR124" s="1063"/>
      <c r="BS124" s="1063"/>
      <c r="BT124" s="1063"/>
      <c r="BU124" s="1063"/>
      <c r="BV124" s="1063">
        <v>38.9</v>
      </c>
      <c r="BW124" s="1063"/>
      <c r="BX124" s="1063"/>
      <c r="BY124" s="1063"/>
      <c r="BZ124" s="1063"/>
      <c r="CA124" s="1063">
        <v>21.1</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4"/>
      <c r="CR125" s="934"/>
      <c r="CS125" s="934"/>
      <c r="CT125" s="934"/>
      <c r="CU125" s="934"/>
      <c r="CV125" s="934"/>
      <c r="CW125" s="934"/>
      <c r="CX125" s="934"/>
      <c r="CY125" s="934"/>
      <c r="CZ125" s="934"/>
      <c r="DA125" s="934"/>
      <c r="DB125" s="934"/>
      <c r="DC125" s="934"/>
      <c r="DD125" s="934"/>
      <c r="DE125" s="934"/>
      <c r="DF125" s="935"/>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50876</v>
      </c>
      <c r="AB126" s="995"/>
      <c r="AC126" s="995"/>
      <c r="AD126" s="995"/>
      <c r="AE126" s="996"/>
      <c r="AF126" s="997">
        <v>13634</v>
      </c>
      <c r="AG126" s="995"/>
      <c r="AH126" s="995"/>
      <c r="AI126" s="995"/>
      <c r="AJ126" s="996"/>
      <c r="AK126" s="997">
        <v>11976</v>
      </c>
      <c r="AL126" s="995"/>
      <c r="AM126" s="995"/>
      <c r="AN126" s="995"/>
      <c r="AO126" s="996"/>
      <c r="AP126" s="998">
        <v>0.2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1579</v>
      </c>
      <c r="AB127" s="995"/>
      <c r="AC127" s="995"/>
      <c r="AD127" s="995"/>
      <c r="AE127" s="996"/>
      <c r="AF127" s="997">
        <v>3660</v>
      </c>
      <c r="AG127" s="995"/>
      <c r="AH127" s="995"/>
      <c r="AI127" s="995"/>
      <c r="AJ127" s="996"/>
      <c r="AK127" s="997">
        <v>4021</v>
      </c>
      <c r="AL127" s="995"/>
      <c r="AM127" s="995"/>
      <c r="AN127" s="995"/>
      <c r="AO127" s="996"/>
      <c r="AP127" s="998">
        <v>0.1</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103197</v>
      </c>
      <c r="AB128" s="1082"/>
      <c r="AC128" s="1082"/>
      <c r="AD128" s="1082"/>
      <c r="AE128" s="1083"/>
      <c r="AF128" s="1084">
        <v>95750</v>
      </c>
      <c r="AG128" s="1082"/>
      <c r="AH128" s="1082"/>
      <c r="AI128" s="1082"/>
      <c r="AJ128" s="1083"/>
      <c r="AK128" s="1084">
        <v>121048</v>
      </c>
      <c r="AL128" s="1082"/>
      <c r="AM128" s="1082"/>
      <c r="AN128" s="1082"/>
      <c r="AO128" s="1083"/>
      <c r="AP128" s="1085"/>
      <c r="AQ128" s="1086"/>
      <c r="AR128" s="1086"/>
      <c r="AS128" s="1086"/>
      <c r="AT128" s="1087"/>
      <c r="AU128" s="232"/>
      <c r="AV128" s="232"/>
      <c r="AW128" s="232"/>
      <c r="AX128" s="933" t="s">
        <v>464</v>
      </c>
      <c r="AY128" s="934"/>
      <c r="AZ128" s="934"/>
      <c r="BA128" s="934"/>
      <c r="BB128" s="934"/>
      <c r="BC128" s="934"/>
      <c r="BD128" s="934"/>
      <c r="BE128" s="935"/>
      <c r="BF128" s="1088" t="s">
        <v>122</v>
      </c>
      <c r="BG128" s="1089"/>
      <c r="BH128" s="1089"/>
      <c r="BI128" s="1089"/>
      <c r="BJ128" s="1089"/>
      <c r="BK128" s="1089"/>
      <c r="BL128" s="1090"/>
      <c r="BM128" s="1088">
        <v>14.85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5219420</v>
      </c>
      <c r="AB129" s="995"/>
      <c r="AC129" s="995"/>
      <c r="AD129" s="995"/>
      <c r="AE129" s="996"/>
      <c r="AF129" s="997">
        <v>5124055</v>
      </c>
      <c r="AG129" s="995"/>
      <c r="AH129" s="995"/>
      <c r="AI129" s="995"/>
      <c r="AJ129" s="996"/>
      <c r="AK129" s="997">
        <v>5229605</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19.850000000000001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438466</v>
      </c>
      <c r="AB130" s="995"/>
      <c r="AC130" s="995"/>
      <c r="AD130" s="995"/>
      <c r="AE130" s="996"/>
      <c r="AF130" s="997">
        <v>401242</v>
      </c>
      <c r="AG130" s="995"/>
      <c r="AH130" s="995"/>
      <c r="AI130" s="995"/>
      <c r="AJ130" s="996"/>
      <c r="AK130" s="997">
        <v>386787</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1.6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4780954</v>
      </c>
      <c r="AB131" s="1022"/>
      <c r="AC131" s="1022"/>
      <c r="AD131" s="1022"/>
      <c r="AE131" s="1023"/>
      <c r="AF131" s="1021">
        <v>4722813</v>
      </c>
      <c r="AG131" s="1022"/>
      <c r="AH131" s="1022"/>
      <c r="AI131" s="1022"/>
      <c r="AJ131" s="1023"/>
      <c r="AK131" s="1021">
        <v>4842818</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21.1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2.167036119</v>
      </c>
      <c r="AB132" s="1133"/>
      <c r="AC132" s="1133"/>
      <c r="AD132" s="1133"/>
      <c r="AE132" s="1134"/>
      <c r="AF132" s="1135">
        <v>1.6532096439999999</v>
      </c>
      <c r="AG132" s="1133"/>
      <c r="AH132" s="1133"/>
      <c r="AI132" s="1133"/>
      <c r="AJ132" s="1134"/>
      <c r="AK132" s="1135">
        <v>1.22098332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1.8</v>
      </c>
      <c r="AB133" s="1116"/>
      <c r="AC133" s="1116"/>
      <c r="AD133" s="1116"/>
      <c r="AE133" s="1117"/>
      <c r="AF133" s="1115">
        <v>1.7</v>
      </c>
      <c r="AG133" s="1116"/>
      <c r="AH133" s="1116"/>
      <c r="AI133" s="1116"/>
      <c r="AJ133" s="1117"/>
      <c r="AK133" s="1115">
        <v>1.6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kucIgUtuGYWqO7iTNgPDFYV4TX8t9xjNNw+4+3SWRQaJlMszYYbZqTgnvsjoanVP3RSk6JIzVdJSTBiv6mYqA==" saltValue="r9ZnJtvlWrgcUFntUaRe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verticalCentered="1"/>
  <pageMargins left="0" right="0" top="0" bottom="0" header="0.31496062992125984" footer="0.15748031496062992"/>
  <pageSetup paperSize="8" scale="41"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37" zoomScale="70" zoomScaleNormal="85" zoomScaleSheetLayoutView="70" workbookViewId="0">
      <selection activeCell="AN73" sqref="AN73"/>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AXoPchD3q/56eMCDBjTbZKiSjrRRtRZ0lOU2Yi1Am8cmehKF3B4lRxuCdCVv9+QhHWGjPGtvnZVySWI5+kwMw==" saltValue="ua+NzgN3su5YqXr7kRLAe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oTPWbw2EX3SH6d8gqePj79h6Y5E4Bp3GSlKQhy+kbGdLL/mKyM3yZp9uiUPLhQgnYd5hcrtkb8SMUKzr6rQiA==" saltValue="wichlodtWnceM93Pdn/RP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1559256</v>
      </c>
      <c r="AP9" s="281">
        <v>100565</v>
      </c>
      <c r="AQ9" s="282">
        <v>109056</v>
      </c>
      <c r="AR9" s="283">
        <v>-7.8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197400</v>
      </c>
      <c r="AP10" s="284">
        <v>12731</v>
      </c>
      <c r="AQ10" s="285">
        <v>18467</v>
      </c>
      <c r="AR10" s="286">
        <v>-31.1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24124</v>
      </c>
      <c r="AP11" s="284">
        <v>1556</v>
      </c>
      <c r="AQ11" s="285">
        <v>875</v>
      </c>
      <c r="AR11" s="286">
        <v>77.8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t="s">
        <v>488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t="s">
        <v>488</v>
      </c>
      <c r="AP13" s="284" t="s">
        <v>488</v>
      </c>
      <c r="AQ13" s="285">
        <v>4658</v>
      </c>
      <c r="AR13" s="286" t="s">
        <v>488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32797</v>
      </c>
      <c r="AP14" s="284">
        <v>2115</v>
      </c>
      <c r="AQ14" s="285">
        <v>1950</v>
      </c>
      <c r="AR14" s="286">
        <v>8.5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-124285</v>
      </c>
      <c r="AP15" s="284">
        <v>-8016</v>
      </c>
      <c r="AQ15" s="285">
        <v>-7086</v>
      </c>
      <c r="AR15" s="286">
        <v>13.1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1689292</v>
      </c>
      <c r="AP16" s="284">
        <v>108951</v>
      </c>
      <c r="AQ16" s="285">
        <v>127919</v>
      </c>
      <c r="AR16" s="286">
        <v>-14.8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9.2200000000000006</v>
      </c>
      <c r="AP21" s="298">
        <v>10.82</v>
      </c>
      <c r="AQ21" s="299">
        <v>-1.6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100.9</v>
      </c>
      <c r="AP22" s="303">
        <v>96.9</v>
      </c>
      <c r="AQ22" s="304">
        <v>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292627</v>
      </c>
      <c r="AP32" s="312">
        <v>18873</v>
      </c>
      <c r="AQ32" s="313">
        <v>61308</v>
      </c>
      <c r="AR32" s="314">
        <v>-69.2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199346</v>
      </c>
      <c r="AP35" s="312">
        <v>12857</v>
      </c>
      <c r="AQ35" s="313">
        <v>22520</v>
      </c>
      <c r="AR35" s="314">
        <v>-42.9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58995</v>
      </c>
      <c r="AP36" s="312">
        <v>3805</v>
      </c>
      <c r="AQ36" s="313">
        <v>5045</v>
      </c>
      <c r="AR36" s="314">
        <v>-24.6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15997</v>
      </c>
      <c r="AP37" s="312">
        <v>1032</v>
      </c>
      <c r="AQ37" s="313">
        <v>526</v>
      </c>
      <c r="AR37" s="314">
        <v>96.2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11</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-121048</v>
      </c>
      <c r="AP39" s="312">
        <v>-7807</v>
      </c>
      <c r="AQ39" s="313">
        <v>-1559</v>
      </c>
      <c r="AR39" s="314">
        <v>400.8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-386787</v>
      </c>
      <c r="AP40" s="312">
        <v>-24946</v>
      </c>
      <c r="AQ40" s="313">
        <v>-58872</v>
      </c>
      <c r="AR40" s="314">
        <v>-57.6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59130</v>
      </c>
      <c r="AP41" s="312">
        <v>3814</v>
      </c>
      <c r="AQ41" s="313">
        <v>28979</v>
      </c>
      <c r="AR41" s="314">
        <v>-86.8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1191389</v>
      </c>
      <c r="AN51" s="334">
        <v>75938</v>
      </c>
      <c r="AO51" s="335">
        <v>63.5</v>
      </c>
      <c r="AP51" s="336">
        <v>113347</v>
      </c>
      <c r="AQ51" s="337">
        <v>15.1</v>
      </c>
      <c r="AR51" s="338">
        <v>48.4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534140</v>
      </c>
      <c r="AN52" s="342">
        <v>34046</v>
      </c>
      <c r="AO52" s="343">
        <v>32.9</v>
      </c>
      <c r="AP52" s="344">
        <v>58728</v>
      </c>
      <c r="AQ52" s="345">
        <v>23.5</v>
      </c>
      <c r="AR52" s="346">
        <v>9.4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3157165</v>
      </c>
      <c r="AN53" s="334">
        <v>202227</v>
      </c>
      <c r="AO53" s="335">
        <v>166.3</v>
      </c>
      <c r="AP53" s="336">
        <v>120302</v>
      </c>
      <c r="AQ53" s="337">
        <v>6.1</v>
      </c>
      <c r="AR53" s="338">
        <v>160.19999999999999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1221873</v>
      </c>
      <c r="AN54" s="342">
        <v>78265</v>
      </c>
      <c r="AO54" s="343">
        <v>129.9</v>
      </c>
      <c r="AP54" s="344">
        <v>59328</v>
      </c>
      <c r="AQ54" s="345">
        <v>1</v>
      </c>
      <c r="AR54" s="346">
        <v>128.9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3350225</v>
      </c>
      <c r="AN55" s="334">
        <v>214058</v>
      </c>
      <c r="AO55" s="335">
        <v>5.9</v>
      </c>
      <c r="AP55" s="336">
        <v>85942</v>
      </c>
      <c r="AQ55" s="337">
        <v>-28.6</v>
      </c>
      <c r="AR55" s="338">
        <v>34.5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1513668</v>
      </c>
      <c r="AN56" s="342">
        <v>96714</v>
      </c>
      <c r="AO56" s="343">
        <v>23.6</v>
      </c>
      <c r="AP56" s="344">
        <v>48630</v>
      </c>
      <c r="AQ56" s="345">
        <v>-18</v>
      </c>
      <c r="AR56" s="346">
        <v>41.6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7371899</v>
      </c>
      <c r="AN57" s="334">
        <v>474108</v>
      </c>
      <c r="AO57" s="335">
        <v>121.5</v>
      </c>
      <c r="AP57" s="336">
        <v>95007</v>
      </c>
      <c r="AQ57" s="337">
        <v>10.5</v>
      </c>
      <c r="AR57" s="338">
        <v>111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860909</v>
      </c>
      <c r="AN58" s="342">
        <v>55367</v>
      </c>
      <c r="AO58" s="343">
        <v>-42.8</v>
      </c>
      <c r="AP58" s="344">
        <v>48509</v>
      </c>
      <c r="AQ58" s="345">
        <v>-0.2</v>
      </c>
      <c r="AR58" s="346">
        <v>-42.6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1078036</v>
      </c>
      <c r="AN59" s="334">
        <v>69528</v>
      </c>
      <c r="AO59" s="335">
        <v>-85.3</v>
      </c>
      <c r="AP59" s="336">
        <v>98176</v>
      </c>
      <c r="AQ59" s="337">
        <v>3.3</v>
      </c>
      <c r="AR59" s="338">
        <v>-88.6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372675</v>
      </c>
      <c r="AN60" s="342">
        <v>24036</v>
      </c>
      <c r="AO60" s="343">
        <v>-56.6</v>
      </c>
      <c r="AP60" s="344">
        <v>58489</v>
      </c>
      <c r="AQ60" s="345">
        <v>20.6</v>
      </c>
      <c r="AR60" s="346">
        <v>-77.2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3229743</v>
      </c>
      <c r="AN61" s="349">
        <v>207172</v>
      </c>
      <c r="AO61" s="350">
        <v>54.4</v>
      </c>
      <c r="AP61" s="351">
        <v>102555</v>
      </c>
      <c r="AQ61" s="352">
        <v>1.3</v>
      </c>
      <c r="AR61" s="338">
        <v>53.1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900653</v>
      </c>
      <c r="AN62" s="342">
        <v>57686</v>
      </c>
      <c r="AO62" s="343">
        <v>17.399999999999999</v>
      </c>
      <c r="AP62" s="344">
        <v>54737</v>
      </c>
      <c r="AQ62" s="345">
        <v>5.4</v>
      </c>
      <c r="AR62" s="346">
        <v>12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yyjrVukc9S9EwA3e8PnIo6ND+xkJ1tSoFzNyLYX0vtKbZGh6JmXDuXuXumecy83kHym+lHzztxM4iKKOBhswQ==" saltValue="DPDpGZ8wKbt6744Qwkor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G45" sqref="AG45"/>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KfJllMw4LTjtNRKwH9S3pjJidFlIEptI4p2f/JJqgjYAXV34iOwQUYKkCgwIFeJIHARDINbPvcGhNGqM3C2JLw==" saltValue="3L/K8i80WEVIee29NN18j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DG71" sqref="DG71"/>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o9h/korPkATWFuRgMFeyxt+LfDhp/a5lFosV/3Ou6JRTsTGkEs3oPvvZgVIIeBeamr7K590o731Rzuga8SYtBA==" saltValue="5mzc5RCYo+lOU6HXiWC7B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1"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32.86</v>
      </c>
      <c r="G47" s="12">
        <v>30.04</v>
      </c>
      <c r="H47" s="12">
        <v>26.95</v>
      </c>
      <c r="I47" s="12">
        <v>24.69</v>
      </c>
      <c r="J47" s="13">
        <v>24.42</v>
      </c>
    </row>
    <row r="48" spans="2:10" ht="57.75" customHeight="1" x14ac:dyDescent="0.2">
      <c r="B48" s="14"/>
      <c r="C48" s="1177" t="s">
        <v>4</v>
      </c>
      <c r="D48" s="1177"/>
      <c r="E48" s="1178"/>
      <c r="F48" s="15">
        <v>9.34</v>
      </c>
      <c r="G48" s="16">
        <v>8.35</v>
      </c>
      <c r="H48" s="16">
        <v>13.7</v>
      </c>
      <c r="I48" s="16">
        <v>11.38</v>
      </c>
      <c r="J48" s="17">
        <v>12.16</v>
      </c>
    </row>
    <row r="49" spans="2:10" ht="57.75" customHeight="1" thickBot="1" x14ac:dyDescent="0.25">
      <c r="B49" s="18"/>
      <c r="C49" s="1179" t="s">
        <v>5</v>
      </c>
      <c r="D49" s="1179"/>
      <c r="E49" s="1180"/>
      <c r="F49" s="19">
        <v>0.08</v>
      </c>
      <c r="G49" s="20" t="s">
        <v>531</v>
      </c>
      <c r="H49" s="20">
        <v>1.62</v>
      </c>
      <c r="I49" s="20" t="s">
        <v>532</v>
      </c>
      <c r="J49" s="21">
        <v>1.24</v>
      </c>
    </row>
    <row r="50" spans="2:10" ht="13" x14ac:dyDescent="0.2"/>
  </sheetData>
  <sheetProtection algorithmName="SHA-512" hashValue="9Am2z6iB/UKeUOisBRHhAnCopk8VL2CgtINubKxxIs4Hu2Rpm9R7XfuVxJQwJIPz5m8DcY79sjBYSUSgBs7fmg==" saltValue="XTn4Fr4hHfxkiQLRZ4F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2025-03-17T00:43:31Z</cp:lastPrinted>
  <dcterms:created xsi:type="dcterms:W3CDTF">2025-02-19T01:16:47Z</dcterms:created>
  <dcterms:modified xsi:type="dcterms:W3CDTF">2025-09-24T09:44:40Z</dcterms:modified>
  <cp:category/>
</cp:coreProperties>
</file>