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901\05001000財政課\★☆★H26.2.12開始共有ファイル★☆★\12 財務Ｇ（20年～）\新公会計制度\R2\照会\200818【0924〆】財政状況資料集\回答\"/>
    </mc:Choice>
  </mc:AlternateContent>
  <bookViews>
    <workbookView xWindow="0" yWindow="0" windowWidth="20460" windowHeight="765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definedNames>
    <definedName name="_xlnm.Print_Area" localSheetId="3">財政比較分析表!$A$1:$DP$96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4" i="12" l="1"/>
  <c r="AK34" i="12"/>
  <c r="V34" i="12"/>
  <c r="Q34" i="12"/>
  <c r="AA69" i="12" l="1"/>
  <c r="AA70" i="12"/>
  <c r="AA71" i="12"/>
  <c r="AA68" i="12"/>
  <c r="AA23" i="12" l="1"/>
  <c r="AA33" i="12" l="1"/>
  <c r="AA34" i="12"/>
  <c r="AA35" i="12"/>
  <c r="AA29" i="12"/>
  <c r="AA30" i="12"/>
  <c r="AA31" i="12"/>
  <c r="AA32" i="12"/>
  <c r="AA28" i="12"/>
  <c r="AA8" i="12"/>
  <c r="AA9" i="12"/>
  <c r="AA10" i="12"/>
  <c r="AA11" i="12"/>
  <c r="AA12" i="12"/>
  <c r="AA13" i="12"/>
  <c r="AA14" i="12"/>
  <c r="AA15" i="12"/>
  <c r="AA7" i="12"/>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<sst xmlns="http://schemas.openxmlformats.org/spreadsheetml/2006/main" count="1088" uniqueCount="646">
  <si>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</si>
  <si>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</si>
  <si>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</si>
  <si>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</si>
  <si>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</si>
  <si>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</si>
  <si>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</si>
  <si>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</si>
  <si>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</si>
  <si>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</si>
  <si>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</si>
  <si>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</si>
  <si>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</si>
  <si>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</si>
  <si>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</si>
  <si>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</si>
  <si>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</si>
  <si>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</si>
  <si>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</si>
  <si>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</si>
  <si>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</si>
  <si>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</si>
  <si>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</si>
  <si>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</si>
  <si>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</si>
  <si>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</si>
  <si>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</si>
  <si>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</si>
  <si>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</si>
  <si>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</si>
  <si>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</si>
  <si>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</si>
  <si>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</si>
  <si>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</si>
  <si>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</si>
  <si>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</si>
  <si>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</si>
  <si>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</si>
  <si>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</si>
  <si>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</si>
  <si>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</si>
  <si>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</si>
  <si>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</si>
  <si>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</si>
  <si>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</si>
  <si>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</si>
  <si>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</si>
  <si>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</si>
  <si>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</si>
  <si>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</si>
  <si>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</si>
  <si>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</si>
  <si>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</si>
  <si>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</si>
  <si>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</si>
  <si>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</si>
  <si>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</si>
  <si>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</si>
  <si>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</si>
  <si>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</si>
  <si>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</si>
  <si>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</si>
  <si>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</si>
  <si>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</si>
  <si>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</si>
  <si>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</si>
  <si>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</si>
  <si>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</si>
  <si>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</si>
  <si>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</si>
  <si>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</si>
  <si>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</si>
  <si>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</si>
  <si>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</si>
  <si>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</si>
  <si>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</si>
  <si>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</si>
  <si>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</si>
  <si>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</si>
  <si>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</si>
  <si>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</si>
  <si>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</si>
  <si>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</si>
  <si>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</si>
  <si>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</si>
  <si>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</si>
  <si>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</si>
  <si>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</si>
  <si>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</si>
  <si>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</si>
  <si>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</si>
  <si>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</si>
  <si>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</si>
  <si>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</si>
  <si>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</si>
  <si>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</si>
  <si>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</si>
  <si>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</si>
  <si>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宇都宮市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</si>
  <si>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</si>
  <si>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</si>
  <si>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</si>
  <si>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</si>
  <si>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</si>
  <si>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</si>
  <si>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</si>
  <si>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</si>
  <si>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</si>
  <si>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</si>
  <si>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</si>
  <si>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</si>
  <si>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</si>
  <si>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</si>
  <si>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</si>
  <si>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</si>
  <si>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</si>
  <si>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</si>
  <si>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</si>
  <si>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</si>
  <si>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</si>
  <si>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</si>
  <si>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</si>
  <si>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</si>
  <si>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</si>
  <si>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</si>
  <si>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</si>
  <si>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</si>
  <si>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</si>
  <si>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</si>
  <si>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</si>
  <si>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</si>
  <si>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</si>
  <si>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</si>
  <si>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</si>
  <si>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</si>
  <si>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</si>
  <si>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</si>
  <si>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</si>
  <si>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</si>
  <si>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</si>
  <si>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</si>
  <si>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</si>
  <si>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</si>
  <si>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</si>
  <si>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</si>
  <si>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</si>
  <si>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</si>
  <si>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</si>
  <si>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</si>
  <si>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</si>
  <si>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</si>
  <si>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</si>
  <si>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</si>
  <si>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</si>
  <si>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</si>
  <si>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</si>
  <si>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</si>
  <si>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</si>
  <si>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</si>
  <si>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</si>
  <si>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</si>
  <si>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</si>
  <si>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</si>
  <si>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</si>
  <si>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</si>
  <si>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</si>
  <si>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</si>
  <si>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</si>
  <si>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</si>
  <si>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</si>
  <si>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</si>
  <si>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</si>
  <si>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</si>
  <si>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</si>
  <si>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</si>
  <si>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</si>
  <si>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</si>
  <si>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</si>
  <si>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</si>
  <si>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</si>
  <si>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</si>
  <si>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</si>
  <si>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</si>
  <si>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</si>
  <si>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</si>
  <si>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</si>
  <si>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</si>
  <si>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</si>
  <si>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</si>
  <si>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</si>
  <si>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</si>
  <si>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</si>
  <si>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</si>
  <si>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</si>
  <si>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</si>
  <si>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</si>
  <si>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</si>
  <si>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</si>
  <si>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</si>
  <si>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</si>
  <si>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</si>
  <si>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</si>
  <si>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</si>
  <si>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</si>
  <si>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</si>
  <si>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</si>
  <si>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</si>
  <si>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</si>
  <si>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</si>
  <si>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</si>
  <si>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</si>
  <si>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</si>
  <si>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栃木県宇都宮市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</si>
  <si>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</si>
  <si>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</si>
  <si>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</si>
  <si>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</si>
  <si>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</si>
  <si>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</si>
  <si>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</si>
  <si>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</si>
  <si>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</si>
  <si>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</si>
  <si>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</si>
  <si>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</si>
  <si>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</si>
  <si>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</si>
  <si>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</si>
  <si>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</si>
  <si>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</si>
  <si>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</si>
  <si>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</si>
  <si>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</si>
  <si>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</si>
  <si>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</si>
  <si>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</si>
  <si>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</si>
  <si>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</si>
  <si>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</si>
  <si>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</si>
  <si>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</si>
  <si>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</si>
  <si>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</si>
  <si>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</si>
  <si>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</si>
  <si>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</si>
  <si>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</si>
  <si>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</si>
  <si>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</si>
  <si>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</si>
  <si>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</si>
  <si>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</si>
  <si>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</si>
  <si>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</si>
  <si>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</si>
  <si>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</si>
  <si>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</si>
  <si>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</si>
  <si>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</si>
  <si>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</si>
  <si>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</si>
  <si>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</si>
  <si>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</si>
  <si>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</si>
  <si>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</si>
  <si>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</si>
  <si>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</si>
  <si>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</si>
  <si>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</si>
  <si>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</si>
  <si>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</si>
  <si>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</si>
  <si>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</si>
  <si>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</si>
  <si>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</si>
  <si>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</si>
  <si>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</si>
  <si>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</si>
  <si>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</si>
  <si>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</si>
  <si>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</si>
  <si>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</si>
  <si>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</si>
  <si>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</si>
  <si>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</si>
  <si>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</si>
  <si>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</si>
  <si>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</si>
  <si>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</si>
  <si>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</si>
  <si>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</si>
  <si>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</si>
  <si>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</si>
  <si>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</si>
  <si>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</si>
  <si>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</si>
  <si>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</si>
  <si>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</si>
  <si>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</si>
  <si>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</si>
  <si>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</si>
  <si>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</si>
  <si>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</si>
  <si>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</si>
  <si>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</si>
  <si>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</si>
  <si>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</si>
  <si>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</si>
  <si>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</si>
  <si>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</si>
  <si>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</si>
  <si>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</si>
  <si>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</si>
  <si>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</si>
  <si>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</si>
  <si>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</si>
  <si>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</si>
  <si>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</si>
  <si>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</si>
  <si>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</si>
  <si>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</si>
  <si>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</si>
  <si>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</si>
  <si>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</si>
  <si>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</si>
  <si>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</si>
  <si>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</si>
  <si>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</si>
  <si>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</si>
  <si>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</si>
  <si>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</si>
  <si>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</si>
  <si>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</si>
  <si>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</si>
  <si>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</si>
  <si>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</si>
  <si>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</si>
  <si>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</si>
  <si>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</si>
  <si>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</si>
  <si>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</si>
  <si>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</si>
  <si>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</si>
  <si>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</si>
  <si>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</si>
  <si>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</si>
  <si>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</si>
  <si>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</si>
  <si>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</si>
  <si>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</si>
  <si>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</si>
  <si>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</si>
  <si>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</si>
  <si>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</si>
  <si>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</si>
  <si>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</si>
  <si>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</si>
  <si>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</si>
  <si>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</si>
  <si>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</si>
  <si>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</si>
  <si>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</si>
  <si>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栃木県宇都宮市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</si>
  <si>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</si>
  <si>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</si>
  <si>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</si>
  <si>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</si>
  <si>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</si>
  <si>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</si>
  <si>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</si>
  <si>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</si>
  <si>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</si>
  <si>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</si>
  <si>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</si>
  <si>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</si>
  <si>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</si>
  <si>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</si>
  <si>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</si>
  <si>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</si>
  <si>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</si>
  <si>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</si>
  <si>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</si>
  <si>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</si>
  <si>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</si>
  <si>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生活排水処理事業</t>
    <phoneticPr fontId="5"/>
  </si>
  <si>
    <t>都市開発資金事業</t>
    <phoneticPr fontId="5"/>
  </si>
  <si>
    <t>-</t>
    <phoneticPr fontId="5"/>
  </si>
  <si>
    <t>鶴田第２土地区画整理事業</t>
    <phoneticPr fontId="5"/>
  </si>
  <si>
    <t>宇大東南部第１土地区画整理事業</t>
    <phoneticPr fontId="5"/>
  </si>
  <si>
    <t>宇大東南部第２土地区画整理事業</t>
    <phoneticPr fontId="5"/>
  </si>
  <si>
    <t>岡本駅西土地区画整理事業</t>
    <phoneticPr fontId="5"/>
  </si>
  <si>
    <t>育英事業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</si>
  <si>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</si>
  <si>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</si>
  <si>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</si>
  <si>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</si>
  <si>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</si>
  <si>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</si>
  <si>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</si>
  <si>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</si>
  <si>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</si>
  <si>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</si>
  <si>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</si>
  <si>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</si>
  <si>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</si>
  <si>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</si>
  <si>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</si>
  <si>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</si>
  <si>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競輪</t>
    <phoneticPr fontId="5"/>
  </si>
  <si>
    <t>駐車場</t>
    <phoneticPr fontId="5"/>
  </si>
  <si>
    <t>水道事業</t>
    <phoneticPr fontId="5"/>
  </si>
  <si>
    <t>法適用企業</t>
    <phoneticPr fontId="5"/>
  </si>
  <si>
    <t>下水道事業</t>
    <phoneticPr fontId="5"/>
  </si>
  <si>
    <t>法適用企業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</si>
  <si>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</si>
  <si>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</si>
  <si>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</si>
  <si>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</si>
  <si>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</si>
  <si>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</si>
  <si>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</si>
  <si>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</si>
  <si>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</si>
  <si>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</si>
  <si>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</si>
  <si>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</si>
  <si>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</si>
  <si>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</si>
  <si>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</si>
  <si>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</si>
  <si>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</si>
  <si>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</si>
  <si>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</si>
  <si>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</si>
  <si>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</si>
  <si>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</si>
  <si>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</si>
  <si>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</si>
  <si>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</si>
  <si>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</si>
  <si>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</si>
  <si>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</si>
  <si>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</si>
  <si>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</si>
  <si>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</si>
  <si>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</si>
  <si>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</si>
  <si>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</si>
  <si>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</si>
  <si>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</si>
  <si>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</si>
  <si>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</si>
  <si>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</si>
  <si>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</si>
  <si>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</si>
  <si>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</si>
  <si>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</si>
  <si>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</si>
  <si>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</si>
  <si>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</si>
  <si>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</si>
  <si>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</si>
  <si>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</si>
  <si>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</si>
  <si>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</si>
  <si>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</si>
  <si>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</si>
  <si>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</si>
  <si>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</si>
  <si>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</si>
  <si>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</si>
  <si>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</si>
  <si>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</si>
  <si>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</si>
  <si>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</si>
  <si>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</si>
  <si>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</si>
  <si>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</si>
  <si>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</si>
  <si>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</si>
  <si>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中央卸売市場事業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</si>
  <si>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</si>
  <si>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</si>
  <si>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</si>
  <si>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</si>
  <si>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</si>
  <si>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</si>
  <si>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</si>
  <si>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</si>
  <si>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</si>
  <si>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</si>
  <si>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</si>
  <si>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</si>
  <si>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</si>
  <si>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</si>
  <si>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</si>
  <si>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</si>
  <si>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</si>
  <si>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</si>
  <si>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</si>
  <si>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</si>
  <si>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</si>
  <si>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</si>
  <si>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</si>
  <si>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</si>
  <si>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</si>
  <si>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</si>
  <si>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</si>
  <si>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</si>
  <si>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</si>
  <si>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</si>
  <si>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</si>
  <si>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</si>
  <si>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</si>
  <si>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</si>
  <si>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</si>
  <si>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</si>
  <si>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</si>
  <si>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</si>
  <si>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</si>
  <si>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</si>
  <si>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</si>
  <si>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</si>
  <si>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</si>
  <si>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</si>
  <si>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</si>
  <si>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</si>
  <si>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</si>
  <si>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</si>
  <si>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</si>
  <si>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</si>
  <si>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</si>
  <si>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</si>
  <si>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</si>
  <si>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</si>
  <si>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</si>
  <si>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</si>
  <si>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</si>
  <si>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</si>
  <si>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</si>
  <si>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</si>
  <si>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</si>
  <si>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</si>
  <si>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</si>
  <si>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</si>
  <si>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</si>
  <si>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</si>
  <si>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</si>
  <si>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</si>
  <si>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</si>
  <si>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</si>
  <si>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</si>
  <si>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</si>
  <si>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</si>
  <si>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</si>
  <si>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</si>
  <si>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</si>
  <si>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</si>
  <si>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</si>
  <si>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</si>
  <si>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</si>
  <si>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</si>
  <si>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</si>
  <si>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</si>
  <si>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</si>
  <si>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</si>
  <si>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</si>
  <si>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</si>
  <si>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</si>
  <si>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2.90</t>
  </si>
  <si>
    <t>▲ 5.12</t>
  </si>
  <si>
    <t>▲ 2.08</t>
  </si>
  <si>
    <t>▲ 3.42</t>
  </si>
  <si>
    <t>水道事業</t>
  </si>
  <si>
    <t>下水道事業</t>
  </si>
  <si>
    <t>中央卸売市場事業</t>
  </si>
  <si>
    <t>一般会計</t>
  </si>
  <si>
    <t>介護保険</t>
  </si>
  <si>
    <t>競輪</t>
  </si>
  <si>
    <t>国民健康保険</t>
  </si>
  <si>
    <t>育英事業</t>
  </si>
  <si>
    <t>その他会計（赤字）</t>
  </si>
  <si>
    <t>その他会計（黒字）</t>
  </si>
  <si>
    <t>H25末</t>
    <phoneticPr fontId="5"/>
  </si>
  <si>
    <t>H26末</t>
    <phoneticPr fontId="5"/>
  </si>
  <si>
    <t>H27末</t>
    <phoneticPr fontId="5"/>
  </si>
  <si>
    <t>H28末</t>
    <phoneticPr fontId="5"/>
  </si>
  <si>
    <t>H29末</t>
    <phoneticPr fontId="5"/>
  </si>
  <si>
    <t>宇都宮市医療保健事業団</t>
    <rPh sb="0" eb="3">
      <t>ウツノミヤ</t>
    </rPh>
    <rPh sb="3" eb="4">
      <t>シ</t>
    </rPh>
    <rPh sb="4" eb="6">
      <t>イリョウ</t>
    </rPh>
    <rPh sb="6" eb="8">
      <t>ホケン</t>
    </rPh>
    <rPh sb="8" eb="11">
      <t>ジギョウダン</t>
    </rPh>
    <phoneticPr fontId="30"/>
  </si>
  <si>
    <t>宇都宮市農業公社</t>
    <rPh sb="0" eb="3">
      <t>ウツノミヤ</t>
    </rPh>
    <rPh sb="3" eb="4">
      <t>シ</t>
    </rPh>
    <rPh sb="4" eb="6">
      <t>ノウギョウ</t>
    </rPh>
    <rPh sb="6" eb="8">
      <t>コウシャ</t>
    </rPh>
    <phoneticPr fontId="30"/>
  </si>
  <si>
    <t>グリーントラストうつのみや</t>
  </si>
  <si>
    <t>宇都宮市スポーツ振興財団</t>
    <rPh sb="0" eb="3">
      <t>ウツノミヤ</t>
    </rPh>
    <rPh sb="3" eb="4">
      <t>シ</t>
    </rPh>
    <rPh sb="8" eb="10">
      <t>シンコウ</t>
    </rPh>
    <rPh sb="10" eb="12">
      <t>ザイダン</t>
    </rPh>
    <phoneticPr fontId="30"/>
  </si>
  <si>
    <t>宇都宮市土地開発公社</t>
    <rPh sb="0" eb="3">
      <t>ウツノミヤ</t>
    </rPh>
    <rPh sb="3" eb="4">
      <t>シ</t>
    </rPh>
    <rPh sb="4" eb="6">
      <t>トチ</t>
    </rPh>
    <rPh sb="6" eb="8">
      <t>カイハツ</t>
    </rPh>
    <rPh sb="8" eb="10">
      <t>コウシャ</t>
    </rPh>
    <phoneticPr fontId="30"/>
  </si>
  <si>
    <t>うつのみや文化創造財団</t>
    <rPh sb="5" eb="7">
      <t>ブンカ</t>
    </rPh>
    <rPh sb="7" eb="9">
      <t>ソウゾウ</t>
    </rPh>
    <rPh sb="9" eb="11">
      <t>ザイダン</t>
    </rPh>
    <phoneticPr fontId="30"/>
  </si>
  <si>
    <t>宇都宮ライトレール</t>
    <rPh sb="0" eb="3">
      <t>ウツノミヤ</t>
    </rPh>
    <phoneticPr fontId="30"/>
  </si>
  <si>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</si>
  <si>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</si>
  <si>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</si>
  <si>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</si>
  <si>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</si>
  <si>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</si>
  <si>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</si>
  <si>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</si>
  <si>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</si>
  <si>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</si>
  <si>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</si>
  <si>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</si>
  <si>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</si>
  <si>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</si>
  <si>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</si>
  <si>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</si>
  <si>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</si>
  <si>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</si>
  <si>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</si>
  <si>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(公共施設等整備基金(H30年度末現在))</t>
    <rPh sb="1" eb="3">
      <t>コウキョウ</t>
    </rPh>
    <rPh sb="3" eb="5">
      <t>シセツ</t>
    </rPh>
    <rPh sb="5" eb="6">
      <t>トウ</t>
    </rPh>
    <rPh sb="6" eb="8">
      <t>セイビ</t>
    </rPh>
    <rPh sb="8" eb="10">
      <t>キキン</t>
    </rPh>
    <rPh sb="14" eb="17">
      <t>ネンドマツ</t>
    </rPh>
    <rPh sb="17" eb="19">
      <t>ゲンザイ</t>
    </rPh>
    <phoneticPr fontId="18"/>
  </si>
  <si>
    <t>(ＬＲＴ整備基金(H30年度末現在))</t>
    <rPh sb="4" eb="6">
      <t>セイビ</t>
    </rPh>
    <rPh sb="6" eb="8">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</si>
  <si>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</si>
  <si>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</si>
  <si>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</si>
  <si>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</si>
  <si>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</si>
  <si>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</si>
  <si>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</si>
  <si>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</si>
  <si>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</si>
  <si>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(退職手当基金(H30年度末現在))</t>
    <rPh sb="1" eb="3">
      <t>タイショク</t>
    </rPh>
    <rPh sb="3" eb="5">
      <t>テアテ</t>
    </rPh>
    <rPh sb="5" eb="7">
      <t>キキン</t>
    </rPh>
    <rPh sb="11" eb="14">
      <t>ネンドマツ</t>
    </rPh>
    <rPh sb="14" eb="16">
      <t>ゲンザイ</t>
    </rPh>
    <phoneticPr fontId="18"/>
  </si>
  <si>
    <t>(社会福祉基金(H30年度末現在))</t>
    <rPh sb="1" eb="3">
      <t>シャカイ</t>
    </rPh>
    <rPh sb="3" eb="5">
      <t>フクシ</t>
    </rPh>
    <rPh sb="5" eb="7">
      <t>キキン</t>
    </rPh>
    <rPh sb="11" eb="14">
      <t>ネンドマツ</t>
    </rPh>
    <rPh sb="14" eb="16">
      <t>ゲンザイ</t>
    </rPh>
    <phoneticPr fontId="18"/>
  </si>
  <si>
    <t>(都市緑化基金(H30年度末現在))</t>
    <rPh sb="1" eb="3">
      <t>トシ</t>
    </rPh>
    <rPh sb="3" eb="5">
      <t>リョクカ</t>
    </rPh>
    <rPh sb="5" eb="7">
      <t>キキン</t>
    </rPh>
    <rPh sb="11" eb="14">
      <t>ネンドマツ</t>
    </rPh>
    <rPh sb="14" eb="16">
      <t>ゲンザイ</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</si>
  <si>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</si>
  <si>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</si>
  <si>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</si>
  <si>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市債現在高の減少や基金残高の増加したことに伴い，将来負担額に充当可能な財源等が将来負担額を上回ったため，非該当となった。有形固定資産減価償却率は，類似団体及び早期健全化基準を下回り，健全な状況にあるが，前年度より1.5ポイント上昇し，資産の老朽化が進んでいる。今後，公共施設等の更新時期に併せた再配置・統合・複合化など，コストの縮減・平準化を図りながら，効果的に市債・基金を活用し，公共施設マネジメントに取り組んでいく。</t>
    <rPh sb="10" eb="12">
      <t>ゲンザイ</t>
    </rPh>
    <rPh sb="12" eb="13">
      <t>ダカ</t>
    </rPh>
    <rPh sb="14" eb="16">
      <t>ゲンショウ</t>
    </rPh>
    <rPh sb="17" eb="19">
      <t>キキン</t>
    </rPh>
    <rPh sb="19" eb="21">
      <t>ザンダカ</t>
    </rPh>
    <rPh sb="22" eb="24">
      <t>ゾウカ</t>
    </rPh>
    <rPh sb="29" eb="30">
      <t>トモナ</t>
    </rPh>
    <rPh sb="32" eb="34">
      <t>ショウライ</t>
    </rPh>
    <rPh sb="34" eb="36">
      <t>フタン</t>
    </rPh>
    <rPh sb="36" eb="37">
      <t>ガク</t>
    </rPh>
    <rPh sb="38" eb="40">
      <t>ジュウトウ</t>
    </rPh>
    <rPh sb="40" eb="42">
      <t>カノウ</t>
    </rPh>
    <rPh sb="43" eb="45">
      <t>ザイゲン</t>
    </rPh>
    <rPh sb="45" eb="46">
      <t>トウ</t>
    </rPh>
    <rPh sb="47" eb="49">
      <t>ショウライ</t>
    </rPh>
    <rPh sb="49" eb="51">
      <t>フタン</t>
    </rPh>
    <rPh sb="51" eb="52">
      <t>ガク</t>
    </rPh>
    <rPh sb="53" eb="55">
      <t>ウワマワ</t>
    </rPh>
    <rPh sb="60" eb="63">
      <t>ヒガイトウ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</si>
  <si>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</si>
  <si>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</si>
  <si>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</si>
  <si>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</si>
  <si>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</si>
  <si>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</si>
  <si>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</si>
  <si>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平成２９年度に先行取得用地の購入費用の支出等により,一時的に増加したものの，実質公債費比率・将来負担比率ともに類似団体及び早期健全化基準を下回り，健全な状況にある。今後も，地方債及び基金の残高目標を踏まえた活用を図るなど，将来の過度な負担とならないよう市債の計画的な活用や，急激な経済情勢の変化などに的確に対応するため，基金の涵養に努めながら，引き続き財政の健全化と長期安定化に取り組んでいく。</t>
    <rPh sb="194" eb="195">
      <t>カ</t>
    </rPh>
    <rPh sb="200" eb="201">
      <t>カ</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</si>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</sst>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7" fillId="0" borderId="41" xfId="16" applyFont="1" applyBorder="1" applyAlignment="1" applyProtection="1">
      <alignment horizontal="left" vertical="top" wrapText="1"/>
      <protection locked="0"/>
    </xf>
    <xf numFmtId="0" fontId="37" fillId="0" borderId="12" xfId="16" applyFont="1" applyBorder="1" applyAlignment="1" applyProtection="1">
      <alignment horizontal="left" vertical="top" wrapText="1"/>
      <protection locked="0"/>
    </xf>
    <xf numFmtId="0" fontId="37" fillId="0" borderId="48" xfId="16" applyFont="1" applyBorder="1" applyAlignment="1" applyProtection="1">
      <alignment horizontal="left" vertical="top" wrapText="1"/>
      <protection locked="0"/>
    </xf>
    <xf numFmtId="0" fontId="37" fillId="0" borderId="64" xfId="16" applyFont="1" applyBorder="1" applyAlignment="1" applyProtection="1">
      <alignment horizontal="left" vertical="top" wrapText="1"/>
      <protection locked="0"/>
    </xf>
    <xf numFmtId="0" fontId="37" fillId="0" borderId="0" xfId="16" applyFont="1" applyAlignment="1" applyProtection="1">
      <alignment horizontal="left" vertical="top" wrapText="1"/>
      <protection locked="0"/>
    </xf>
    <xf numFmtId="0" fontId="37" fillId="0" borderId="38" xfId="16" applyFont="1" applyBorder="1" applyAlignment="1" applyProtection="1">
      <alignment horizontal="left" vertical="top" wrapText="1"/>
      <protection locked="0"/>
    </xf>
    <xf numFmtId="0" fontId="37" fillId="0" borderId="37" xfId="16" applyFont="1" applyBorder="1" applyAlignment="1" applyProtection="1">
      <alignment horizontal="left" vertical="top" wrapText="1"/>
      <protection locked="0"/>
    </xf>
    <xf numFmtId="0" fontId="37" fillId="0" borderId="54" xfId="16" applyFont="1" applyBorder="1" applyAlignment="1" applyProtection="1">
      <alignment horizontal="left" vertical="top" wrapText="1"/>
      <protection locked="0"/>
    </xf>
    <xf numFmtId="0" fontId="37"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4484-4FAA-BB9E-ECA46EDFCD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46258</c:v>
                </c:pt>
                <c:pt idx="1">
                  <c:v>52921</c:v>
                </c:pt>
                <c:pt idx="2">
                  <c:v>59705</c:v>
                </c:pt>
                <c:pt idx="3">
                  <c:v>54779</c:v>
                </c:pt>
                <c:pt idx="4">
                  <c:v>69252</c:v>
                </c:pt>
              </c:numCache>
            </c:numRef>
          </c:val>
          <c:smooth val="0"/>
          <c:extLst>
            <c:ext xmlns:c16="http://schemas.microsoft.com/office/drawing/2014/chart" uri="{C3380CC4-5D6E-409C-BE32-E72D297353CC}">
              <c16:uniqueId val="{00000001-4484-4FAA-BB9E-ECA46EDFCD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4.3899999999999997</c:v>
                </c:pt>
                <c:pt idx="1">
                  <c:v>2.2400000000000002</c:v>
                </c:pt>
                <c:pt idx="2">
                  <c:v>1.22</c:v>
                </c:pt>
                <c:pt idx="3">
                  <c:v>3.99</c:v>
                </c:pt>
                <c:pt idx="4">
                  <c:v>1.24</c:v>
                </c:pt>
              </c:numCache>
            </c:numRef>
          </c:val>
          <c:extLst>
            <c:ext xmlns:c16="http://schemas.microsoft.com/office/drawing/2014/chart" uri="{C3380CC4-5D6E-409C-BE32-E72D297353CC}">
              <c16:uniqueId val="{00000000-C6B4-4D7D-9CBE-E2AEB4A766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13.65</c:v>
                </c:pt>
                <c:pt idx="1">
                  <c:v>13.81</c:v>
                </c:pt>
                <c:pt idx="2">
                  <c:v>14.34</c:v>
                </c:pt>
                <c:pt idx="3">
                  <c:v>14.89</c:v>
                </c:pt>
                <c:pt idx="4">
                  <c:v>17.190000000000001</c:v>
                </c:pt>
              </c:numCache>
            </c:numRef>
          </c:val>
          <c:extLst>
            <c:ext xmlns:c16="http://schemas.microsoft.com/office/drawing/2014/chart" uri="{C3380CC4-5D6E-409C-BE32-E72D297353CC}">
              <c16:uniqueId val="{00000001-C6B4-4D7D-9CBE-E2AEB4A766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c:v>
                </c:pt>
                <c:pt idx="1">
                  <c:v>-5.12</c:v>
                </c:pt>
                <c:pt idx="2">
                  <c:v>-2.08</c:v>
                </c:pt>
                <c:pt idx="3">
                  <c:v>2.84</c:v>
                </c:pt>
                <c:pt idx="4">
                  <c:v>-3.42</c:v>
                </c:pt>
              </c:numCache>
            </c:numRef>
          </c:val>
          <c:smooth val="0"/>
          <c:extLst>
            <c:ext xmlns:c16="http://schemas.microsoft.com/office/drawing/2014/chart" uri="{C3380CC4-5D6E-409C-BE32-E72D297353CC}">
              <c16:uniqueId val="{00000002-C6B4-4D7D-9CBE-E2AEB4A766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4.33</c:v>
                </c:pt>
                <c:pt idx="2">
                  <c:v>#N/A</c:v>
                </c:pt>
                <c:pt idx="3">
                  <c:v>0.02</c:v>
                </c:pt>
                <c:pt idx="4">
                  <c:v>#N/A</c:v>
                </c:pt>
                <c:pt idx="5">
                  <c:v>0.05</c:v>
                </c:pt>
                <c:pt idx="6">
                  <c:v>#N/A</c:v>
                </c:pt>
                <c:pt idx="7">
                  <c:v>0.05</c:v>
                </c:pt>
                <c:pt idx="8">
                  <c:v>#N/A</c:v>
                </c:pt>
                <c:pt idx="9">
                  <c:v>0.05</c:v>
                </c:pt>
              </c:numCache>
            </c:numRef>
          </c:val>
          <c:extLst>
            <c:ext xmlns:c16="http://schemas.microsoft.com/office/drawing/2014/chart" uri="{C3380CC4-5D6E-409C-BE32-E72D297353CC}">
              <c16:uniqueId val="{00000000-3DF1-4B62-AA89-D5F8310815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F1-4B62-AA89-D5F8310815A1}"/>
            </c:ext>
          </c:extLst>
        </c:ser>
        <c:ser>
          <c:idx val="2"/>
          <c:order val="2"/>
          <c:tx>
            <c:strRef>
              <c:f>データシート!$A$29</c:f>
              <c:strCache>
                <c:ptCount val="1"/>
                <c:pt idx="0">
                  <c:v>育英事業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2-3DF1-4B62-AA89-D5F8310815A1}"/>
            </c:ext>
          </c:extLst>
        </c:ser>
        <c:ser>
          <c:idx val="3"/>
          <c:order val="3"/>
          <c:tx>
            <c:strRef>
              <c:f>データシート!$A$30</c:f>
              <c:strCache>
                <c:ptCount val="1"/>
                <c:pt idx="0">
                  <c:v>国民健康保険</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c:v>
                </c:pt>
                <c:pt idx="2">
                  <c:v>#N/A</c:v>
                </c:pt>
                <c:pt idx="3">
                  <c:v>0</c:v>
                </c:pt>
                <c:pt idx="4">
                  <c:v>#N/A</c:v>
                </c:pt>
                <c:pt idx="5">
                  <c:v>0.01</c:v>
                </c:pt>
                <c:pt idx="6">
                  <c:v>#N/A</c:v>
                </c:pt>
                <c:pt idx="7">
                  <c:v>0.73</c:v>
                </c:pt>
                <c:pt idx="8">
                  <c:v>#N/A</c:v>
                </c:pt>
                <c:pt idx="9">
                  <c:v>0.08</c:v>
                </c:pt>
              </c:numCache>
            </c:numRef>
          </c:val>
          <c:extLst>
            <c:ext xmlns:c16="http://schemas.microsoft.com/office/drawing/2014/chart" uri="{C3380CC4-5D6E-409C-BE32-E72D297353CC}">
              <c16:uniqueId val="{00000003-3DF1-4B62-AA89-D5F8310815A1}"/>
            </c:ext>
          </c:extLst>
        </c:ser>
        <c:ser>
          <c:idx val="4"/>
          <c:order val="4"/>
          <c:tx>
            <c:strRef>
              <c:f>データシート!$A$31</c:f>
              <c:strCache>
                <c:ptCount val="1"/>
                <c:pt idx="0">
                  <c:v>競輪</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0.08</c:v>
                </c:pt>
                <c:pt idx="4">
                  <c:v>#N/A</c:v>
                </c:pt>
                <c:pt idx="5">
                  <c:v>0.14000000000000001</c:v>
                </c:pt>
                <c:pt idx="6">
                  <c:v>#N/A</c:v>
                </c:pt>
                <c:pt idx="7">
                  <c:v>0.11</c:v>
                </c:pt>
                <c:pt idx="8">
                  <c:v>#N/A</c:v>
                </c:pt>
                <c:pt idx="9">
                  <c:v>0.12</c:v>
                </c:pt>
              </c:numCache>
            </c:numRef>
          </c:val>
          <c:extLst>
            <c:ext xmlns:c16="http://schemas.microsoft.com/office/drawing/2014/chart" uri="{C3380CC4-5D6E-409C-BE32-E72D297353CC}">
              <c16:uniqueId val="{00000004-3DF1-4B62-AA89-D5F8310815A1}"/>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0.05</c:v>
                </c:pt>
                <c:pt idx="4">
                  <c:v>#N/A</c:v>
                </c:pt>
                <c:pt idx="5">
                  <c:v>0.44</c:v>
                </c:pt>
                <c:pt idx="6">
                  <c:v>#N/A</c:v>
                </c:pt>
                <c:pt idx="7">
                  <c:v>0.14000000000000001</c:v>
                </c:pt>
                <c:pt idx="8">
                  <c:v>#N/A</c:v>
                </c:pt>
                <c:pt idx="9">
                  <c:v>0.17</c:v>
                </c:pt>
              </c:numCache>
            </c:numRef>
          </c:val>
          <c:extLst>
            <c:ext xmlns:c16="http://schemas.microsoft.com/office/drawing/2014/chart" uri="{C3380CC4-5D6E-409C-BE32-E72D297353CC}">
              <c16:uniqueId val="{00000005-3DF1-4B62-AA89-D5F8310815A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4.33</c:v>
                </c:pt>
                <c:pt idx="2">
                  <c:v>#N/A</c:v>
                </c:pt>
                <c:pt idx="3">
                  <c:v>2.23</c:v>
                </c:pt>
                <c:pt idx="4">
                  <c:v>#N/A</c:v>
                </c:pt>
                <c:pt idx="5">
                  <c:v>1.1599999999999999</c:v>
                </c:pt>
                <c:pt idx="6">
                  <c:v>#N/A</c:v>
                </c:pt>
                <c:pt idx="7">
                  <c:v>3.92</c:v>
                </c:pt>
                <c:pt idx="8">
                  <c:v>#N/A</c:v>
                </c:pt>
                <c:pt idx="9">
                  <c:v>1.18</c:v>
                </c:pt>
              </c:numCache>
            </c:numRef>
          </c:val>
          <c:extLst>
            <c:ext xmlns:c16="http://schemas.microsoft.com/office/drawing/2014/chart" uri="{C3380CC4-5D6E-409C-BE32-E72D297353CC}">
              <c16:uniqueId val="{00000006-3DF1-4B62-AA89-D5F8310815A1}"/>
            </c:ext>
          </c:extLst>
        </c:ser>
        <c:ser>
          <c:idx val="7"/>
          <c:order val="7"/>
          <c:tx>
            <c:strRef>
              <c:f>データシート!$A$34</c:f>
              <c:strCache>
                <c:ptCount val="1"/>
                <c:pt idx="0">
                  <c:v>中央卸売市場事業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1.22</c:v>
                </c:pt>
                <c:pt idx="2">
                  <c:v>#N/A</c:v>
                </c:pt>
                <c:pt idx="3">
                  <c:v>1.3</c:v>
                </c:pt>
                <c:pt idx="4">
                  <c:v>#N/A</c:v>
                </c:pt>
                <c:pt idx="5">
                  <c:v>1.38</c:v>
                </c:pt>
                <c:pt idx="6">
                  <c:v>#N/A</c:v>
                </c:pt>
                <c:pt idx="7">
                  <c:v>1.41</c:v>
                </c:pt>
                <c:pt idx="8">
                  <c:v>#N/A</c:v>
                </c:pt>
                <c:pt idx="9">
                  <c:v>1.43</c:v>
                </c:pt>
              </c:numCache>
            </c:numRef>
          </c:val>
          <c:extLst>
            <c:ext xmlns:c16="http://schemas.microsoft.com/office/drawing/2014/chart" uri="{C3380CC4-5D6E-409C-BE32-E72D297353CC}">
              <c16:uniqueId val="{00000007-3DF1-4B62-AA89-D5F8310815A1}"/>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2.99</c:v>
                </c:pt>
                <c:pt idx="2">
                  <c:v>#N/A</c:v>
                </c:pt>
                <c:pt idx="3">
                  <c:v>3.37</c:v>
                </c:pt>
                <c:pt idx="4">
                  <c:v>#N/A</c:v>
                </c:pt>
                <c:pt idx="5">
                  <c:v>4.07</c:v>
                </c:pt>
                <c:pt idx="6">
                  <c:v>#N/A</c:v>
                </c:pt>
                <c:pt idx="7">
                  <c:v>3.89</c:v>
                </c:pt>
                <c:pt idx="8">
                  <c:v>#N/A</c:v>
                </c:pt>
                <c:pt idx="9">
                  <c:v>3.74</c:v>
                </c:pt>
              </c:numCache>
            </c:numRef>
          </c:val>
          <c:extLst>
            <c:ext xmlns:c16="http://schemas.microsoft.com/office/drawing/2014/chart" uri="{C3380CC4-5D6E-409C-BE32-E72D297353CC}">
              <c16:uniqueId val="{00000008-3DF1-4B62-AA89-D5F8310815A1}"/>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6.49</c:v>
                </c:pt>
                <c:pt idx="2">
                  <c:v>#N/A</c:v>
                </c:pt>
                <c:pt idx="3">
                  <c:v>7.83</c:v>
                </c:pt>
                <c:pt idx="4">
                  <c:v>#N/A</c:v>
                </c:pt>
                <c:pt idx="5">
                  <c:v>9.64</c:v>
                </c:pt>
                <c:pt idx="6">
                  <c:v>#N/A</c:v>
                </c:pt>
                <c:pt idx="7">
                  <c:v>10.19</c:v>
                </c:pt>
                <c:pt idx="8">
                  <c:v>#N/A</c:v>
                </c:pt>
                <c:pt idx="9">
                  <c:v>11.66</c:v>
                </c:pt>
              </c:numCache>
            </c:numRef>
          </c:val>
          <c:extLst>
            <c:ext xmlns:c16="http://schemas.microsoft.com/office/drawing/2014/chart" uri="{C3380CC4-5D6E-409C-BE32-E72D297353CC}">
              <c16:uniqueId val="{00000009-3DF1-4B62-AA89-D5F8310815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17276</c:v>
                </c:pt>
                <c:pt idx="5">
                  <c:v>15787</c:v>
                </c:pt>
                <c:pt idx="8">
                  <c:v>15723</c:v>
                </c:pt>
                <c:pt idx="11">
                  <c:v>15712</c:v>
                </c:pt>
                <c:pt idx="14">
                  <c:v>14893</c:v>
                </c:pt>
              </c:numCache>
            </c:numRef>
          </c:val>
          <c:extLst>
            <c:ext xmlns:c16="http://schemas.microsoft.com/office/drawing/2014/chart" uri="{C3380CC4-5D6E-409C-BE32-E72D297353CC}">
              <c16:uniqueId val="{00000000-BCAE-452A-B5D5-F7FC98ABBA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AE-452A-B5D5-F7FC98ABBA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401</c:v>
                </c:pt>
                <c:pt idx="3">
                  <c:v>401</c:v>
                </c:pt>
                <c:pt idx="6">
                  <c:v>1050</c:v>
                </c:pt>
                <c:pt idx="9">
                  <c:v>2422</c:v>
                </c:pt>
                <c:pt idx="12">
                  <c:v>1746</c:v>
                </c:pt>
              </c:numCache>
            </c:numRef>
          </c:val>
          <c:extLst>
            <c:ext xmlns:c16="http://schemas.microsoft.com/office/drawing/2014/chart" uri="{C3380CC4-5D6E-409C-BE32-E72D297353CC}">
              <c16:uniqueId val="{00000002-BCAE-452A-B5D5-F7FC98ABBA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AE-452A-B5D5-F7FC98ABBA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4594</c:v>
                </c:pt>
                <c:pt idx="3">
                  <c:v>3633</c:v>
                </c:pt>
                <c:pt idx="6">
                  <c:v>3430</c:v>
                </c:pt>
                <c:pt idx="9">
                  <c:v>3437</c:v>
                </c:pt>
                <c:pt idx="12">
                  <c:v>2424</c:v>
                </c:pt>
              </c:numCache>
            </c:numRef>
          </c:val>
          <c:extLst>
            <c:ext xmlns:c16="http://schemas.microsoft.com/office/drawing/2014/chart" uri="{C3380CC4-5D6E-409C-BE32-E72D297353CC}">
              <c16:uniqueId val="{00000004-BCAE-452A-B5D5-F7FC98ABBA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83</c:v>
                </c:pt>
                <c:pt idx="3">
                  <c:v>83</c:v>
                </c:pt>
                <c:pt idx="6">
                  <c:v>83</c:v>
                </c:pt>
                <c:pt idx="9">
                  <c:v>67</c:v>
                </c:pt>
                <c:pt idx="12">
                  <c:v>50</c:v>
                </c:pt>
              </c:numCache>
            </c:numRef>
          </c:val>
          <c:extLst>
            <c:ext xmlns:c16="http://schemas.microsoft.com/office/drawing/2014/chart" uri="{C3380CC4-5D6E-409C-BE32-E72D297353CC}">
              <c16:uniqueId val="{00000005-BCAE-452A-B5D5-F7FC98ABBA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AE-452A-B5D5-F7FC98ABBA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16187</c:v>
                </c:pt>
                <c:pt idx="3">
                  <c:v>15351</c:v>
                </c:pt>
                <c:pt idx="6">
                  <c:v>15341</c:v>
                </c:pt>
                <c:pt idx="9">
                  <c:v>15610</c:v>
                </c:pt>
                <c:pt idx="12">
                  <c:v>15228</c:v>
                </c:pt>
              </c:numCache>
            </c:numRef>
          </c:val>
          <c:extLst>
            <c:ext xmlns:c16="http://schemas.microsoft.com/office/drawing/2014/chart" uri="{C3380CC4-5D6E-409C-BE32-E72D297353CC}">
              <c16:uniqueId val="{00000007-BCAE-452A-B5D5-F7FC98ABBA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3989</c:v>
                </c:pt>
                <c:pt idx="2">
                  <c:v>#N/A</c:v>
                </c:pt>
                <c:pt idx="3">
                  <c:v>#N/A</c:v>
                </c:pt>
                <c:pt idx="4">
                  <c:v>3681</c:v>
                </c:pt>
                <c:pt idx="5">
                  <c:v>#N/A</c:v>
                </c:pt>
                <c:pt idx="6">
                  <c:v>#N/A</c:v>
                </c:pt>
                <c:pt idx="7">
                  <c:v>4181</c:v>
                </c:pt>
                <c:pt idx="8">
                  <c:v>#N/A</c:v>
                </c:pt>
                <c:pt idx="9">
                  <c:v>#N/A</c:v>
                </c:pt>
                <c:pt idx="10">
                  <c:v>5824</c:v>
                </c:pt>
                <c:pt idx="11">
                  <c:v>#N/A</c:v>
                </c:pt>
                <c:pt idx="12">
                  <c:v>#N/A</c:v>
                </c:pt>
                <c:pt idx="13">
                  <c:v>4555</c:v>
                </c:pt>
                <c:pt idx="14">
                  <c:v>#N/A</c:v>
                </c:pt>
              </c:numCache>
            </c:numRef>
          </c:val>
          <c:smooth val="0"/>
          <c:extLst>
            <c:ext xmlns:c16="http://schemas.microsoft.com/office/drawing/2014/chart" uri="{C3380CC4-5D6E-409C-BE32-E72D297353CC}">
              <c16:uniqueId val="{00000008-BCAE-452A-B5D5-F7FC98ABBA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132483</c:v>
                </c:pt>
                <c:pt idx="5">
                  <c:v>126408</c:v>
                </c:pt>
                <c:pt idx="8">
                  <c:v>120065</c:v>
                </c:pt>
                <c:pt idx="11">
                  <c:v>112935</c:v>
                </c:pt>
                <c:pt idx="14">
                  <c:v>106164</c:v>
                </c:pt>
              </c:numCache>
            </c:numRef>
          </c:val>
          <c:extLst>
            <c:ext xmlns:c16="http://schemas.microsoft.com/office/drawing/2014/chart" uri="{C3380CC4-5D6E-409C-BE32-E72D297353CC}">
              <c16:uniqueId val="{00000000-ABA4-4188-90D8-5BB4727ED9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26562</c:v>
                </c:pt>
                <c:pt idx="5">
                  <c:v>24407</c:v>
                </c:pt>
                <c:pt idx="8">
                  <c:v>21748</c:v>
                </c:pt>
                <c:pt idx="11">
                  <c:v>19823</c:v>
                </c:pt>
                <c:pt idx="14">
                  <c:v>17840</c:v>
                </c:pt>
              </c:numCache>
            </c:numRef>
          </c:val>
          <c:extLst>
            <c:ext xmlns:c16="http://schemas.microsoft.com/office/drawing/2014/chart" uri="{C3380CC4-5D6E-409C-BE32-E72D297353CC}">
              <c16:uniqueId val="{00000001-ABA4-4188-90D8-5BB4727ED9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40120</c:v>
                </c:pt>
                <c:pt idx="5">
                  <c:v>43385</c:v>
                </c:pt>
                <c:pt idx="8">
                  <c:v>40818</c:v>
                </c:pt>
                <c:pt idx="11">
                  <c:v>40000</c:v>
                </c:pt>
                <c:pt idx="14">
                  <c:v>48620</c:v>
                </c:pt>
              </c:numCache>
            </c:numRef>
          </c:val>
          <c:extLst>
            <c:ext xmlns:c16="http://schemas.microsoft.com/office/drawing/2014/chart" uri="{C3380CC4-5D6E-409C-BE32-E72D297353CC}">
              <c16:uniqueId val="{00000002-ABA4-4188-90D8-5BB4727ED9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A4-4188-90D8-5BB4727ED9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A4-4188-90D8-5BB4727ED9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62</c:v>
                </c:pt>
                <c:pt idx="3">
                  <c:v>47</c:v>
                </c:pt>
                <c:pt idx="6">
                  <c:v>38</c:v>
                </c:pt>
                <c:pt idx="9">
                  <c:v>15</c:v>
                </c:pt>
                <c:pt idx="12">
                  <c:v>25</c:v>
                </c:pt>
              </c:numCache>
            </c:numRef>
          </c:val>
          <c:extLst>
            <c:ext xmlns:c16="http://schemas.microsoft.com/office/drawing/2014/chart" uri="{C3380CC4-5D6E-409C-BE32-E72D297353CC}">
              <c16:uniqueId val="{00000005-ABA4-4188-90D8-5BB4727ED9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27157</c:v>
                </c:pt>
                <c:pt idx="3">
                  <c:v>25422</c:v>
                </c:pt>
                <c:pt idx="6">
                  <c:v>25151</c:v>
                </c:pt>
                <c:pt idx="9">
                  <c:v>24836</c:v>
                </c:pt>
                <c:pt idx="12">
                  <c:v>23738</c:v>
                </c:pt>
              </c:numCache>
            </c:numRef>
          </c:val>
          <c:extLst>
            <c:ext xmlns:c16="http://schemas.microsoft.com/office/drawing/2014/chart" uri="{C3380CC4-5D6E-409C-BE32-E72D297353CC}">
              <c16:uniqueId val="{00000006-ABA4-4188-90D8-5BB4727ED9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BA4-4188-90D8-5BB4727ED9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38601</c:v>
                </c:pt>
                <c:pt idx="3">
                  <c:v>35112</c:v>
                </c:pt>
                <c:pt idx="6">
                  <c:v>31309</c:v>
                </c:pt>
                <c:pt idx="9">
                  <c:v>28275</c:v>
                </c:pt>
                <c:pt idx="12">
                  <c:v>23700</c:v>
                </c:pt>
              </c:numCache>
            </c:numRef>
          </c:val>
          <c:extLst>
            <c:ext xmlns:c16="http://schemas.microsoft.com/office/drawing/2014/chart" uri="{C3380CC4-5D6E-409C-BE32-E72D297353CC}">
              <c16:uniqueId val="{00000008-ABA4-4188-90D8-5BB4727ED9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12115</c:v>
                </c:pt>
                <c:pt idx="3">
                  <c:v>14179</c:v>
                </c:pt>
                <c:pt idx="6">
                  <c:v>13190</c:v>
                </c:pt>
                <c:pt idx="9">
                  <c:v>10764</c:v>
                </c:pt>
                <c:pt idx="12">
                  <c:v>8862</c:v>
                </c:pt>
              </c:numCache>
            </c:numRef>
          </c:val>
          <c:extLst>
            <c:ext xmlns:c16="http://schemas.microsoft.com/office/drawing/2014/chart" uri="{C3380CC4-5D6E-409C-BE32-E72D297353CC}">
              <c16:uniqueId val="{00000009-ABA4-4188-90D8-5BB4727ED9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125287</c:v>
                </c:pt>
                <c:pt idx="3">
                  <c:v>122071</c:v>
                </c:pt>
                <c:pt idx="6">
                  <c:v>119784</c:v>
                </c:pt>
                <c:pt idx="9">
                  <c:v>114663</c:v>
                </c:pt>
                <c:pt idx="12">
                  <c:v>110876</c:v>
                </c:pt>
              </c:numCache>
            </c:numRef>
          </c:val>
          <c:extLst>
            <c:ext xmlns:c16="http://schemas.microsoft.com/office/drawing/2014/chart" uri="{C3380CC4-5D6E-409C-BE32-E72D297353CC}">
              <c16:uniqueId val="{0000000A-ABA4-4188-90D8-5BB4727ED9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4058</c:v>
                </c:pt>
                <c:pt idx="2">
                  <c:v>#N/A</c:v>
                </c:pt>
                <c:pt idx="3">
                  <c:v>#N/A</c:v>
                </c:pt>
                <c:pt idx="4">
                  <c:v>2631</c:v>
                </c:pt>
                <c:pt idx="5">
                  <c:v>#N/A</c:v>
                </c:pt>
                <c:pt idx="6">
                  <c:v>#N/A</c:v>
                </c:pt>
                <c:pt idx="7">
                  <c:v>6842</c:v>
                </c:pt>
                <c:pt idx="8">
                  <c:v>#N/A</c:v>
                </c:pt>
                <c:pt idx="9">
                  <c:v>#N/A</c:v>
                </c:pt>
                <c:pt idx="10">
                  <c:v>5795</c:v>
                </c:pt>
                <c:pt idx="11">
                  <c:v>#N/A</c:v>
                </c:pt>
                <c:pt idx="12">
                  <c:v>#N/A</c:v>
                </c:pt>
                <c:pt idx="13">
                  <c:v>0</c:v>
                </c:pt>
                <c:pt idx="14">
                  <c:v>#N/A</c:v>
                </c:pt>
              </c:numCache>
            </c:numRef>
          </c:val>
          <c:smooth val="0"/>
          <c:extLst>
            <c:ext xmlns:c16="http://schemas.microsoft.com/office/drawing/2014/chart" uri="{C3380CC4-5D6E-409C-BE32-E72D297353CC}">
              <c16:uniqueId val="{0000000B-ABA4-4188-90D8-5BB4727ED9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14627</c:v>
                </c:pt>
                <c:pt idx="1">
                  <c:v>15234</c:v>
                </c:pt>
                <c:pt idx="2">
                  <c:v>17551</c:v>
                </c:pt>
              </c:numCache>
            </c:numRef>
          </c:val>
          <c:extLst>
            <c:ext xmlns:c16="http://schemas.microsoft.com/office/drawing/2014/chart" uri="{C3380CC4-5D6E-409C-BE32-E72D297353CC}">
              <c16:uniqueId val="{00000000-37BC-405D-A936-38A1E5A82D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6436</c:v>
                </c:pt>
                <c:pt idx="1">
                  <c:v>5912</c:v>
                </c:pt>
                <c:pt idx="2">
                  <c:v>5414</c:v>
                </c:pt>
              </c:numCache>
            </c:numRef>
          </c:val>
          <c:extLst>
            <c:ext xmlns:c16="http://schemas.microsoft.com/office/drawing/2014/chart" uri="{C3380CC4-5D6E-409C-BE32-E72D297353CC}">
              <c16:uniqueId val="{00000001-37BC-405D-A936-38A1E5A82D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14802</c:v>
                </c:pt>
                <c:pt idx="1">
                  <c:v>14558</c:v>
                </c:pt>
                <c:pt idx="2">
                  <c:v>20793</c:v>
                </c:pt>
              </c:numCache>
            </c:numRef>
          </c:val>
          <c:extLst>
            <c:ext xmlns:c16="http://schemas.microsoft.com/office/drawing/2014/chart" uri="{C3380CC4-5D6E-409C-BE32-E72D297353CC}">
              <c16:uniqueId val="{00000002-37BC-405D-A936-38A1E5A82D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{4F90B6F1-D5F5-4CE3-ADFF-7E1FC920A803}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88C-4610-B29B-F7CCDEFAEC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{422BDC0E-E06C-4F0B-B789-DFE9BA3860F6}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8C-4610-B29B-F7CCDEFAEC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{836EB840-A600-4142-B08B-ACC72E11B16D}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8C-4610-B29B-F7CCDEFAEC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{CD2BDF88-AFE1-4150-BBB5-CD7EF2BC5EB8}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8C-4610-B29B-F7CCDEFAEC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{176C37FA-A90F-4BD7-9011-4040AFA860A3}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8C-4610-B29B-F7CCDEFAEC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{07A4E7F5-1B0C-43B8-ADFE-1611ABC1BF5F}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88C-4610-B29B-F7CCDEFAEC7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{D62B92A5-21D7-47CF-B7F0-65F640832645}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88C-4610-B29B-F7CCDEFAEC7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{1174FFA5-60FB-4709-8049-31ECA8EF7F96}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88C-4610-B29B-F7CCDEFAEC7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{9A2BFB62-909B-4417-B25B-389B0AAEFEA7}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88C-4610-B29B-F7CCDEFAEC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50.7</c:v>
                </c:pt>
                <c:pt idx="24">
                  <c:v>52.2</c:v>
                </c:pt>
                <c:pt idx="32">
                  <c:v>53.7</c:v>
                </c:pt>
              </c:numCache>
            </c:numRef>
          </c:xVal>
          <c:yVal>
            <c:numRef>
              <c:f>公会計指標分析・財政指標組合せ分析表!$BP$51:$DC$51</c:f>
              <c:numCache>
                <c:formatCode>#,##0.0;"▲ "#,##0.0</c:formatCode>
                <c:ptCount val="40"/>
                <c:pt idx="16">
                  <c:v>7.5</c:v>
                </c:pt>
                <c:pt idx="24">
                  <c:v>6.4</c:v>
                </c:pt>
              </c:numCache>
            </c:numRef>
          </c:yVal>
          <c:smooth val="0"/>
          <c:extLst>
            <c:ext xmlns:c16="http://schemas.microsoft.com/office/drawing/2014/chart" uri="{C3380CC4-5D6E-409C-BE32-E72D297353CC}">
              <c16:uniqueId val="{00000009-E88C-4610-B29B-F7CCDEFAEC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{FD620D5D-15B7-45D9-A6FE-F7916DA0DD89}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88C-4610-B29B-F7CCDEFAEC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{08788B0A-BD8D-405E-BEB3-88E011D0DD17}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8C-4610-B29B-F7CCDEFAEC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{55E49ED1-B188-42E3-B7E0-A98AD6E2421C}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8C-4610-B29B-F7CCDEFAEC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{8AFE9B26-1ED9-43A6-A768-78DB6B5FC864}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8C-4610-B29B-F7CCDEFAEC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{1A260A38-95B4-430C-8BB0-6BDC58CF1ED6}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8C-4610-B29B-F7CCDEFAEC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{F35D7789-E278-4E69-9998-B0553CB2B84F}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88C-4610-B29B-F7CCDEFAEC7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{4A3C465D-49D3-40C9-AB27-E2C5A1C602E3}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88C-4610-B29B-F7CCDEFAEC7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{66632E36-46E4-46B6-8FE4-ED3933B3EE5A}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88C-4610-B29B-F7CCDEFAEC7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{7C6B7B73-03A6-4039-8D41-E44C84C5660A}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88C-4610-B29B-F7CCDEFAEC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E88C-4610-B29B-F7CCDEFAEC73}"/>
            </c:ext>
          </c:extLst>
        </c:ser>
        <c:dLbls>
          <c:showLegendKey val="0"/>
          <c:showVal val="1"/>
          <c:showCatName val="0"/>
          <c:showSerName val="0"/>
          <c:showPercent val="0"/>
          <c:showBubbleSize val="0"/>
        </c:dLbls>
        <c:axId val="46179840"/>
        <c:axId val="46181760"/>
      </c:scatterChart>
      <c:valAx>
        <c:axId val="46179840"/>
        <c:scaling>
          <c:orientation val="minMax"/>
          <c:max val="62"/>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{99EB6939-F3C9-4D59-B0D5-3483201C5C33}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1D0-46C9-9A26-95DA286F32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{A5525AD3-5BCE-4DB5-AC6B-F2CDADE914BB}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D0-46C9-9A26-95DA286F32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{EA285ED2-FCBE-4BDF-83F6-FC687CE4BCF2}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D0-46C9-9A26-95DA286F32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{A7240278-B323-4E62-8AC9-8E622DA9E8B1}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D0-46C9-9A26-95DA286F32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{735B53D9-2BEF-457C-AB91-76580A35DE80}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D0-46C9-9A26-95DA286F326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{5A3E2410-8382-40E8-81A7-95B78075F09A}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1D0-46C9-9A26-95DA286F326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{05D25FD5-E888-44CF-A908-507773291B4B}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1D0-46C9-9A26-95DA286F326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{C159185A-620D-4CEC-85D9-CAA5E43B2FFC}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1D0-46C9-9A26-95DA286F326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{9DDB1F2C-E752-4FAB-A7E8-5C1647190713}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1D0-46C9-9A26-95DA286F32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4.7</c:v>
                </c:pt>
                <c:pt idx="16">
                  <c:v>4.4000000000000004</c:v>
                </c:pt>
                <c:pt idx="24">
                  <c:v>5</c:v>
                </c:pt>
                <c:pt idx="32">
                  <c:v>5.3</c:v>
                </c:pt>
              </c:numCache>
            </c:numRef>
          </c:xVal>
          <c:yVal>
            <c:numRef>
              <c:f>公会計指標分析・財政指標組合せ分析表!$BP$73:$DC$73</c:f>
              <c:numCache>
                <c:formatCode>#,##0.0;"▲ "#,##0.0</c:formatCode>
                <c:ptCount val="40"/>
                <c:pt idx="0">
                  <c:v>4.5</c:v>
                </c:pt>
                <c:pt idx="8">
                  <c:v>2.9</c:v>
                </c:pt>
                <c:pt idx="16">
                  <c:v>7.5</c:v>
                </c:pt>
                <c:pt idx="24">
                  <c:v>6.4</c:v>
                </c:pt>
              </c:numCache>
            </c:numRef>
          </c:yVal>
          <c:smooth val="0"/>
          <c:extLst>
            <c:ext xmlns:c16="http://schemas.microsoft.com/office/drawing/2014/chart" uri="{C3380CC4-5D6E-409C-BE32-E72D297353CC}">
              <c16:uniqueId val="{00000009-21D0-46C9-9A26-95DA286F32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{869888FF-B1C8-459F-90BE-6F3A886941D9}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1D0-46C9-9A26-95DA286F32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{C1FA7039-235D-405C-ABA7-F612D6A9CFC1}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D0-46C9-9A26-95DA286F32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{4ECD5520-0D70-493A-90BF-FAA5E82F03AE}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D0-46C9-9A26-95DA286F32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{6338D9EC-C2BB-4475-A692-597EB9071B1D}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D0-46C9-9A26-95DA286F32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{DE95675B-21EA-446F-ABAC-8DCDF11304BD}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D0-46C9-9A26-95DA286F326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{F2E56FDE-C9D2-4E34-BC91-28A46B317908}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1D0-46C9-9A26-95DA286F326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{64708A19-B7FD-4BB5-96A4-8D1049C157CF}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1D0-46C9-9A26-95DA286F326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{1805AA32-663E-40DE-97BB-FD308C08DB61}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1D0-46C9-9A26-95DA286F326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{D29C2B83-F5B5-477F-B96E-FB4CE3F23784}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1D0-46C9-9A26-95DA286F32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21D0-46C9-9A26-95DA286F3268}"/>
            </c:ext>
          </c:extLst>
        </c:ser>
        <c:dLbls>
          <c:showLegendKey val="0"/>
          <c:showVal val="1"/>
          <c:showCatName val="0"/>
          <c:showSerName val="0"/>
          <c:showPercent val="0"/>
          <c:showBubbleSize val="0"/>
        </c:dLbls>
        <c:axId val="84219776"/>
        <c:axId val="84234240"/>
      </c:scatterChart>
      <c:valAx>
        <c:axId val="84219776"/>
        <c:scaling>
          <c:orientation val="minMax"/>
          <c:max val="7.6"/>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過去５年間において，先行取得用地の購入費用の支出等により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一時的に分子となる元利償還金等が増加したものの，元金償還額以内で地方債の活用を図</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ことによる残高の減少や金融市場環境における金利の低下などによる元利償還金の減少などにより相対的には減少しており，引き続き早期健全化基準を下回り，健全な状況にある。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今後も，地方債については，将来の財政運営の大きな負担とならないよう，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活用を図るなど，引き続き財政の健全性と長期安定性の確保に努めていく。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本市においては，満期一括償還地方債（５年）の「みや雷都債」を発行していたが，平成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年度から発行を休止しているため，減債基金残高及び積立相当額ともに減少に転じている。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充当可能財源等の減少があ</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年度にはＬＲＴ整備基金の創設などによりほぼ横ばいとなった。また，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額以内で地方債を活用し，残高の抑制に努めてきたことから，一般会計等に係る地方債や公営企業債の現在高が減少するなど，将来負担額も減少傾向であり，引き続き早期健全化基準を下回り，健全な状況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今後も，地方債については，将来の財政運営の大きな負担とならないよう，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活用を図るとともに，基金については，社会経済の変化にも十分に対応できるよう，財政調整基金を</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億円程度確保しながら活用を図るなど，引き続き財政の健全性と長期安定性の確保に努めていく。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栃木県宇都宮市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宇都宮市街地再開発組合の解散に伴う残余財産を新たに創設したＬＲＴ整備基金に積立を行ったことにより，全体の基金残高が増加している。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・財政の健全性と長期安定性を確保するため，今後の行政需要を見据え，社会経済の変化にも十分に対応できる残高を確保しつつ，効果的に活用を図る。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　　公共施設等の整備事業の財源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・ＬＲＴ整備基金　　　　ＬＲＴ整備の財源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・退職手当基金　　　　　退職手当の財源に不足を生じたときの財源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　　　　　社会福祉の増進の財源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・都市緑化基金　　　　　都市緑化の推進及び緑の保全の財源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・宇都宮市街地再開発組合の解散に伴う残余財産を新たに創設したＬＲＴ整備基金に積立を行ったことにより，全体の基金残高が増加している。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基金の設置目的に基づき活用を図るとともに，基金の涵養を図る。特に，公共施設等整備基金については，ネットワーク型コンパクトシティの形成に資する都市基盤の整備や，老朽化に対応するための公共施設等の更新・長寿命化などの財源として活用を図るとともに，計画的な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・決算剰余金を活用した積立てなどにより，残高が増加している。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・市税の急激な減収などにも対応できるよう，目標残高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億円程度を確保しながら，本市の持続的な発展に向け必要となる事業費を確保するため，効果的に活用する。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・今後の市債償還予定を踏まえ積立を行わず，満期一括償還方式を採っている「みや雷都債」などの償還の財源として取崩を行ったため，残高が減少している。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・「みや雷都債」の償還に備えるため，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522,688
513,158
416.85
214,041,393
207,828,155
1,270,691
102,103,199
107,797,098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公共施設等の改修費用など資産形成に要した経費に比べて，既存資産の減価償却費が大きいため，前年度と比較して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53.7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％となり，資産の老朽化が進んでいる。引き続き，長寿命化の推進や更新時期に併せた施設の再配置・統廃合・複合化など，公共施設マネジメントに取り組んでいく必要がある。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4" name="直線コネクタ 63"/>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5"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6" name="直線コネクタ 65"/>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7"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8" name="直線コネクタ 67"/>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9"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0" name="フローチャート: 判断 69"/>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1" name="フローチャート: 判断 70"/>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2" name="フローチャート: 判断 71"/>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3" name="フローチャート: 判断 72"/>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40259</xdr:rowOff>
    </xdr:from>
    <xdr:to>
      <xdr:col>23</xdr:col>
      <xdr:colOff>136525</xdr:colOff>
      <xdr:row>33</xdr:row>
      <xdr:rowOff>141860</xdr:rowOff>
    </xdr:to>
    <xdr:sp macro="" textlink="">
      <xdr:nvSpPr>
        <xdr:cNvPr id="79" name="楕円 78"/>
        <xdr:cNvSpPr/>
      </xdr:nvSpPr>
      <xdr:spPr>
        <a:xfrm>
          <a:off x="47117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18686</xdr:rowOff>
    </xdr:from>
    <xdr:ext cx="405111" cy="259045"/>
    <xdr:sp macro="" textlink="">
      <xdr:nvSpPr>
        <xdr:cNvPr id="80" name="有形固定資産減価償却率該当値テキスト"/>
        <xdr:cNvSpPr txBox="1"/>
      </xdr:nvSpPr>
      <xdr:spPr>
        <a:xfrm>
          <a:off x="4813300" y="644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105029</xdr:rowOff>
    </xdr:from>
    <xdr:to>
      <xdr:col>19</xdr:col>
      <xdr:colOff>187325</xdr:colOff>
      <xdr:row>34</xdr:row>
      <xdr:rowOff>35179</xdr:rowOff>
    </xdr:to>
    <xdr:sp macro="" textlink="">
      <xdr:nvSpPr>
        <xdr:cNvPr id="81" name="楕円 80"/>
        <xdr:cNvSpPr/>
      </xdr:nvSpPr>
      <xdr:spPr>
        <a:xfrm>
          <a:off x="4000500" y="65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91059</xdr:rowOff>
    </xdr:from>
    <xdr:to>
      <xdr:col>23</xdr:col>
      <xdr:colOff>85725</xdr:colOff>
      <xdr:row>33</xdr:row>
      <xdr:rowOff>155829</xdr:rowOff>
    </xdr:to>
    <xdr:cxnSp macro="">
      <xdr:nvCxnSpPr>
        <xdr:cNvPr id="82" name="直線コネクタ 81"/>
        <xdr:cNvCxnSpPr/>
      </xdr:nvCxnSpPr>
      <xdr:spPr>
        <a:xfrm flipV="1">
          <a:off x="4051300" y="652043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169799</xdr:rowOff>
    </xdr:from>
    <xdr:to>
      <xdr:col>15</xdr:col>
      <xdr:colOff>187325</xdr:colOff>
      <xdr:row>34</xdr:row>
      <xdr:rowOff>99949</xdr:rowOff>
    </xdr:to>
    <xdr:sp macro="" textlink="">
      <xdr:nvSpPr>
        <xdr:cNvPr id="83" name="楕円 82"/>
        <xdr:cNvSpPr/>
      </xdr:nvSpPr>
      <xdr:spPr>
        <a:xfrm>
          <a:off x="3238500" y="65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155829</xdr:rowOff>
    </xdr:from>
    <xdr:to>
      <xdr:col>19</xdr:col>
      <xdr:colOff>136525</xdr:colOff>
      <xdr:row>34</xdr:row>
      <xdr:rowOff>49149</xdr:rowOff>
    </xdr:to>
    <xdr:cxnSp macro="">
      <xdr:nvCxnSpPr>
        <xdr:cNvPr id="84" name="直線コネクタ 83"/>
        <xdr:cNvCxnSpPr/>
      </xdr:nvCxnSpPr>
      <xdr:spPr>
        <a:xfrm flipV="1">
          <a:off x="3289300" y="658520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5"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6"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7"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26306</xdr:rowOff>
    </xdr:from>
    <xdr:ext cx="405111" cy="259045"/>
    <xdr:sp macro="" textlink="">
      <xdr:nvSpPr>
        <xdr:cNvPr id="88" name="n_1mainValue有形固定資産減価償却率"/>
        <xdr:cNvSpPr txBox="1"/>
      </xdr:nvSpPr>
      <xdr:spPr>
        <a:xfrm>
          <a:off x="3836044" y="662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91076</xdr:rowOff>
    </xdr:from>
    <xdr:ext cx="405111" cy="259045"/>
    <xdr:sp macro="" textlink="">
      <xdr:nvSpPr>
        <xdr:cNvPr id="89" name="n_2mainValue有形固定資産減価償却率"/>
        <xdr:cNvSpPr txBox="1"/>
      </xdr:nvSpPr>
      <xdr:spPr>
        <a:xfrm>
          <a:off x="3086744" y="669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本市では，財政の健全性と長期安定性を確保するため，元金償還額以内で市債を活用しながら残高の抑制を図ってきた。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引き続き「宇都宮市財政運営指針」に基づき，公債費負担比率</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％以内を維持するなど，市債の適正管理に努めていく。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8" name="直線コネクタ 117"/>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1"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2" name="直線コネクタ 121"/>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3"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5" name="フローチャート: 判断 124"/>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161022</xdr:rowOff>
    </xdr:from>
    <xdr:to>
      <xdr:col>76</xdr:col>
      <xdr:colOff>73025</xdr:colOff>
      <xdr:row>32</xdr:row>
      <xdr:rowOff>91172</xdr:rowOff>
    </xdr:to>
    <xdr:sp macro="" textlink="">
      <xdr:nvSpPr>
        <xdr:cNvPr id="131" name="楕円 130"/>
        <xdr:cNvSpPr/>
      </xdr:nvSpPr>
      <xdr:spPr>
        <a:xfrm>
          <a:off x="14744700" y="62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139449</xdr:rowOff>
    </xdr:from>
    <xdr:ext cx="469744" cy="259045"/>
    <xdr:sp macro="" textlink="">
      <xdr:nvSpPr>
        <xdr:cNvPr id="132" name="債務償還比率該当値テキスト"/>
        <xdr:cNvSpPr txBox="1"/>
      </xdr:nvSpPr>
      <xdr:spPr>
        <a:xfrm>
          <a:off x="14846300" y="62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102249</xdr:rowOff>
    </xdr:from>
    <xdr:to>
      <xdr:col>72</xdr:col>
      <xdr:colOff>123825</xdr:colOff>
      <xdr:row>32</xdr:row>
      <xdr:rowOff>32399</xdr:rowOff>
    </xdr:to>
    <xdr:sp macro="" textlink="">
      <xdr:nvSpPr>
        <xdr:cNvPr id="133" name="楕円 132"/>
        <xdr:cNvSpPr/>
      </xdr:nvSpPr>
      <xdr:spPr>
        <a:xfrm>
          <a:off x="14033500" y="61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153049</xdr:rowOff>
    </xdr:from>
    <xdr:to>
      <xdr:col>76</xdr:col>
      <xdr:colOff>22225</xdr:colOff>
      <xdr:row>32</xdr:row>
      <xdr:rowOff>40372</xdr:rowOff>
    </xdr:to>
    <xdr:cxnSp macro="">
      <xdr:nvCxnSpPr>
        <xdr:cNvPr id="134" name="直線コネクタ 133"/>
        <xdr:cNvCxnSpPr/>
      </xdr:nvCxnSpPr>
      <xdr:spPr>
        <a:xfrm>
          <a:off x="14084300" y="6239524"/>
          <a:ext cx="7112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5"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23526</xdr:rowOff>
    </xdr:from>
    <xdr:ext cx="469744" cy="259045"/>
    <xdr:sp macro="" textlink="">
      <xdr:nvSpPr>
        <xdr:cNvPr id="136" name="n_1mainValue債務償還比率"/>
        <xdr:cNvSpPr txBox="1"/>
      </xdr:nvSpPr>
      <xdr:spPr>
        <a:xfrm>
          <a:off x="13836727" y="628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522,688
513,158
416.85
214,041,393
207,828,155
1,270,691
102,103,199
107,797,098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120650</xdr:rowOff>
    </xdr:from>
    <xdr:to>
      <xdr:col>24</xdr:col>
      <xdr:colOff>114300</xdr:colOff>
      <xdr:row>40</xdr:row>
      <xdr:rowOff>50800</xdr:rowOff>
    </xdr:to>
    <xdr:sp macro="" textlink="">
      <xdr:nvSpPr>
        <xdr:cNvPr id="71" name="楕円 70"/>
        <xdr:cNvSpPr/>
      </xdr:nvSpPr>
      <xdr:spPr>
        <a:xfrm>
          <a:off x="4584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99077</xdr:rowOff>
    </xdr:from>
    <xdr:ext cx="405111" cy="259045"/>
    <xdr:sp macro="" textlink="">
      <xdr:nvSpPr>
        <xdr:cNvPr id="72" name="【道路】&#10;有形固定資産減価償却率該当値テキスト"/>
        <xdr:cNvSpPr txBox="1"/>
      </xdr:nvSpPr>
      <xdr:spPr>
        <a:xfrm>
          <a:off x="4673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156845</xdr:rowOff>
    </xdr:from>
    <xdr:to>
      <xdr:col>20</xdr:col>
      <xdr:colOff>38100</xdr:colOff>
      <xdr:row>40</xdr:row>
      <xdr:rowOff>86995</xdr:rowOff>
    </xdr:to>
    <xdr:sp macro="" textlink="">
      <xdr:nvSpPr>
        <xdr:cNvPr id="73" name="楕円 72"/>
        <xdr:cNvSpPr/>
      </xdr:nvSpPr>
      <xdr:spPr>
        <a:xfrm>
          <a:off x="3746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0</xdr:rowOff>
    </xdr:from>
    <xdr:to>
      <xdr:col>24</xdr:col>
      <xdr:colOff>63500</xdr:colOff>
      <xdr:row>40</xdr:row>
      <xdr:rowOff>36195</xdr:rowOff>
    </xdr:to>
    <xdr:cxnSp macro="">
      <xdr:nvCxnSpPr>
        <xdr:cNvPr id="74" name="直線コネクタ 73"/>
        <xdr:cNvCxnSpPr/>
      </xdr:nvCxnSpPr>
      <xdr:spPr>
        <a:xfrm flipV="1">
          <a:off x="3797300" y="6858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17780</xdr:rowOff>
    </xdr:from>
    <xdr:to>
      <xdr:col>15</xdr:col>
      <xdr:colOff>101600</xdr:colOff>
      <xdr:row>40</xdr:row>
      <xdr:rowOff>119380</xdr:rowOff>
    </xdr:to>
    <xdr:sp macro="" textlink="">
      <xdr:nvSpPr>
        <xdr:cNvPr id="75" name="楕円 74"/>
        <xdr:cNvSpPr/>
      </xdr:nvSpPr>
      <xdr:spPr>
        <a:xfrm>
          <a:off x="2857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36195</xdr:rowOff>
    </xdr:from>
    <xdr:to>
      <xdr:col>19</xdr:col>
      <xdr:colOff>177800</xdr:colOff>
      <xdr:row>40</xdr:row>
      <xdr:rowOff>68580</xdr:rowOff>
    </xdr:to>
    <xdr:cxnSp macro="">
      <xdr:nvCxnSpPr>
        <xdr:cNvPr id="76" name="直線コネクタ 75"/>
        <xdr:cNvCxnSpPr/>
      </xdr:nvCxnSpPr>
      <xdr:spPr>
        <a:xfrm flipV="1">
          <a:off x="2908300" y="6894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78122</xdr:rowOff>
    </xdr:from>
    <xdr:ext cx="405111" cy="259045"/>
    <xdr:sp macro="" textlink="">
      <xdr:nvSpPr>
        <xdr:cNvPr id="80" name="n_1mainValue【道路】&#10;有形固定資産減価償却率"/>
        <xdr:cNvSpPr txBox="1"/>
      </xdr:nvSpPr>
      <xdr:spPr>
        <a:xfrm>
          <a:off x="35820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110507</xdr:rowOff>
    </xdr:from>
    <xdr:ext cx="405111" cy="259045"/>
    <xdr:sp macro="" textlink="">
      <xdr:nvSpPr>
        <xdr:cNvPr id="81" name="n_2mainValue【道路】&#10;有形固定資産減価償却率"/>
        <xdr:cNvSpPr txBox="1"/>
      </xdr:nvSpPr>
      <xdr:spPr>
        <a:xfrm>
          <a:off x="2705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119629</xdr:rowOff>
    </xdr:from>
    <xdr:to>
      <xdr:col>55</xdr:col>
      <xdr:colOff>50800</xdr:colOff>
      <xdr:row>41</xdr:row>
      <xdr:rowOff>49779</xdr:rowOff>
    </xdr:to>
    <xdr:sp macro="" textlink="">
      <xdr:nvSpPr>
        <xdr:cNvPr id="118" name="楕円 117"/>
        <xdr:cNvSpPr/>
      </xdr:nvSpPr>
      <xdr:spPr>
        <a:xfrm>
          <a:off x="10426700" y="69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82968</xdr:rowOff>
    </xdr:from>
    <xdr:ext cx="469744" cy="259045"/>
    <xdr:sp macro="" textlink="">
      <xdr:nvSpPr>
        <xdr:cNvPr id="119" name="【道路】&#10;一人当たり延長該当値テキスト"/>
        <xdr:cNvSpPr txBox="1"/>
      </xdr:nvSpPr>
      <xdr:spPr>
        <a:xfrm>
          <a:off x="10515600" y="69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119812</xdr:rowOff>
    </xdr:from>
    <xdr:to>
      <xdr:col>50</xdr:col>
      <xdr:colOff>165100</xdr:colOff>
      <xdr:row>41</xdr:row>
      <xdr:rowOff>49962</xdr:rowOff>
    </xdr:to>
    <xdr:sp macro="" textlink="">
      <xdr:nvSpPr>
        <xdr:cNvPr id="120" name="楕円 119"/>
        <xdr:cNvSpPr/>
      </xdr:nvSpPr>
      <xdr:spPr>
        <a:xfrm>
          <a:off x="9588500" y="697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170429</xdr:rowOff>
    </xdr:from>
    <xdr:to>
      <xdr:col>55</xdr:col>
      <xdr:colOff>0</xdr:colOff>
      <xdr:row>40</xdr:row>
      <xdr:rowOff>170612</xdr:rowOff>
    </xdr:to>
    <xdr:cxnSp macro="">
      <xdr:nvCxnSpPr>
        <xdr:cNvPr id="121" name="直線コネクタ 120"/>
        <xdr:cNvCxnSpPr/>
      </xdr:nvCxnSpPr>
      <xdr:spPr>
        <a:xfrm flipV="1">
          <a:off x="9639300" y="702842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119789</xdr:rowOff>
    </xdr:from>
    <xdr:to>
      <xdr:col>46</xdr:col>
      <xdr:colOff>38100</xdr:colOff>
      <xdr:row>41</xdr:row>
      <xdr:rowOff>49939</xdr:rowOff>
    </xdr:to>
    <xdr:sp macro="" textlink="">
      <xdr:nvSpPr>
        <xdr:cNvPr id="122" name="楕円 121"/>
        <xdr:cNvSpPr/>
      </xdr:nvSpPr>
      <xdr:spPr>
        <a:xfrm>
          <a:off x="8699500" y="69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170589</xdr:rowOff>
    </xdr:from>
    <xdr:to>
      <xdr:col>50</xdr:col>
      <xdr:colOff>114300</xdr:colOff>
      <xdr:row>40</xdr:row>
      <xdr:rowOff>170612</xdr:rowOff>
    </xdr:to>
    <xdr:cxnSp macro="">
      <xdr:nvCxnSpPr>
        <xdr:cNvPr id="123" name="直線コネクタ 122"/>
        <xdr:cNvCxnSpPr/>
      </xdr:nvCxnSpPr>
      <xdr:spPr>
        <a:xfrm>
          <a:off x="8750300" y="7028589"/>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41089</xdr:rowOff>
    </xdr:from>
    <xdr:ext cx="469744" cy="259045"/>
    <xdr:sp macro="" textlink="">
      <xdr:nvSpPr>
        <xdr:cNvPr id="127" name="n_1mainValue【道路】&#10;一人当たり延長"/>
        <xdr:cNvSpPr txBox="1"/>
      </xdr:nvSpPr>
      <xdr:spPr>
        <a:xfrm>
          <a:off x="9391727" y="707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66466</xdr:rowOff>
    </xdr:from>
    <xdr:ext cx="469744" cy="259045"/>
    <xdr:sp macro="" textlink="">
      <xdr:nvSpPr>
        <xdr:cNvPr id="128" name="n_2mainValue【道路】&#10;一人当たり延長"/>
        <xdr:cNvSpPr txBox="1"/>
      </xdr:nvSpPr>
      <xdr:spPr>
        <a:xfrm>
          <a:off x="8515427" y="675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57"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7" name="楕円 166"/>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85742</xdr:rowOff>
    </xdr:from>
    <xdr:ext cx="405111" cy="259045"/>
    <xdr:sp macro="" textlink="">
      <xdr:nvSpPr>
        <xdr:cNvPr id="168" name="【橋りょう・トンネル】&#10;有形固定資産減価償却率該当値テキスト"/>
        <xdr:cNvSpPr txBox="1"/>
      </xdr:nvSpPr>
      <xdr:spPr>
        <a:xfrm>
          <a:off x="46736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69" name="楕円 168"/>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22860</xdr:rowOff>
    </xdr:to>
    <xdr:cxnSp macro="">
      <xdr:nvCxnSpPr>
        <xdr:cNvPr id="170" name="直線コネクタ 169"/>
        <xdr:cNvCxnSpPr/>
      </xdr:nvCxnSpPr>
      <xdr:spPr>
        <a:xfrm flipV="1">
          <a:off x="3797300" y="102736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71" name="楕円 170"/>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55245</xdr:rowOff>
    </xdr:to>
    <xdr:cxnSp macro="">
      <xdr:nvCxnSpPr>
        <xdr:cNvPr id="172" name="直線コネクタ 171"/>
        <xdr:cNvCxnSpPr/>
      </xdr:nvCxnSpPr>
      <xdr:spPr>
        <a:xfrm flipV="1">
          <a:off x="2908300" y="103098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73"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76" name="n_1mainValue【橋りょう・トンネ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177" name="n_2mainValue【橋りょう・トンネ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109275</xdr:rowOff>
    </xdr:from>
    <xdr:to>
      <xdr:col>55</xdr:col>
      <xdr:colOff>50800</xdr:colOff>
      <xdr:row>64</xdr:row>
      <xdr:rowOff>39425</xdr:rowOff>
    </xdr:to>
    <xdr:sp macro="" textlink="">
      <xdr:nvSpPr>
        <xdr:cNvPr id="214" name="楕円 213"/>
        <xdr:cNvSpPr/>
      </xdr:nvSpPr>
      <xdr:spPr>
        <a:xfrm>
          <a:off x="10426700" y="109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24202</xdr:rowOff>
    </xdr:from>
    <xdr:ext cx="469744" cy="259045"/>
    <xdr:sp macro="" textlink="">
      <xdr:nvSpPr>
        <xdr:cNvPr id="215" name="【橋りょう・トンネル】&#10;一人当たり有形固定資産（償却資産）額該当値テキスト"/>
        <xdr:cNvSpPr txBox="1"/>
      </xdr:nvSpPr>
      <xdr:spPr>
        <a:xfrm>
          <a:off x="10515600" y="1082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109311</xdr:rowOff>
    </xdr:from>
    <xdr:to>
      <xdr:col>50</xdr:col>
      <xdr:colOff>165100</xdr:colOff>
      <xdr:row>64</xdr:row>
      <xdr:rowOff>39461</xdr:rowOff>
    </xdr:to>
    <xdr:sp macro="" textlink="">
      <xdr:nvSpPr>
        <xdr:cNvPr id="216" name="楕円 215"/>
        <xdr:cNvSpPr/>
      </xdr:nvSpPr>
      <xdr:spPr>
        <a:xfrm>
          <a:off x="9588500" y="109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160075</xdr:rowOff>
    </xdr:from>
    <xdr:to>
      <xdr:col>55</xdr:col>
      <xdr:colOff>0</xdr:colOff>
      <xdr:row>63</xdr:row>
      <xdr:rowOff>160111</xdr:rowOff>
    </xdr:to>
    <xdr:cxnSp macro="">
      <xdr:nvCxnSpPr>
        <xdr:cNvPr id="217" name="直線コネクタ 216"/>
        <xdr:cNvCxnSpPr/>
      </xdr:nvCxnSpPr>
      <xdr:spPr>
        <a:xfrm flipV="1">
          <a:off x="9639300" y="10961425"/>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109417</xdr:rowOff>
    </xdr:from>
    <xdr:to>
      <xdr:col>46</xdr:col>
      <xdr:colOff>38100</xdr:colOff>
      <xdr:row>64</xdr:row>
      <xdr:rowOff>39567</xdr:rowOff>
    </xdr:to>
    <xdr:sp macro="" textlink="">
      <xdr:nvSpPr>
        <xdr:cNvPr id="218" name="楕円 217"/>
        <xdr:cNvSpPr/>
      </xdr:nvSpPr>
      <xdr:spPr>
        <a:xfrm>
          <a:off x="8699500" y="109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160111</xdr:rowOff>
    </xdr:from>
    <xdr:to>
      <xdr:col>50</xdr:col>
      <xdr:colOff>114300</xdr:colOff>
      <xdr:row>63</xdr:row>
      <xdr:rowOff>160217</xdr:rowOff>
    </xdr:to>
    <xdr:cxnSp macro="">
      <xdr:nvCxnSpPr>
        <xdr:cNvPr id="219" name="直線コネクタ 218"/>
        <xdr:cNvCxnSpPr/>
      </xdr:nvCxnSpPr>
      <xdr:spPr>
        <a:xfrm flipV="1">
          <a:off x="8750300" y="10961461"/>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20"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21"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30588</xdr:rowOff>
    </xdr:from>
    <xdr:ext cx="469744" cy="259045"/>
    <xdr:sp macro="" textlink="">
      <xdr:nvSpPr>
        <xdr:cNvPr id="223" name="n_1mainValue【橋りょう・トンネル】&#10;一人当たり有形固定資産（償却資産）額"/>
        <xdr:cNvSpPr txBox="1"/>
      </xdr:nvSpPr>
      <xdr:spPr>
        <a:xfrm>
          <a:off x="9391728" y="1100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30694</xdr:rowOff>
    </xdr:from>
    <xdr:ext cx="469744" cy="259045"/>
    <xdr:sp macro="" textlink="">
      <xdr:nvSpPr>
        <xdr:cNvPr id="224" name="n_2mainValue【橋りょう・トンネル】&#10;一人当たり有形固定資産（償却資産）額"/>
        <xdr:cNvSpPr txBox="1"/>
      </xdr:nvSpPr>
      <xdr:spPr>
        <a:xfrm>
          <a:off x="8515428" y="110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162561</xdr:rowOff>
    </xdr:from>
    <xdr:to>
      <xdr:col>24</xdr:col>
      <xdr:colOff>114300</xdr:colOff>
      <xdr:row>80</xdr:row>
      <xdr:rowOff>92711</xdr:rowOff>
    </xdr:to>
    <xdr:sp macro="" textlink="">
      <xdr:nvSpPr>
        <xdr:cNvPr id="264" name="楕円 263"/>
        <xdr:cNvSpPr/>
      </xdr:nvSpPr>
      <xdr:spPr>
        <a:xfrm>
          <a:off x="45847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13988</xdr:rowOff>
    </xdr:from>
    <xdr:ext cx="405111" cy="259045"/>
    <xdr:sp macro="" textlink="">
      <xdr:nvSpPr>
        <xdr:cNvPr id="265" name="【公営住宅】&#10;有形固定資産減価償却率該当値テキスト"/>
        <xdr:cNvSpPr txBox="1"/>
      </xdr:nvSpPr>
      <xdr:spPr>
        <a:xfrm>
          <a:off x="4673600"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59689</xdr:rowOff>
    </xdr:from>
    <xdr:to>
      <xdr:col>20</xdr:col>
      <xdr:colOff>38100</xdr:colOff>
      <xdr:row>80</xdr:row>
      <xdr:rowOff>161289</xdr:rowOff>
    </xdr:to>
    <xdr:sp macro="" textlink="">
      <xdr:nvSpPr>
        <xdr:cNvPr id="266" name="楕円 265"/>
        <xdr:cNvSpPr/>
      </xdr:nvSpPr>
      <xdr:spPr>
        <a:xfrm>
          <a:off x="3746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41911</xdr:rowOff>
    </xdr:from>
    <xdr:to>
      <xdr:col>24</xdr:col>
      <xdr:colOff>63500</xdr:colOff>
      <xdr:row>80</xdr:row>
      <xdr:rowOff>110489</xdr:rowOff>
    </xdr:to>
    <xdr:cxnSp macro="">
      <xdr:nvCxnSpPr>
        <xdr:cNvPr id="267" name="直線コネクタ 266"/>
        <xdr:cNvCxnSpPr/>
      </xdr:nvCxnSpPr>
      <xdr:spPr>
        <a:xfrm flipV="1">
          <a:off x="3797300" y="137579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128270</xdr:rowOff>
    </xdr:from>
    <xdr:to>
      <xdr:col>15</xdr:col>
      <xdr:colOff>101600</xdr:colOff>
      <xdr:row>81</xdr:row>
      <xdr:rowOff>58420</xdr:rowOff>
    </xdr:to>
    <xdr:sp macro="" textlink="">
      <xdr:nvSpPr>
        <xdr:cNvPr id="268" name="楕円 267"/>
        <xdr:cNvSpPr/>
      </xdr:nvSpPr>
      <xdr:spPr>
        <a:xfrm>
          <a:off x="2857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110489</xdr:rowOff>
    </xdr:from>
    <xdr:to>
      <xdr:col>19</xdr:col>
      <xdr:colOff>177800</xdr:colOff>
      <xdr:row>81</xdr:row>
      <xdr:rowOff>7620</xdr:rowOff>
    </xdr:to>
    <xdr:cxnSp macro="">
      <xdr:nvCxnSpPr>
        <xdr:cNvPr id="269" name="直線コネクタ 268"/>
        <xdr:cNvCxnSpPr/>
      </xdr:nvCxnSpPr>
      <xdr:spPr>
        <a:xfrm flipV="1">
          <a:off x="2908300" y="138264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0"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6366</xdr:rowOff>
    </xdr:from>
    <xdr:ext cx="405111" cy="259045"/>
    <xdr:sp macro="" textlink="">
      <xdr:nvSpPr>
        <xdr:cNvPr id="273" name="n_1mainValue【公営住宅】&#10;有形固定資産減価償却率"/>
        <xdr:cNvSpPr txBox="1"/>
      </xdr:nvSpPr>
      <xdr:spPr>
        <a:xfrm>
          <a:off x="35820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74" name="n_2mainValue【公営住宅】&#10;有形固定資産減価償却率"/>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62737</xdr:rowOff>
    </xdr:from>
    <xdr:to>
      <xdr:col>55</xdr:col>
      <xdr:colOff>50800</xdr:colOff>
      <xdr:row>84</xdr:row>
      <xdr:rowOff>164337</xdr:rowOff>
    </xdr:to>
    <xdr:sp macro="" textlink="">
      <xdr:nvSpPr>
        <xdr:cNvPr id="313" name="楕円 312"/>
        <xdr:cNvSpPr/>
      </xdr:nvSpPr>
      <xdr:spPr>
        <a:xfrm>
          <a:off x="104267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41164</xdr:rowOff>
    </xdr:from>
    <xdr:ext cx="469744" cy="259045"/>
    <xdr:sp macro="" textlink="">
      <xdr:nvSpPr>
        <xdr:cNvPr id="314" name="【公営住宅】&#10;一人当たり面積該当値テキスト"/>
        <xdr:cNvSpPr txBox="1"/>
      </xdr:nvSpPr>
      <xdr:spPr>
        <a:xfrm>
          <a:off x="10515600"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15" name="楕円 314"/>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113537</xdr:rowOff>
    </xdr:from>
    <xdr:to>
      <xdr:col>55</xdr:col>
      <xdr:colOff>0</xdr:colOff>
      <xdr:row>84</xdr:row>
      <xdr:rowOff>114300</xdr:rowOff>
    </xdr:to>
    <xdr:cxnSp macro="">
      <xdr:nvCxnSpPr>
        <xdr:cNvPr id="316" name="直線コネクタ 315"/>
        <xdr:cNvCxnSpPr/>
      </xdr:nvCxnSpPr>
      <xdr:spPr>
        <a:xfrm flipV="1">
          <a:off x="9639300" y="14515337"/>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62737</xdr:rowOff>
    </xdr:from>
    <xdr:to>
      <xdr:col>46</xdr:col>
      <xdr:colOff>38100</xdr:colOff>
      <xdr:row>84</xdr:row>
      <xdr:rowOff>164337</xdr:rowOff>
    </xdr:to>
    <xdr:sp macro="" textlink="">
      <xdr:nvSpPr>
        <xdr:cNvPr id="317" name="楕円 316"/>
        <xdr:cNvSpPr/>
      </xdr:nvSpPr>
      <xdr:spPr>
        <a:xfrm>
          <a:off x="8699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113537</xdr:rowOff>
    </xdr:from>
    <xdr:to>
      <xdr:col>50</xdr:col>
      <xdr:colOff>114300</xdr:colOff>
      <xdr:row>84</xdr:row>
      <xdr:rowOff>114300</xdr:rowOff>
    </xdr:to>
    <xdr:cxnSp macro="">
      <xdr:nvCxnSpPr>
        <xdr:cNvPr id="318" name="直線コネクタ 317"/>
        <xdr:cNvCxnSpPr/>
      </xdr:nvCxnSpPr>
      <xdr:spPr>
        <a:xfrm>
          <a:off x="8750300" y="145153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19"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0"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22" name="n_1mainValue【公営住宅】&#10;一人当たり面積"/>
        <xdr:cNvSpPr txBox="1"/>
      </xdr:nvSpPr>
      <xdr:spPr>
        <a:xfrm>
          <a:off x="9391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155464</xdr:rowOff>
    </xdr:from>
    <xdr:ext cx="469744" cy="259045"/>
    <xdr:sp macro="" textlink="">
      <xdr:nvSpPr>
        <xdr:cNvPr id="323" name="n_2mainValue【公営住宅】&#10;一人当たり面積"/>
        <xdr:cNvSpPr txBox="1"/>
      </xdr:nvSpPr>
      <xdr:spPr>
        <a:xfrm>
          <a:off x="8515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64" name="直線コネクタ 363"/>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65"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66" name="直線コネクタ 365"/>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67"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68" name="直線コネクタ 36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69"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70" name="フローチャート: 判断 369"/>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1" name="フローチャート: 判断 37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72" name="フローチャート: 判断 371"/>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73" name="フローチャート: 判断 372"/>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xdr:rowOff>
    </xdr:from>
    <xdr:to>
      <xdr:col>85</xdr:col>
      <xdr:colOff>177800</xdr:colOff>
      <xdr:row>39</xdr:row>
      <xdr:rowOff>117475</xdr:rowOff>
    </xdr:to>
    <xdr:sp macro="" textlink="">
      <xdr:nvSpPr>
        <xdr:cNvPr id="379" name="楕円 378"/>
        <xdr:cNvSpPr/>
      </xdr:nvSpPr>
      <xdr:spPr>
        <a:xfrm>
          <a:off x="16268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165752</xdr:rowOff>
    </xdr:from>
    <xdr:ext cx="405111" cy="259045"/>
    <xdr:sp macro="" textlink="">
      <xdr:nvSpPr>
        <xdr:cNvPr id="380" name="【認定こども園・幼稚園・保育所】&#10;有形固定資産減価償却率該当値テキスト"/>
        <xdr:cNvSpPr txBox="1"/>
      </xdr:nvSpPr>
      <xdr:spPr>
        <a:xfrm>
          <a:off x="1635760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69215</xdr:rowOff>
    </xdr:from>
    <xdr:to>
      <xdr:col>81</xdr:col>
      <xdr:colOff>101600</xdr:colOff>
      <xdr:row>39</xdr:row>
      <xdr:rowOff>170815</xdr:rowOff>
    </xdr:to>
    <xdr:sp macro="" textlink="">
      <xdr:nvSpPr>
        <xdr:cNvPr id="381" name="楕円 380"/>
        <xdr:cNvSpPr/>
      </xdr:nvSpPr>
      <xdr:spPr>
        <a:xfrm>
          <a:off x="15430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66675</xdr:rowOff>
    </xdr:from>
    <xdr:to>
      <xdr:col>85</xdr:col>
      <xdr:colOff>127000</xdr:colOff>
      <xdr:row>39</xdr:row>
      <xdr:rowOff>120015</xdr:rowOff>
    </xdr:to>
    <xdr:cxnSp macro="">
      <xdr:nvCxnSpPr>
        <xdr:cNvPr id="382" name="直線コネクタ 381"/>
        <xdr:cNvCxnSpPr/>
      </xdr:nvCxnSpPr>
      <xdr:spPr>
        <a:xfrm flipV="1">
          <a:off x="15481300" y="67532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122555</xdr:rowOff>
    </xdr:from>
    <xdr:to>
      <xdr:col>76</xdr:col>
      <xdr:colOff>165100</xdr:colOff>
      <xdr:row>40</xdr:row>
      <xdr:rowOff>52705</xdr:rowOff>
    </xdr:to>
    <xdr:sp macro="" textlink="">
      <xdr:nvSpPr>
        <xdr:cNvPr id="383" name="楕円 382"/>
        <xdr:cNvSpPr/>
      </xdr:nvSpPr>
      <xdr:spPr>
        <a:xfrm>
          <a:off x="14541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120015</xdr:rowOff>
    </xdr:from>
    <xdr:to>
      <xdr:col>81</xdr:col>
      <xdr:colOff>50800</xdr:colOff>
      <xdr:row>40</xdr:row>
      <xdr:rowOff>1905</xdr:rowOff>
    </xdr:to>
    <xdr:cxnSp macro="">
      <xdr:nvCxnSpPr>
        <xdr:cNvPr id="384" name="直線コネクタ 383"/>
        <xdr:cNvCxnSpPr/>
      </xdr:nvCxnSpPr>
      <xdr:spPr>
        <a:xfrm flipV="1">
          <a:off x="14592300" y="68065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385"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86"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38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161942</xdr:rowOff>
    </xdr:from>
    <xdr:ext cx="405111" cy="259045"/>
    <xdr:sp macro="" textlink="">
      <xdr:nvSpPr>
        <xdr:cNvPr id="388" name="n_1mainValue【認定こども園・幼稚園・保育所】&#10;有形固定資産減価償却率"/>
        <xdr:cNvSpPr txBox="1"/>
      </xdr:nvSpPr>
      <xdr:spPr>
        <a:xfrm>
          <a:off x="152660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43832</xdr:rowOff>
    </xdr:from>
    <xdr:ext cx="405111" cy="259045"/>
    <xdr:sp macro="" textlink="">
      <xdr:nvSpPr>
        <xdr:cNvPr id="389" name="n_2mainValue【認定こども園・幼稚園・保育所】&#10;有形固定資産減価償却率"/>
        <xdr:cNvSpPr txBox="1"/>
      </xdr:nvSpPr>
      <xdr:spPr>
        <a:xfrm>
          <a:off x="143897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11" name="直線コネクタ 410"/>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3" name="直線コネクタ 41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14"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15" name="直線コネクタ 414"/>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16"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17" name="フローチャート: 判断 416"/>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18" name="フローチャート: 判断 417"/>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19" name="フローチャート: 判断 418"/>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20" name="フローチャート: 判断 419"/>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39116</xdr:rowOff>
    </xdr:from>
    <xdr:to>
      <xdr:col>116</xdr:col>
      <xdr:colOff>114300</xdr:colOff>
      <xdr:row>41</xdr:row>
      <xdr:rowOff>140716</xdr:rowOff>
    </xdr:to>
    <xdr:sp macro="" textlink="">
      <xdr:nvSpPr>
        <xdr:cNvPr id="426" name="楕円 425"/>
        <xdr:cNvSpPr/>
      </xdr:nvSpPr>
      <xdr:spPr>
        <a:xfrm>
          <a:off x="221107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125493</xdr:rowOff>
    </xdr:from>
    <xdr:ext cx="469744" cy="259045"/>
    <xdr:sp macro="" textlink="">
      <xdr:nvSpPr>
        <xdr:cNvPr id="427" name="【認定こども園・幼稚園・保育所】&#10;一人当たり面積該当値テキスト"/>
        <xdr:cNvSpPr txBox="1"/>
      </xdr:nvSpPr>
      <xdr:spPr>
        <a:xfrm>
          <a:off x="22199600" y="698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39116</xdr:rowOff>
    </xdr:from>
    <xdr:to>
      <xdr:col>112</xdr:col>
      <xdr:colOff>38100</xdr:colOff>
      <xdr:row>41</xdr:row>
      <xdr:rowOff>140716</xdr:rowOff>
    </xdr:to>
    <xdr:sp macro="" textlink="">
      <xdr:nvSpPr>
        <xdr:cNvPr id="428" name="楕円 427"/>
        <xdr:cNvSpPr/>
      </xdr:nvSpPr>
      <xdr:spPr>
        <a:xfrm>
          <a:off x="21272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89916</xdr:rowOff>
    </xdr:from>
    <xdr:to>
      <xdr:col>116</xdr:col>
      <xdr:colOff>63500</xdr:colOff>
      <xdr:row>41</xdr:row>
      <xdr:rowOff>89916</xdr:rowOff>
    </xdr:to>
    <xdr:cxnSp macro="">
      <xdr:nvCxnSpPr>
        <xdr:cNvPr id="429" name="直線コネクタ 428"/>
        <xdr:cNvCxnSpPr/>
      </xdr:nvCxnSpPr>
      <xdr:spPr>
        <a:xfrm>
          <a:off x="21323300" y="7119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39116</xdr:rowOff>
    </xdr:from>
    <xdr:to>
      <xdr:col>107</xdr:col>
      <xdr:colOff>101600</xdr:colOff>
      <xdr:row>41</xdr:row>
      <xdr:rowOff>140716</xdr:rowOff>
    </xdr:to>
    <xdr:sp macro="" textlink="">
      <xdr:nvSpPr>
        <xdr:cNvPr id="430" name="楕円 429"/>
        <xdr:cNvSpPr/>
      </xdr:nvSpPr>
      <xdr:spPr>
        <a:xfrm>
          <a:off x="20383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89916</xdr:rowOff>
    </xdr:from>
    <xdr:to>
      <xdr:col>111</xdr:col>
      <xdr:colOff>177800</xdr:colOff>
      <xdr:row>41</xdr:row>
      <xdr:rowOff>89916</xdr:rowOff>
    </xdr:to>
    <xdr:cxnSp macro="">
      <xdr:nvCxnSpPr>
        <xdr:cNvPr id="431" name="直線コネクタ 430"/>
        <xdr:cNvCxnSpPr/>
      </xdr:nvCxnSpPr>
      <xdr:spPr>
        <a:xfrm>
          <a:off x="20434300" y="7119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32"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33"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34"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131843</xdr:rowOff>
    </xdr:from>
    <xdr:ext cx="469744" cy="259045"/>
    <xdr:sp macro="" textlink="">
      <xdr:nvSpPr>
        <xdr:cNvPr id="435" name="n_1mainValue【認定こども園・幼稚園・保育所】&#10;一人当たり面積"/>
        <xdr:cNvSpPr txBox="1"/>
      </xdr:nvSpPr>
      <xdr:spPr>
        <a:xfrm>
          <a:off x="210757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131843</xdr:rowOff>
    </xdr:from>
    <xdr:ext cx="469744" cy="259045"/>
    <xdr:sp macro="" textlink="">
      <xdr:nvSpPr>
        <xdr:cNvPr id="436" name="n_2mainValue【認定こども園・幼稚園・保育所】&#10;一人当たり面積"/>
        <xdr:cNvSpPr txBox="1"/>
      </xdr:nvSpPr>
      <xdr:spPr>
        <a:xfrm>
          <a:off x="201994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61" name="直線コネクタ 460"/>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62"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63" name="直線コネクタ 462"/>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5" name="直線コネクタ 46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66"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7" name="フローチャート: 判断 466"/>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68" name="フローチャート: 判断 467"/>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69" name="フローチャート: 判断 468"/>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70" name="フローチャート: 判断 46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476" name="楕円 475"/>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477" name="【学校施設】&#10;有形固定資産減価償却率該当値テキスト"/>
        <xdr:cNvSpPr txBox="1"/>
      </xdr:nvSpPr>
      <xdr:spPr>
        <a:xfrm>
          <a:off x="16357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135890</xdr:rowOff>
    </xdr:from>
    <xdr:to>
      <xdr:col>81</xdr:col>
      <xdr:colOff>101600</xdr:colOff>
      <xdr:row>59</xdr:row>
      <xdr:rowOff>66040</xdr:rowOff>
    </xdr:to>
    <xdr:sp macro="" textlink="">
      <xdr:nvSpPr>
        <xdr:cNvPr id="478" name="楕円 477"/>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59</xdr:row>
      <xdr:rowOff>15240</xdr:rowOff>
    </xdr:to>
    <xdr:cxnSp macro="">
      <xdr:nvCxnSpPr>
        <xdr:cNvPr id="479" name="直線コネクタ 478"/>
        <xdr:cNvCxnSpPr/>
      </xdr:nvCxnSpPr>
      <xdr:spPr>
        <a:xfrm flipV="1">
          <a:off x="15481300" y="100926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80" name="楕円 479"/>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xdr:rowOff>
    </xdr:from>
    <xdr:to>
      <xdr:col>81</xdr:col>
      <xdr:colOff>50800</xdr:colOff>
      <xdr:row>59</xdr:row>
      <xdr:rowOff>68580</xdr:rowOff>
    </xdr:to>
    <xdr:cxnSp macro="">
      <xdr:nvCxnSpPr>
        <xdr:cNvPr id="481" name="直線コネクタ 480"/>
        <xdr:cNvCxnSpPr/>
      </xdr:nvCxnSpPr>
      <xdr:spPr>
        <a:xfrm flipV="1">
          <a:off x="14592300" y="101307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482"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83"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84"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82567</xdr:rowOff>
    </xdr:from>
    <xdr:ext cx="405111" cy="259045"/>
    <xdr:sp macro="" textlink="">
      <xdr:nvSpPr>
        <xdr:cNvPr id="485" name="n_1main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110507</xdr:rowOff>
    </xdr:from>
    <xdr:ext cx="405111" cy="259045"/>
    <xdr:sp macro="" textlink="">
      <xdr:nvSpPr>
        <xdr:cNvPr id="486" name="n_2mainValue【学校施設】&#10;有形固定資産減価償却率"/>
        <xdr:cNvSpPr txBox="1"/>
      </xdr:nvSpPr>
      <xdr:spPr>
        <a:xfrm>
          <a:off x="14389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11" name="直線コネクタ 510"/>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12"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13" name="直線コネクタ 512"/>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14"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15" name="直線コネクタ 514"/>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16"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17" name="フローチャート: 判断 516"/>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18" name="フローチャート: 判断 517"/>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19" name="フローチャート: 判断 518"/>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20" name="フローチャート: 判断 519"/>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133604</xdr:rowOff>
    </xdr:from>
    <xdr:to>
      <xdr:col>116</xdr:col>
      <xdr:colOff>114300</xdr:colOff>
      <xdr:row>64</xdr:row>
      <xdr:rowOff>63754</xdr:rowOff>
    </xdr:to>
    <xdr:sp macro="" textlink="">
      <xdr:nvSpPr>
        <xdr:cNvPr id="526" name="楕円 525"/>
        <xdr:cNvSpPr/>
      </xdr:nvSpPr>
      <xdr:spPr>
        <a:xfrm>
          <a:off x="221107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48531</xdr:rowOff>
    </xdr:from>
    <xdr:ext cx="469744" cy="259045"/>
    <xdr:sp macro="" textlink="">
      <xdr:nvSpPr>
        <xdr:cNvPr id="527" name="【学校施設】&#10;一人当たり面積該当値テキスト"/>
        <xdr:cNvSpPr txBox="1"/>
      </xdr:nvSpPr>
      <xdr:spPr>
        <a:xfrm>
          <a:off x="22199600" y="108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134366</xdr:rowOff>
    </xdr:from>
    <xdr:to>
      <xdr:col>112</xdr:col>
      <xdr:colOff>38100</xdr:colOff>
      <xdr:row>64</xdr:row>
      <xdr:rowOff>64516</xdr:rowOff>
    </xdr:to>
    <xdr:sp macro="" textlink="">
      <xdr:nvSpPr>
        <xdr:cNvPr id="528" name="楕円 527"/>
        <xdr:cNvSpPr/>
      </xdr:nvSpPr>
      <xdr:spPr>
        <a:xfrm>
          <a:off x="21272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12954</xdr:rowOff>
    </xdr:from>
    <xdr:to>
      <xdr:col>116</xdr:col>
      <xdr:colOff>63500</xdr:colOff>
      <xdr:row>64</xdr:row>
      <xdr:rowOff>13716</xdr:rowOff>
    </xdr:to>
    <xdr:cxnSp macro="">
      <xdr:nvCxnSpPr>
        <xdr:cNvPr id="529" name="直線コネクタ 528"/>
        <xdr:cNvCxnSpPr/>
      </xdr:nvCxnSpPr>
      <xdr:spPr>
        <a:xfrm flipV="1">
          <a:off x="21323300" y="1098575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133985</xdr:rowOff>
    </xdr:from>
    <xdr:to>
      <xdr:col>107</xdr:col>
      <xdr:colOff>101600</xdr:colOff>
      <xdr:row>64</xdr:row>
      <xdr:rowOff>64135</xdr:rowOff>
    </xdr:to>
    <xdr:sp macro="" textlink="">
      <xdr:nvSpPr>
        <xdr:cNvPr id="530" name="楕円 529"/>
        <xdr:cNvSpPr/>
      </xdr:nvSpPr>
      <xdr:spPr>
        <a:xfrm>
          <a:off x="20383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13335</xdr:rowOff>
    </xdr:from>
    <xdr:to>
      <xdr:col>111</xdr:col>
      <xdr:colOff>177800</xdr:colOff>
      <xdr:row>64</xdr:row>
      <xdr:rowOff>13716</xdr:rowOff>
    </xdr:to>
    <xdr:cxnSp macro="">
      <xdr:nvCxnSpPr>
        <xdr:cNvPr id="531" name="直線コネクタ 530"/>
        <xdr:cNvCxnSpPr/>
      </xdr:nvCxnSpPr>
      <xdr:spPr>
        <a:xfrm>
          <a:off x="20434300" y="109861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32"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33"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34"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55643</xdr:rowOff>
    </xdr:from>
    <xdr:ext cx="469744" cy="259045"/>
    <xdr:sp macro="" textlink="">
      <xdr:nvSpPr>
        <xdr:cNvPr id="535" name="n_1mainValue【学校施設】&#10;一人当たり面積"/>
        <xdr:cNvSpPr txBox="1"/>
      </xdr:nvSpPr>
      <xdr:spPr>
        <a:xfrm>
          <a:off x="21075727" y="110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55262</xdr:rowOff>
    </xdr:from>
    <xdr:ext cx="469744" cy="259045"/>
    <xdr:sp macro="" textlink="">
      <xdr:nvSpPr>
        <xdr:cNvPr id="536" name="n_2mainValue【学校施設】&#10;一人当たり面積"/>
        <xdr:cNvSpPr txBox="1"/>
      </xdr:nvSpPr>
      <xdr:spPr>
        <a:xfrm>
          <a:off x="20199427" y="110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7" name="テキスト ボックス 5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9" name="テキスト ボックス 5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1" name="テキスト ボックス 5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3" name="テキスト ボックス 5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5" name="テキスト ボックス 5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7" name="テキスト ボックス 5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61" name="直線コネクタ 56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6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63" name="直線コネクタ 56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6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65" name="直線コネクタ 56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66"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67" name="フローチャート: 判断 56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68" name="フローチャート: 判断 567"/>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69" name="フローチャート: 判断 568"/>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570" name="フローチャート: 判断 569"/>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111125</xdr:rowOff>
    </xdr:from>
    <xdr:to>
      <xdr:col>85</xdr:col>
      <xdr:colOff>177800</xdr:colOff>
      <xdr:row>86</xdr:row>
      <xdr:rowOff>41275</xdr:rowOff>
    </xdr:to>
    <xdr:sp macro="" textlink="">
      <xdr:nvSpPr>
        <xdr:cNvPr id="576" name="楕円 575"/>
        <xdr:cNvSpPr/>
      </xdr:nvSpPr>
      <xdr:spPr>
        <a:xfrm>
          <a:off x="16268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26052</xdr:rowOff>
    </xdr:from>
    <xdr:ext cx="405111" cy="259045"/>
    <xdr:sp macro="" textlink="">
      <xdr:nvSpPr>
        <xdr:cNvPr id="577" name="【児童館】&#10;有形固定資産減価償却率該当値テキスト"/>
        <xdr:cNvSpPr txBox="1"/>
      </xdr:nvSpPr>
      <xdr:spPr>
        <a:xfrm>
          <a:off x="16357600" y="1459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151130</xdr:rowOff>
    </xdr:from>
    <xdr:to>
      <xdr:col>81</xdr:col>
      <xdr:colOff>101600</xdr:colOff>
      <xdr:row>86</xdr:row>
      <xdr:rowOff>81280</xdr:rowOff>
    </xdr:to>
    <xdr:sp macro="" textlink="">
      <xdr:nvSpPr>
        <xdr:cNvPr id="578" name="楕円 577"/>
        <xdr:cNvSpPr/>
      </xdr:nvSpPr>
      <xdr:spPr>
        <a:xfrm>
          <a:off x="15430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161925</xdr:rowOff>
    </xdr:from>
    <xdr:to>
      <xdr:col>85</xdr:col>
      <xdr:colOff>127000</xdr:colOff>
      <xdr:row>86</xdr:row>
      <xdr:rowOff>30480</xdr:rowOff>
    </xdr:to>
    <xdr:cxnSp macro="">
      <xdr:nvCxnSpPr>
        <xdr:cNvPr id="579" name="直線コネクタ 578"/>
        <xdr:cNvCxnSpPr/>
      </xdr:nvCxnSpPr>
      <xdr:spPr>
        <a:xfrm flipV="1">
          <a:off x="15481300" y="147351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19686</xdr:rowOff>
    </xdr:from>
    <xdr:to>
      <xdr:col>76</xdr:col>
      <xdr:colOff>165100</xdr:colOff>
      <xdr:row>86</xdr:row>
      <xdr:rowOff>121286</xdr:rowOff>
    </xdr:to>
    <xdr:sp macro="" textlink="">
      <xdr:nvSpPr>
        <xdr:cNvPr id="580" name="楕円 579"/>
        <xdr:cNvSpPr/>
      </xdr:nvSpPr>
      <xdr:spPr>
        <a:xfrm>
          <a:off x="14541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30480</xdr:rowOff>
    </xdr:from>
    <xdr:to>
      <xdr:col>81</xdr:col>
      <xdr:colOff>50800</xdr:colOff>
      <xdr:row>86</xdr:row>
      <xdr:rowOff>70486</xdr:rowOff>
    </xdr:to>
    <xdr:cxnSp macro="">
      <xdr:nvCxnSpPr>
        <xdr:cNvPr id="581" name="直線コネクタ 580"/>
        <xdr:cNvCxnSpPr/>
      </xdr:nvCxnSpPr>
      <xdr:spPr>
        <a:xfrm flipV="1">
          <a:off x="14592300" y="147751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582"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583"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584"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72407</xdr:rowOff>
    </xdr:from>
    <xdr:ext cx="405111" cy="259045"/>
    <xdr:sp macro="" textlink="">
      <xdr:nvSpPr>
        <xdr:cNvPr id="585" name="n_1mainValue【児童館】&#10;有形固定資産減価償却率"/>
        <xdr:cNvSpPr txBox="1"/>
      </xdr:nvSpPr>
      <xdr:spPr>
        <a:xfrm>
          <a:off x="15266044"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112413</xdr:rowOff>
    </xdr:from>
    <xdr:ext cx="405111" cy="259045"/>
    <xdr:sp macro="" textlink="">
      <xdr:nvSpPr>
        <xdr:cNvPr id="586" name="n_2mainValue【児童館】&#10;有形固定資産減価償却率"/>
        <xdr:cNvSpPr txBox="1"/>
      </xdr:nvSpPr>
      <xdr:spPr>
        <a:xfrm>
          <a:off x="14389744"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10" name="直線コネクタ 609"/>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2" name="直線コネクタ 61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13"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14" name="直線コネクタ 613"/>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15"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16" name="フローチャート: 判断 615"/>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17" name="フローチャート: 判断 616"/>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18" name="フローチャート: 判断 617"/>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19" name="フローチャート: 判断 618"/>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50800</xdr:rowOff>
    </xdr:from>
    <xdr:to>
      <xdr:col>116</xdr:col>
      <xdr:colOff>114300</xdr:colOff>
      <xdr:row>86</xdr:row>
      <xdr:rowOff>152400</xdr:rowOff>
    </xdr:to>
    <xdr:sp macro="" textlink="">
      <xdr:nvSpPr>
        <xdr:cNvPr id="625" name="楕円 624"/>
        <xdr:cNvSpPr/>
      </xdr:nvSpPr>
      <xdr:spPr>
        <a:xfrm>
          <a:off x="22110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137177</xdr:rowOff>
    </xdr:from>
    <xdr:ext cx="469744" cy="259045"/>
    <xdr:sp macro="" textlink="">
      <xdr:nvSpPr>
        <xdr:cNvPr id="626" name="【児童館】&#10;一人当たり面積該当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50800</xdr:rowOff>
    </xdr:from>
    <xdr:to>
      <xdr:col>112</xdr:col>
      <xdr:colOff>38100</xdr:colOff>
      <xdr:row>86</xdr:row>
      <xdr:rowOff>152400</xdr:rowOff>
    </xdr:to>
    <xdr:sp macro="" textlink="">
      <xdr:nvSpPr>
        <xdr:cNvPr id="627" name="楕円 626"/>
        <xdr:cNvSpPr/>
      </xdr:nvSpPr>
      <xdr:spPr>
        <a:xfrm>
          <a:off x="21272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101600</xdr:rowOff>
    </xdr:from>
    <xdr:to>
      <xdr:col>116</xdr:col>
      <xdr:colOff>63500</xdr:colOff>
      <xdr:row>86</xdr:row>
      <xdr:rowOff>101600</xdr:rowOff>
    </xdr:to>
    <xdr:cxnSp macro="">
      <xdr:nvCxnSpPr>
        <xdr:cNvPr id="628" name="直線コネクタ 627"/>
        <xdr:cNvCxnSpPr/>
      </xdr:nvCxnSpPr>
      <xdr:spPr>
        <a:xfrm>
          <a:off x="21323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50800</xdr:rowOff>
    </xdr:from>
    <xdr:to>
      <xdr:col>107</xdr:col>
      <xdr:colOff>101600</xdr:colOff>
      <xdr:row>86</xdr:row>
      <xdr:rowOff>152400</xdr:rowOff>
    </xdr:to>
    <xdr:sp macro="" textlink="">
      <xdr:nvSpPr>
        <xdr:cNvPr id="629" name="楕円 628"/>
        <xdr:cNvSpPr/>
      </xdr:nvSpPr>
      <xdr:spPr>
        <a:xfrm>
          <a:off x="20383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101600</xdr:rowOff>
    </xdr:from>
    <xdr:to>
      <xdr:col>111</xdr:col>
      <xdr:colOff>177800</xdr:colOff>
      <xdr:row>86</xdr:row>
      <xdr:rowOff>101600</xdr:rowOff>
    </xdr:to>
    <xdr:cxnSp macro="">
      <xdr:nvCxnSpPr>
        <xdr:cNvPr id="630" name="直線コネクタ 629"/>
        <xdr:cNvCxnSpPr/>
      </xdr:nvCxnSpPr>
      <xdr:spPr>
        <a:xfrm>
          <a:off x="20434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31"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32"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33"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143527</xdr:rowOff>
    </xdr:from>
    <xdr:ext cx="469744" cy="259045"/>
    <xdr:sp macro="" textlink="">
      <xdr:nvSpPr>
        <xdr:cNvPr id="634" name="n_1mainValue【児童館】&#10;一人当たり面積"/>
        <xdr:cNvSpPr txBox="1"/>
      </xdr:nvSpPr>
      <xdr:spPr>
        <a:xfrm>
          <a:off x="21075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143527</xdr:rowOff>
    </xdr:from>
    <xdr:ext cx="469744" cy="259045"/>
    <xdr:sp macro="" textlink="">
      <xdr:nvSpPr>
        <xdr:cNvPr id="635" name="n_2mainValue【児童館】&#10;一人当たり面積"/>
        <xdr:cNvSpPr txBox="1"/>
      </xdr:nvSpPr>
      <xdr:spPr>
        <a:xfrm>
          <a:off x="20199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6" name="テキスト ボックス 6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7" name="直線コネクタ 6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8" name="テキスト ボックス 6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9" name="直線コネクタ 6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0" name="テキスト ボックス 6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1" name="直線コネクタ 6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2" name="テキスト ボックス 6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3" name="直線コネクタ 6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4" name="テキスト ボックス 6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6" name="テキスト ボックス 6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58" name="直線コネクタ 657"/>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59"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60" name="直線コネクタ 659"/>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61"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62" name="直線コネクタ 661"/>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663"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664" name="フローチャート: 判断 663"/>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665" name="フローチャート: 判断 664"/>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666" name="フローチャート: 判断 665"/>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667" name="フローチャート: 判断 666"/>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121413</xdr:rowOff>
    </xdr:from>
    <xdr:to>
      <xdr:col>85</xdr:col>
      <xdr:colOff>177800</xdr:colOff>
      <xdr:row>107</xdr:row>
      <xdr:rowOff>51563</xdr:rowOff>
    </xdr:to>
    <xdr:sp macro="" textlink="">
      <xdr:nvSpPr>
        <xdr:cNvPr id="673" name="楕円 672"/>
        <xdr:cNvSpPr/>
      </xdr:nvSpPr>
      <xdr:spPr>
        <a:xfrm>
          <a:off x="16268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99840</xdr:rowOff>
    </xdr:from>
    <xdr:ext cx="405111" cy="259045"/>
    <xdr:sp macro="" textlink="">
      <xdr:nvSpPr>
        <xdr:cNvPr id="674" name="【公民館】&#10;有形固定資産減価償却率該当値テキスト"/>
        <xdr:cNvSpPr txBox="1"/>
      </xdr:nvSpPr>
      <xdr:spPr>
        <a:xfrm>
          <a:off x="16357600"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xdr:rowOff>
    </xdr:from>
    <xdr:to>
      <xdr:col>81</xdr:col>
      <xdr:colOff>101600</xdr:colOff>
      <xdr:row>107</xdr:row>
      <xdr:rowOff>101854</xdr:rowOff>
    </xdr:to>
    <xdr:sp macro="" textlink="">
      <xdr:nvSpPr>
        <xdr:cNvPr id="675" name="楕円 674"/>
        <xdr:cNvSpPr/>
      </xdr:nvSpPr>
      <xdr:spPr>
        <a:xfrm>
          <a:off x="15430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763</xdr:rowOff>
    </xdr:from>
    <xdr:to>
      <xdr:col>85</xdr:col>
      <xdr:colOff>127000</xdr:colOff>
      <xdr:row>107</xdr:row>
      <xdr:rowOff>51054</xdr:rowOff>
    </xdr:to>
    <xdr:cxnSp macro="">
      <xdr:nvCxnSpPr>
        <xdr:cNvPr id="676" name="直線コネクタ 675"/>
        <xdr:cNvCxnSpPr/>
      </xdr:nvCxnSpPr>
      <xdr:spPr>
        <a:xfrm flipV="1">
          <a:off x="15481300" y="183459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39115</xdr:rowOff>
    </xdr:from>
    <xdr:to>
      <xdr:col>76</xdr:col>
      <xdr:colOff>165100</xdr:colOff>
      <xdr:row>107</xdr:row>
      <xdr:rowOff>140715</xdr:rowOff>
    </xdr:to>
    <xdr:sp macro="" textlink="">
      <xdr:nvSpPr>
        <xdr:cNvPr id="677" name="楕円 676"/>
        <xdr:cNvSpPr/>
      </xdr:nvSpPr>
      <xdr:spPr>
        <a:xfrm>
          <a:off x="14541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51054</xdr:rowOff>
    </xdr:from>
    <xdr:to>
      <xdr:col>81</xdr:col>
      <xdr:colOff>50800</xdr:colOff>
      <xdr:row>107</xdr:row>
      <xdr:rowOff>89915</xdr:rowOff>
    </xdr:to>
    <xdr:cxnSp macro="">
      <xdr:nvCxnSpPr>
        <xdr:cNvPr id="678" name="直線コネクタ 677"/>
        <xdr:cNvCxnSpPr/>
      </xdr:nvCxnSpPr>
      <xdr:spPr>
        <a:xfrm flipV="1">
          <a:off x="14592300" y="1839620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679"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680"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681"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92981</xdr:rowOff>
    </xdr:from>
    <xdr:ext cx="405111" cy="259045"/>
    <xdr:sp macro="" textlink="">
      <xdr:nvSpPr>
        <xdr:cNvPr id="682" name="n_1mainValue【公民館】&#10;有形固定資産減価償却率"/>
        <xdr:cNvSpPr txBox="1"/>
      </xdr:nvSpPr>
      <xdr:spPr>
        <a:xfrm>
          <a:off x="15266044" y="1843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131842</xdr:rowOff>
    </xdr:from>
    <xdr:ext cx="405111" cy="259045"/>
    <xdr:sp macro="" textlink="">
      <xdr:nvSpPr>
        <xdr:cNvPr id="683" name="n_2mainValue【公民館】&#10;有形固定資産減価償却率"/>
        <xdr:cNvSpPr txBox="1"/>
      </xdr:nvSpPr>
      <xdr:spPr>
        <a:xfrm>
          <a:off x="14389744" y="184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07" name="直線コネクタ 706"/>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9" name="直線コネクタ 70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10"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11" name="直線コネクタ 710"/>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12"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13" name="フローチャート: 判断 71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14" name="フローチャート: 判断 7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15" name="フローチャート: 判断 71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16" name="フローチャート: 判断 715"/>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722" name="楕円 721"/>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723" name="【公民館】&#10;一人当たり面積該当値テキスト"/>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724" name="楕円 723"/>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87630</xdr:rowOff>
    </xdr:to>
    <xdr:cxnSp macro="">
      <xdr:nvCxnSpPr>
        <xdr:cNvPr id="725" name="直線コネクタ 724"/>
        <xdr:cNvCxnSpPr/>
      </xdr:nvCxnSpPr>
      <xdr:spPr>
        <a:xfrm flipV="1">
          <a:off x="21323300" y="18425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26" name="楕円 725"/>
        <xdr:cNvSpPr/>
      </xdr:nvSpPr>
      <xdr:spPr>
        <a:xfrm>
          <a:off x="20383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87630</xdr:rowOff>
    </xdr:to>
    <xdr:cxnSp macro="">
      <xdr:nvCxnSpPr>
        <xdr:cNvPr id="727" name="直線コネクタ 726"/>
        <xdr:cNvCxnSpPr/>
      </xdr:nvCxnSpPr>
      <xdr:spPr>
        <a:xfrm>
          <a:off x="20434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728"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29"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30"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731"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732" name="n_2mainValue【公民館】&#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本市の有形固定資産減価償却率は，公営住宅，学校施設は類似団体平均を上回っているが，その他の資産については平均を下回っている。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類似団体平均においては，有形固定資産減価償却率が減少している施設もあり，施設の更新が進んでいると考えられる。本市においては，全ての資産おいて有形固定資産減価償却率が上昇しており，資産の老朽化が進んでいることから，引き続き長寿命化の推進や更新時期に併せた施設の再配置・統廃合・複合化など，公共施設マネジメントに取り組む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学校施設については，平成２９年度に有形固定資産減価償却率が類似団体平均を上回ったが，新設小学校の整備や既存小中学校の改修を行うなど，計画的な公共施設マネジメントに取り組んでいる。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公営</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住宅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については，有形固定資産減価償却率が類似団体平均を</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4.2%</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上回っているが，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躯体の経年劣化の軽減を図るための長寿命化や老朽化が進行した建物の用途廃止を行うなど計画的に整備を進めていく。</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522,688
513,158
416.85
214,041,393
207,828,155
1,270,691
102,103,199
107,797,098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2" name="楕円 71"/>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164210</xdr:rowOff>
    </xdr:from>
    <xdr:ext cx="405111" cy="259045"/>
    <xdr:sp macro="" textlink="">
      <xdr:nvSpPr>
        <xdr:cNvPr id="73" name="【図書館】&#10;有形固定資産減価償却率該当値テキスト"/>
        <xdr:cNvSpPr txBox="1"/>
      </xdr:nvSpPr>
      <xdr:spPr>
        <a:xfrm>
          <a:off x="4673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4" name="楕円 73"/>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43543</xdr:rowOff>
    </xdr:to>
    <xdr:cxnSp macro="">
      <xdr:nvCxnSpPr>
        <xdr:cNvPr id="75" name="直線コネクタ 74"/>
        <xdr:cNvCxnSpPr/>
      </xdr:nvCxnSpPr>
      <xdr:spPr>
        <a:xfrm flipV="1">
          <a:off x="3797300" y="65357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27033</xdr:rowOff>
    </xdr:from>
    <xdr:to>
      <xdr:col>15</xdr:col>
      <xdr:colOff>101600</xdr:colOff>
      <xdr:row>38</xdr:row>
      <xdr:rowOff>128633</xdr:rowOff>
    </xdr:to>
    <xdr:sp macro="" textlink="">
      <xdr:nvSpPr>
        <xdr:cNvPr id="76" name="楕円 75"/>
        <xdr:cNvSpPr/>
      </xdr:nvSpPr>
      <xdr:spPr>
        <a:xfrm>
          <a:off x="2857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77833</xdr:rowOff>
    </xdr:to>
    <xdr:cxnSp macro="">
      <xdr:nvCxnSpPr>
        <xdr:cNvPr id="77" name="直線コネクタ 76"/>
        <xdr:cNvCxnSpPr/>
      </xdr:nvCxnSpPr>
      <xdr:spPr>
        <a:xfrm flipV="1">
          <a:off x="2908300" y="65586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9" name="n_2ave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110870</xdr:rowOff>
    </xdr:from>
    <xdr:ext cx="405111" cy="259045"/>
    <xdr:sp macro="" textlink="">
      <xdr:nvSpPr>
        <xdr:cNvPr id="81" name="n_1mainValue【図書館】&#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119760</xdr:rowOff>
    </xdr:from>
    <xdr:ext cx="405111" cy="259045"/>
    <xdr:sp macro="" textlink="">
      <xdr:nvSpPr>
        <xdr:cNvPr id="82" name="n_2mainValue【図書館】&#10;有形固定資産減価償却率"/>
        <xdr:cNvSpPr txBox="1"/>
      </xdr:nvSpPr>
      <xdr:spPr>
        <a:xfrm>
          <a:off x="2705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楕円 120"/>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29227</xdr:rowOff>
    </xdr:from>
    <xdr:ext cx="469744" cy="259045"/>
    <xdr:sp macro="" textlink="">
      <xdr:nvSpPr>
        <xdr:cNvPr id="122" name="【図書館】&#10;一人当たり面積該当値テキスト"/>
        <xdr:cNvSpPr txBox="1"/>
      </xdr:nvSpPr>
      <xdr:spPr>
        <a:xfrm>
          <a:off x="10515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3" name="楕円 122"/>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24" name="直線コネクタ 123"/>
        <xdr:cNvCxnSpPr/>
      </xdr:nvCxnSpPr>
      <xdr:spPr>
        <a:xfrm>
          <a:off x="9639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5" name="楕円 124"/>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26" name="直線コネクタ 125"/>
        <xdr:cNvCxnSpPr/>
      </xdr:nvCxnSpPr>
      <xdr:spPr>
        <a:xfrm>
          <a:off x="8750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8"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30" name="n_1main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31" name="n_2main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169" name="楕円 168"/>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170" name="【体育館・プール】&#10;有形固定資産減価償却率該当値テキスト"/>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102362</xdr:rowOff>
    </xdr:from>
    <xdr:to>
      <xdr:col>20</xdr:col>
      <xdr:colOff>38100</xdr:colOff>
      <xdr:row>59</xdr:row>
      <xdr:rowOff>32512</xdr:rowOff>
    </xdr:to>
    <xdr:sp macro="" textlink="">
      <xdr:nvSpPr>
        <xdr:cNvPr id="171" name="楕円 170"/>
        <xdr:cNvSpPr/>
      </xdr:nvSpPr>
      <xdr:spPr>
        <a:xfrm>
          <a:off x="3746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153162</xdr:rowOff>
    </xdr:to>
    <xdr:cxnSp macro="">
      <xdr:nvCxnSpPr>
        <xdr:cNvPr id="172" name="直線コネクタ 171"/>
        <xdr:cNvCxnSpPr/>
      </xdr:nvCxnSpPr>
      <xdr:spPr>
        <a:xfrm flipV="1">
          <a:off x="3797300" y="1002411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73" name="楕円 172"/>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153162</xdr:rowOff>
    </xdr:from>
    <xdr:to>
      <xdr:col>19</xdr:col>
      <xdr:colOff>177800</xdr:colOff>
      <xdr:row>59</xdr:row>
      <xdr:rowOff>22860</xdr:rowOff>
    </xdr:to>
    <xdr:cxnSp macro="">
      <xdr:nvCxnSpPr>
        <xdr:cNvPr id="174" name="直線コネクタ 173"/>
        <xdr:cNvCxnSpPr/>
      </xdr:nvCxnSpPr>
      <xdr:spPr>
        <a:xfrm flipV="1">
          <a:off x="2908300" y="1009726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49039</xdr:rowOff>
    </xdr:from>
    <xdr:ext cx="405111" cy="259045"/>
    <xdr:sp macro="" textlink="">
      <xdr:nvSpPr>
        <xdr:cNvPr id="178" name="n_1mainValue【体育館・プール】&#10;有形固定資産減価償却率"/>
        <xdr:cNvSpPr txBox="1"/>
      </xdr:nvSpPr>
      <xdr:spPr>
        <a:xfrm>
          <a:off x="35820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79" name="n_2main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104140</xdr:rowOff>
    </xdr:from>
    <xdr:to>
      <xdr:col>55</xdr:col>
      <xdr:colOff>50800</xdr:colOff>
      <xdr:row>64</xdr:row>
      <xdr:rowOff>34290</xdr:rowOff>
    </xdr:to>
    <xdr:sp macro="" textlink="">
      <xdr:nvSpPr>
        <xdr:cNvPr id="218" name="楕円 217"/>
        <xdr:cNvSpPr/>
      </xdr:nvSpPr>
      <xdr:spPr>
        <a:xfrm>
          <a:off x="10426700" y="10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19067</xdr:rowOff>
    </xdr:from>
    <xdr:ext cx="469744" cy="259045"/>
    <xdr:sp macro="" textlink="">
      <xdr:nvSpPr>
        <xdr:cNvPr id="219" name="【体育館・プール】&#10;一人当たり面積該当値テキスト"/>
        <xdr:cNvSpPr txBox="1"/>
      </xdr:nvSpPr>
      <xdr:spPr>
        <a:xfrm>
          <a:off x="10515600"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104140</xdr:rowOff>
    </xdr:from>
    <xdr:to>
      <xdr:col>50</xdr:col>
      <xdr:colOff>165100</xdr:colOff>
      <xdr:row>64</xdr:row>
      <xdr:rowOff>34290</xdr:rowOff>
    </xdr:to>
    <xdr:sp macro="" textlink="">
      <xdr:nvSpPr>
        <xdr:cNvPr id="220" name="楕円 219"/>
        <xdr:cNvSpPr/>
      </xdr:nvSpPr>
      <xdr:spPr>
        <a:xfrm>
          <a:off x="9588500" y="10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154940</xdr:rowOff>
    </xdr:from>
    <xdr:to>
      <xdr:col>55</xdr:col>
      <xdr:colOff>0</xdr:colOff>
      <xdr:row>63</xdr:row>
      <xdr:rowOff>154940</xdr:rowOff>
    </xdr:to>
    <xdr:cxnSp macro="">
      <xdr:nvCxnSpPr>
        <xdr:cNvPr id="221" name="直線コネクタ 220"/>
        <xdr:cNvCxnSpPr/>
      </xdr:nvCxnSpPr>
      <xdr:spPr>
        <a:xfrm>
          <a:off x="9639300" y="10956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102870</xdr:rowOff>
    </xdr:from>
    <xdr:to>
      <xdr:col>46</xdr:col>
      <xdr:colOff>38100</xdr:colOff>
      <xdr:row>64</xdr:row>
      <xdr:rowOff>33020</xdr:rowOff>
    </xdr:to>
    <xdr:sp macro="" textlink="">
      <xdr:nvSpPr>
        <xdr:cNvPr id="222" name="楕円 221"/>
        <xdr:cNvSpPr/>
      </xdr:nvSpPr>
      <xdr:spPr>
        <a:xfrm>
          <a:off x="8699500" y="109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153670</xdr:rowOff>
    </xdr:from>
    <xdr:to>
      <xdr:col>50</xdr:col>
      <xdr:colOff>114300</xdr:colOff>
      <xdr:row>63</xdr:row>
      <xdr:rowOff>154940</xdr:rowOff>
    </xdr:to>
    <xdr:cxnSp macro="">
      <xdr:nvCxnSpPr>
        <xdr:cNvPr id="223" name="直線コネクタ 222"/>
        <xdr:cNvCxnSpPr/>
      </xdr:nvCxnSpPr>
      <xdr:spPr>
        <a:xfrm>
          <a:off x="8750300" y="109550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25417</xdr:rowOff>
    </xdr:from>
    <xdr:ext cx="469744" cy="259045"/>
    <xdr:sp macro="" textlink="">
      <xdr:nvSpPr>
        <xdr:cNvPr id="227" name="n_1mainValue【体育館・プール】&#10;一人当たり面積"/>
        <xdr:cNvSpPr txBox="1"/>
      </xdr:nvSpPr>
      <xdr:spPr>
        <a:xfrm>
          <a:off x="9391727" y="1099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24147</xdr:rowOff>
    </xdr:from>
    <xdr:ext cx="469744" cy="259045"/>
    <xdr:sp macro="" textlink="">
      <xdr:nvSpPr>
        <xdr:cNvPr id="228" name="n_2mainValue【体育館・プール】&#10;一人当たり面積"/>
        <xdr:cNvSpPr txBox="1"/>
      </xdr:nvSpPr>
      <xdr:spPr>
        <a:xfrm>
          <a:off x="8515427" y="1099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68" name="楕円 267"/>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160672</xdr:rowOff>
    </xdr:from>
    <xdr:ext cx="405111" cy="259045"/>
    <xdr:sp macro="" textlink="">
      <xdr:nvSpPr>
        <xdr:cNvPr id="269" name="【福祉施設】&#10;有形固定資産減価償却率該当値テキスト"/>
        <xdr:cNvSpPr txBox="1"/>
      </xdr:nvSpPr>
      <xdr:spPr>
        <a:xfrm>
          <a:off x="4673600"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270" name="楕円 269"/>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17145</xdr:rowOff>
    </xdr:from>
    <xdr:to>
      <xdr:col>24</xdr:col>
      <xdr:colOff>63500</xdr:colOff>
      <xdr:row>82</xdr:row>
      <xdr:rowOff>59055</xdr:rowOff>
    </xdr:to>
    <xdr:cxnSp macro="">
      <xdr:nvCxnSpPr>
        <xdr:cNvPr id="271" name="直線コネクタ 270"/>
        <xdr:cNvCxnSpPr/>
      </xdr:nvCxnSpPr>
      <xdr:spPr>
        <a:xfrm flipV="1">
          <a:off x="3797300" y="140760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72" name="楕円 271"/>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59055</xdr:rowOff>
    </xdr:from>
    <xdr:to>
      <xdr:col>19</xdr:col>
      <xdr:colOff>177800</xdr:colOff>
      <xdr:row>82</xdr:row>
      <xdr:rowOff>95250</xdr:rowOff>
    </xdr:to>
    <xdr:cxnSp macro="">
      <xdr:nvCxnSpPr>
        <xdr:cNvPr id="273" name="直線コネクタ 272"/>
        <xdr:cNvCxnSpPr/>
      </xdr:nvCxnSpPr>
      <xdr:spPr>
        <a:xfrm flipV="1">
          <a:off x="2908300" y="1411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126382</xdr:rowOff>
    </xdr:from>
    <xdr:ext cx="405111" cy="259045"/>
    <xdr:sp macro="" textlink="">
      <xdr:nvSpPr>
        <xdr:cNvPr id="277" name="n_1main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78" name="n_2mainValue【福祉施設】&#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317" name="楕円 316"/>
        <xdr:cNvSpPr/>
      </xdr:nvSpPr>
      <xdr:spPr>
        <a:xfrm>
          <a:off x="10426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18" name="【福祉施設】&#10;一人当たり面積該当値テキスト"/>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19" name="楕円 318"/>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102870</xdr:rowOff>
    </xdr:from>
    <xdr:to>
      <xdr:col>55</xdr:col>
      <xdr:colOff>0</xdr:colOff>
      <xdr:row>86</xdr:row>
      <xdr:rowOff>60961</xdr:rowOff>
    </xdr:to>
    <xdr:cxnSp macro="">
      <xdr:nvCxnSpPr>
        <xdr:cNvPr id="320" name="直線コネクタ 319"/>
        <xdr:cNvCxnSpPr/>
      </xdr:nvCxnSpPr>
      <xdr:spPr>
        <a:xfrm flipV="1">
          <a:off x="9639300" y="146761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21" name="楕円 320"/>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60961</xdr:rowOff>
    </xdr:to>
    <xdr:cxnSp macro="">
      <xdr:nvCxnSpPr>
        <xdr:cNvPr id="322" name="直線コネクタ 321"/>
        <xdr:cNvCxnSpPr/>
      </xdr:nvCxnSpPr>
      <xdr:spPr>
        <a:xfrm>
          <a:off x="8750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26" name="n_1mainValue【福祉施設】&#10;一人当たり面積"/>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27" name="n_2mainValue【福祉施設】&#10;一人当たり面積"/>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8"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53158</xdr:rowOff>
    </xdr:from>
    <xdr:to>
      <xdr:col>24</xdr:col>
      <xdr:colOff>114300</xdr:colOff>
      <xdr:row>102</xdr:row>
      <xdr:rowOff>154758</xdr:rowOff>
    </xdr:to>
    <xdr:sp macro="" textlink="">
      <xdr:nvSpPr>
        <xdr:cNvPr id="368" name="楕円 367"/>
        <xdr:cNvSpPr/>
      </xdr:nvSpPr>
      <xdr:spPr>
        <a:xfrm>
          <a:off x="45847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76035</xdr:rowOff>
    </xdr:from>
    <xdr:ext cx="405111" cy="259045"/>
    <xdr:sp macro="" textlink="">
      <xdr:nvSpPr>
        <xdr:cNvPr id="369" name="【市民会館】&#10;有形固定資産減価償却率該当値テキスト"/>
        <xdr:cNvSpPr txBox="1"/>
      </xdr:nvSpPr>
      <xdr:spPr>
        <a:xfrm>
          <a:off x="4673600"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103777</xdr:rowOff>
    </xdr:from>
    <xdr:to>
      <xdr:col>20</xdr:col>
      <xdr:colOff>38100</xdr:colOff>
      <xdr:row>103</xdr:row>
      <xdr:rowOff>33927</xdr:rowOff>
    </xdr:to>
    <xdr:sp macro="" textlink="">
      <xdr:nvSpPr>
        <xdr:cNvPr id="370" name="楕円 369"/>
        <xdr:cNvSpPr/>
      </xdr:nvSpPr>
      <xdr:spPr>
        <a:xfrm>
          <a:off x="3746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103958</xdr:rowOff>
    </xdr:from>
    <xdr:to>
      <xdr:col>24</xdr:col>
      <xdr:colOff>63500</xdr:colOff>
      <xdr:row>102</xdr:row>
      <xdr:rowOff>154577</xdr:rowOff>
    </xdr:to>
    <xdr:cxnSp macro="">
      <xdr:nvCxnSpPr>
        <xdr:cNvPr id="371" name="直線コネクタ 370"/>
        <xdr:cNvCxnSpPr/>
      </xdr:nvCxnSpPr>
      <xdr:spPr>
        <a:xfrm flipV="1">
          <a:off x="3797300" y="1759185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152763</xdr:rowOff>
    </xdr:from>
    <xdr:to>
      <xdr:col>15</xdr:col>
      <xdr:colOff>101600</xdr:colOff>
      <xdr:row>103</xdr:row>
      <xdr:rowOff>82913</xdr:rowOff>
    </xdr:to>
    <xdr:sp macro="" textlink="">
      <xdr:nvSpPr>
        <xdr:cNvPr id="372" name="楕円 371"/>
        <xdr:cNvSpPr/>
      </xdr:nvSpPr>
      <xdr:spPr>
        <a:xfrm>
          <a:off x="2857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154577</xdr:rowOff>
    </xdr:from>
    <xdr:to>
      <xdr:col>19</xdr:col>
      <xdr:colOff>177800</xdr:colOff>
      <xdr:row>103</xdr:row>
      <xdr:rowOff>32113</xdr:rowOff>
    </xdr:to>
    <xdr:cxnSp macro="">
      <xdr:nvCxnSpPr>
        <xdr:cNvPr id="373" name="直線コネクタ 372"/>
        <xdr:cNvCxnSpPr/>
      </xdr:nvCxnSpPr>
      <xdr:spPr>
        <a:xfrm flipV="1">
          <a:off x="2908300" y="176424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7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7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50454</xdr:rowOff>
    </xdr:from>
    <xdr:ext cx="405111" cy="259045"/>
    <xdr:sp macro="" textlink="">
      <xdr:nvSpPr>
        <xdr:cNvPr id="377" name="n_1mainValue【市民会館】&#10;有形固定資産減価償却率"/>
        <xdr:cNvSpPr txBox="1"/>
      </xdr:nvSpPr>
      <xdr:spPr>
        <a:xfrm>
          <a:off x="3582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99440</xdr:rowOff>
    </xdr:from>
    <xdr:ext cx="405111" cy="259045"/>
    <xdr:sp macro="" textlink="">
      <xdr:nvSpPr>
        <xdr:cNvPr id="378" name="n_2mainValue【市民会館】&#10;有形固定資産減価償却率"/>
        <xdr:cNvSpPr txBox="1"/>
      </xdr:nvSpPr>
      <xdr:spPr>
        <a:xfrm>
          <a:off x="2705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3"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13" name="楕円 412"/>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14" name="【市民会館】&#10;一人当たり面積該当値テキスト"/>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15" name="楕円 414"/>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121920</xdr:rowOff>
    </xdr:to>
    <xdr:cxnSp macro="">
      <xdr:nvCxnSpPr>
        <xdr:cNvPr id="416" name="直線コネクタ 415"/>
        <xdr:cNvCxnSpPr/>
      </xdr:nvCxnSpPr>
      <xdr:spPr>
        <a:xfrm>
          <a:off x="9639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65405</xdr:rowOff>
    </xdr:from>
    <xdr:to>
      <xdr:col>46</xdr:col>
      <xdr:colOff>38100</xdr:colOff>
      <xdr:row>106</xdr:row>
      <xdr:rowOff>167005</xdr:rowOff>
    </xdr:to>
    <xdr:sp macro="" textlink="">
      <xdr:nvSpPr>
        <xdr:cNvPr id="417" name="楕円 416"/>
        <xdr:cNvSpPr/>
      </xdr:nvSpPr>
      <xdr:spPr>
        <a:xfrm>
          <a:off x="8699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116205</xdr:rowOff>
    </xdr:from>
    <xdr:to>
      <xdr:col>50</xdr:col>
      <xdr:colOff>114300</xdr:colOff>
      <xdr:row>106</xdr:row>
      <xdr:rowOff>121920</xdr:rowOff>
    </xdr:to>
    <xdr:cxnSp macro="">
      <xdr:nvCxnSpPr>
        <xdr:cNvPr id="418" name="直線コネクタ 417"/>
        <xdr:cNvCxnSpPr/>
      </xdr:nvCxnSpPr>
      <xdr:spPr>
        <a:xfrm>
          <a:off x="8750300" y="1828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1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2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163847</xdr:rowOff>
    </xdr:from>
    <xdr:ext cx="469744" cy="259045"/>
    <xdr:sp macro="" textlink="">
      <xdr:nvSpPr>
        <xdr:cNvPr id="422" name="n_1mainValue【市民会館】&#10;一人当たり面積"/>
        <xdr:cNvSpPr txBox="1"/>
      </xdr:nvSpPr>
      <xdr:spPr>
        <a:xfrm>
          <a:off x="9391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158132</xdr:rowOff>
    </xdr:from>
    <xdr:ext cx="469744" cy="259045"/>
    <xdr:sp macro="" textlink="">
      <xdr:nvSpPr>
        <xdr:cNvPr id="423" name="n_2mainValue【市民会館】&#10;一人当たり面積"/>
        <xdr:cNvSpPr txBox="1"/>
      </xdr:nvSpPr>
      <xdr:spPr>
        <a:xfrm>
          <a:off x="8515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63" name="楕円 462"/>
        <xdr:cNvSpPr/>
      </xdr:nvSpPr>
      <xdr:spPr>
        <a:xfrm>
          <a:off x="16268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73042</xdr:rowOff>
    </xdr:from>
    <xdr:ext cx="405111" cy="259045"/>
    <xdr:sp macro="" textlink="">
      <xdr:nvSpPr>
        <xdr:cNvPr id="464" name="【一般廃棄物処理施設】&#10;有形固定資産減価償却率該当値テキスト"/>
        <xdr:cNvSpPr txBox="1"/>
      </xdr:nvSpPr>
      <xdr:spPr>
        <a:xfrm>
          <a:off x="16357600"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84455</xdr:rowOff>
    </xdr:from>
    <xdr:to>
      <xdr:col>81</xdr:col>
      <xdr:colOff>101600</xdr:colOff>
      <xdr:row>38</xdr:row>
      <xdr:rowOff>14605</xdr:rowOff>
    </xdr:to>
    <xdr:sp macro="" textlink="">
      <xdr:nvSpPr>
        <xdr:cNvPr id="465" name="楕円 464"/>
        <xdr:cNvSpPr/>
      </xdr:nvSpPr>
      <xdr:spPr>
        <a:xfrm>
          <a:off x="15430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100965</xdr:rowOff>
    </xdr:from>
    <xdr:to>
      <xdr:col>85</xdr:col>
      <xdr:colOff>127000</xdr:colOff>
      <xdr:row>37</xdr:row>
      <xdr:rowOff>135255</xdr:rowOff>
    </xdr:to>
    <xdr:cxnSp macro="">
      <xdr:nvCxnSpPr>
        <xdr:cNvPr id="466" name="直線コネクタ 465"/>
        <xdr:cNvCxnSpPr/>
      </xdr:nvCxnSpPr>
      <xdr:spPr>
        <a:xfrm flipV="1">
          <a:off x="15481300" y="64446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113030</xdr:rowOff>
    </xdr:from>
    <xdr:to>
      <xdr:col>76</xdr:col>
      <xdr:colOff>165100</xdr:colOff>
      <xdr:row>38</xdr:row>
      <xdr:rowOff>43180</xdr:rowOff>
    </xdr:to>
    <xdr:sp macro="" textlink="">
      <xdr:nvSpPr>
        <xdr:cNvPr id="467" name="楕円 466"/>
        <xdr:cNvSpPr/>
      </xdr:nvSpPr>
      <xdr:spPr>
        <a:xfrm>
          <a:off x="14541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135255</xdr:rowOff>
    </xdr:from>
    <xdr:to>
      <xdr:col>81</xdr:col>
      <xdr:colOff>50800</xdr:colOff>
      <xdr:row>37</xdr:row>
      <xdr:rowOff>163830</xdr:rowOff>
    </xdr:to>
    <xdr:cxnSp macro="">
      <xdr:nvCxnSpPr>
        <xdr:cNvPr id="468" name="直線コネクタ 467"/>
        <xdr:cNvCxnSpPr/>
      </xdr:nvCxnSpPr>
      <xdr:spPr>
        <a:xfrm flipV="1">
          <a:off x="14592300" y="6478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31132</xdr:rowOff>
    </xdr:from>
    <xdr:ext cx="405111" cy="259045"/>
    <xdr:sp macro="" textlink="">
      <xdr:nvSpPr>
        <xdr:cNvPr id="472" name="n_1main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59707</xdr:rowOff>
    </xdr:from>
    <xdr:ext cx="405111" cy="259045"/>
    <xdr:sp macro="" textlink="">
      <xdr:nvSpPr>
        <xdr:cNvPr id="473" name="n_2mainValue【一般廃棄物処理施設】&#10;有形固定資産減価償却率"/>
        <xdr:cNvSpPr txBox="1"/>
      </xdr:nvSpPr>
      <xdr:spPr>
        <a:xfrm>
          <a:off x="14389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04"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52386</xdr:rowOff>
    </xdr:from>
    <xdr:to>
      <xdr:col>116</xdr:col>
      <xdr:colOff>114300</xdr:colOff>
      <xdr:row>40</xdr:row>
      <xdr:rowOff>153986</xdr:rowOff>
    </xdr:to>
    <xdr:sp macro="" textlink="">
      <xdr:nvSpPr>
        <xdr:cNvPr id="514" name="楕円 513"/>
        <xdr:cNvSpPr/>
      </xdr:nvSpPr>
      <xdr:spPr>
        <a:xfrm>
          <a:off x="22110700" y="691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30813</xdr:rowOff>
    </xdr:from>
    <xdr:ext cx="534377" cy="259045"/>
    <xdr:sp macro="" textlink="">
      <xdr:nvSpPr>
        <xdr:cNvPr id="515" name="【一般廃棄物処理施設】&#10;一人当たり有形固定資産（償却資産）額該当値テキスト"/>
        <xdr:cNvSpPr txBox="1"/>
      </xdr:nvSpPr>
      <xdr:spPr>
        <a:xfrm>
          <a:off x="22199600" y="688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60681</xdr:rowOff>
    </xdr:from>
    <xdr:to>
      <xdr:col>112</xdr:col>
      <xdr:colOff>38100</xdr:colOff>
      <xdr:row>40</xdr:row>
      <xdr:rowOff>162281</xdr:rowOff>
    </xdr:to>
    <xdr:sp macro="" textlink="">
      <xdr:nvSpPr>
        <xdr:cNvPr id="516" name="楕円 515"/>
        <xdr:cNvSpPr/>
      </xdr:nvSpPr>
      <xdr:spPr>
        <a:xfrm>
          <a:off x="21272500" y="69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103186</xdr:rowOff>
    </xdr:from>
    <xdr:to>
      <xdr:col>116</xdr:col>
      <xdr:colOff>63500</xdr:colOff>
      <xdr:row>40</xdr:row>
      <xdr:rowOff>111481</xdr:rowOff>
    </xdr:to>
    <xdr:cxnSp macro="">
      <xdr:nvCxnSpPr>
        <xdr:cNvPr id="517" name="直線コネクタ 516"/>
        <xdr:cNvCxnSpPr/>
      </xdr:nvCxnSpPr>
      <xdr:spPr>
        <a:xfrm flipV="1">
          <a:off x="21323300" y="6961186"/>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69683</xdr:rowOff>
    </xdr:from>
    <xdr:to>
      <xdr:col>107</xdr:col>
      <xdr:colOff>101600</xdr:colOff>
      <xdr:row>40</xdr:row>
      <xdr:rowOff>171283</xdr:rowOff>
    </xdr:to>
    <xdr:sp macro="" textlink="">
      <xdr:nvSpPr>
        <xdr:cNvPr id="518" name="楕円 517"/>
        <xdr:cNvSpPr/>
      </xdr:nvSpPr>
      <xdr:spPr>
        <a:xfrm>
          <a:off x="20383500" y="692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111481</xdr:rowOff>
    </xdr:from>
    <xdr:to>
      <xdr:col>111</xdr:col>
      <xdr:colOff>177800</xdr:colOff>
      <xdr:row>40</xdr:row>
      <xdr:rowOff>120483</xdr:rowOff>
    </xdr:to>
    <xdr:cxnSp macro="">
      <xdr:nvCxnSpPr>
        <xdr:cNvPr id="519" name="直線コネクタ 518"/>
        <xdr:cNvCxnSpPr/>
      </xdr:nvCxnSpPr>
      <xdr:spPr>
        <a:xfrm flipV="1">
          <a:off x="20434300" y="6969481"/>
          <a:ext cx="8890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20"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21"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153408</xdr:rowOff>
    </xdr:from>
    <xdr:ext cx="534377" cy="259045"/>
    <xdr:sp macro="" textlink="">
      <xdr:nvSpPr>
        <xdr:cNvPr id="523" name="n_1mainValue【一般廃棄物処理施設】&#10;一人当たり有形固定資産（償却資産）額"/>
        <xdr:cNvSpPr txBox="1"/>
      </xdr:nvSpPr>
      <xdr:spPr>
        <a:xfrm>
          <a:off x="21043411" y="70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162410</xdr:rowOff>
    </xdr:from>
    <xdr:ext cx="534377" cy="259045"/>
    <xdr:sp macro="" textlink="">
      <xdr:nvSpPr>
        <xdr:cNvPr id="524" name="n_2mainValue【一般廃棄物処理施設】&#10;一人当たり有形固定資産（償却資産）額"/>
        <xdr:cNvSpPr txBox="1"/>
      </xdr:nvSpPr>
      <xdr:spPr>
        <a:xfrm>
          <a:off x="20167111" y="702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563" name="楕円 562"/>
        <xdr:cNvSpPr/>
      </xdr:nvSpPr>
      <xdr:spPr>
        <a:xfrm>
          <a:off x="16268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93997</xdr:rowOff>
    </xdr:from>
    <xdr:ext cx="405111" cy="259045"/>
    <xdr:sp macro="" textlink="">
      <xdr:nvSpPr>
        <xdr:cNvPr id="564" name="【保健センター・保健所】&#10;有形固定資産減価償却率該当値テキスト"/>
        <xdr:cNvSpPr txBox="1"/>
      </xdr:nvSpPr>
      <xdr:spPr>
        <a:xfrm>
          <a:off x="163576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55880</xdr:rowOff>
    </xdr:from>
    <xdr:to>
      <xdr:col>81</xdr:col>
      <xdr:colOff>101600</xdr:colOff>
      <xdr:row>58</xdr:row>
      <xdr:rowOff>157480</xdr:rowOff>
    </xdr:to>
    <xdr:sp macro="" textlink="">
      <xdr:nvSpPr>
        <xdr:cNvPr id="565" name="楕円 564"/>
        <xdr:cNvSpPr/>
      </xdr:nvSpPr>
      <xdr:spPr>
        <a:xfrm>
          <a:off x="15430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106680</xdr:rowOff>
    </xdr:from>
    <xdr:to>
      <xdr:col>85</xdr:col>
      <xdr:colOff>127000</xdr:colOff>
      <xdr:row>58</xdr:row>
      <xdr:rowOff>121920</xdr:rowOff>
    </xdr:to>
    <xdr:cxnSp macro="">
      <xdr:nvCxnSpPr>
        <xdr:cNvPr id="566" name="直線コネクタ 565"/>
        <xdr:cNvCxnSpPr/>
      </xdr:nvCxnSpPr>
      <xdr:spPr>
        <a:xfrm>
          <a:off x="15481300" y="10050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97790</xdr:rowOff>
    </xdr:from>
    <xdr:to>
      <xdr:col>76</xdr:col>
      <xdr:colOff>165100</xdr:colOff>
      <xdr:row>59</xdr:row>
      <xdr:rowOff>27940</xdr:rowOff>
    </xdr:to>
    <xdr:sp macro="" textlink="">
      <xdr:nvSpPr>
        <xdr:cNvPr id="567" name="楕円 566"/>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106680</xdr:rowOff>
    </xdr:from>
    <xdr:to>
      <xdr:col>81</xdr:col>
      <xdr:colOff>50800</xdr:colOff>
      <xdr:row>58</xdr:row>
      <xdr:rowOff>148590</xdr:rowOff>
    </xdr:to>
    <xdr:cxnSp macro="">
      <xdr:nvCxnSpPr>
        <xdr:cNvPr id="568" name="直線コネクタ 567"/>
        <xdr:cNvCxnSpPr/>
      </xdr:nvCxnSpPr>
      <xdr:spPr>
        <a:xfrm flipV="1">
          <a:off x="14592300" y="100507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2557</xdr:rowOff>
    </xdr:from>
    <xdr:ext cx="405111" cy="259045"/>
    <xdr:sp macro="" textlink="">
      <xdr:nvSpPr>
        <xdr:cNvPr id="572" name="n_1mainValue【保健センター・保健所】&#10;有形固定資産減価償却率"/>
        <xdr:cNvSpPr txBox="1"/>
      </xdr:nvSpPr>
      <xdr:spPr>
        <a:xfrm>
          <a:off x="15266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44467</xdr:rowOff>
    </xdr:from>
    <xdr:ext cx="405111" cy="259045"/>
    <xdr:sp macro="" textlink="">
      <xdr:nvSpPr>
        <xdr:cNvPr id="573" name="n_2mainValue【保健センター・保健所】&#10;有形固定資産減価償却率"/>
        <xdr:cNvSpPr txBox="1"/>
      </xdr:nvSpPr>
      <xdr:spPr>
        <a:xfrm>
          <a:off x="14389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12" name="楕円 611"/>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13"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14" name="楕円 613"/>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15" name="直線コネクタ 614"/>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616" name="楕円 615"/>
        <xdr:cNvSpPr/>
      </xdr:nvSpPr>
      <xdr:spPr>
        <a:xfrm>
          <a:off x="2038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114300</xdr:rowOff>
    </xdr:to>
    <xdr:cxnSp macro="">
      <xdr:nvCxnSpPr>
        <xdr:cNvPr id="617" name="直線コネクタ 616"/>
        <xdr:cNvCxnSpPr/>
      </xdr:nvCxnSpPr>
      <xdr:spPr>
        <a:xfrm>
          <a:off x="20434300" y="10687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21"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622" name="n_2mainValue【保健センター・保健所】&#10;一人当たり面積"/>
        <xdr:cNvSpPr txBox="1"/>
      </xdr:nvSpPr>
      <xdr:spPr>
        <a:xfrm>
          <a:off x="20199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60" name="楕円 659"/>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125747</xdr:rowOff>
    </xdr:from>
    <xdr:ext cx="405111" cy="259045"/>
    <xdr:sp macro="" textlink="">
      <xdr:nvSpPr>
        <xdr:cNvPr id="661" name="【消防施設】&#10;有形固定資産減価償却率該当値テキスト"/>
        <xdr:cNvSpPr txBox="1"/>
      </xdr:nvSpPr>
      <xdr:spPr>
        <a:xfrm>
          <a:off x="16357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5587</xdr:rowOff>
    </xdr:from>
    <xdr:to>
      <xdr:col>81</xdr:col>
      <xdr:colOff>101600</xdr:colOff>
      <xdr:row>82</xdr:row>
      <xdr:rowOff>107187</xdr:rowOff>
    </xdr:to>
    <xdr:sp macro="" textlink="">
      <xdr:nvSpPr>
        <xdr:cNvPr id="662" name="楕円 661"/>
        <xdr:cNvSpPr/>
      </xdr:nvSpPr>
      <xdr:spPr>
        <a:xfrm>
          <a:off x="15430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56387</xdr:rowOff>
    </xdr:to>
    <xdr:cxnSp macro="">
      <xdr:nvCxnSpPr>
        <xdr:cNvPr id="663" name="直線コネクタ 662"/>
        <xdr:cNvCxnSpPr/>
      </xdr:nvCxnSpPr>
      <xdr:spPr>
        <a:xfrm flipV="1">
          <a:off x="15481300" y="14085570"/>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39878</xdr:rowOff>
    </xdr:from>
    <xdr:to>
      <xdr:col>76</xdr:col>
      <xdr:colOff>165100</xdr:colOff>
      <xdr:row>82</xdr:row>
      <xdr:rowOff>141478</xdr:rowOff>
    </xdr:to>
    <xdr:sp macro="" textlink="">
      <xdr:nvSpPr>
        <xdr:cNvPr id="664" name="楕円 663"/>
        <xdr:cNvSpPr/>
      </xdr:nvSpPr>
      <xdr:spPr>
        <a:xfrm>
          <a:off x="14541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56387</xdr:rowOff>
    </xdr:from>
    <xdr:to>
      <xdr:col>81</xdr:col>
      <xdr:colOff>50800</xdr:colOff>
      <xdr:row>82</xdr:row>
      <xdr:rowOff>90678</xdr:rowOff>
    </xdr:to>
    <xdr:cxnSp macro="">
      <xdr:nvCxnSpPr>
        <xdr:cNvPr id="665" name="直線コネクタ 664"/>
        <xdr:cNvCxnSpPr/>
      </xdr:nvCxnSpPr>
      <xdr:spPr>
        <a:xfrm flipV="1">
          <a:off x="14592300" y="1411528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98314</xdr:rowOff>
    </xdr:from>
    <xdr:ext cx="405111" cy="259045"/>
    <xdr:sp macro="" textlink="">
      <xdr:nvSpPr>
        <xdr:cNvPr id="669" name="n_1mainValue【消防施設】&#10;有形固定資産減価償却率"/>
        <xdr:cNvSpPr txBox="1"/>
      </xdr:nvSpPr>
      <xdr:spPr>
        <a:xfrm>
          <a:off x="15266044" y="1415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132605</xdr:rowOff>
    </xdr:from>
    <xdr:ext cx="405111" cy="259045"/>
    <xdr:sp macro="" textlink="">
      <xdr:nvSpPr>
        <xdr:cNvPr id="670" name="n_2mainValue【消防施設】&#10;有形固定資産減価償却率"/>
        <xdr:cNvSpPr txBox="1"/>
      </xdr:nvSpPr>
      <xdr:spPr>
        <a:xfrm>
          <a:off x="143897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133604</xdr:rowOff>
    </xdr:from>
    <xdr:to>
      <xdr:col>116</xdr:col>
      <xdr:colOff>114300</xdr:colOff>
      <xdr:row>83</xdr:row>
      <xdr:rowOff>63754</xdr:rowOff>
    </xdr:to>
    <xdr:sp macro="" textlink="">
      <xdr:nvSpPr>
        <xdr:cNvPr id="707" name="楕円 706"/>
        <xdr:cNvSpPr/>
      </xdr:nvSpPr>
      <xdr:spPr>
        <a:xfrm>
          <a:off x="22110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156481</xdr:rowOff>
    </xdr:from>
    <xdr:ext cx="469744" cy="259045"/>
    <xdr:sp macro="" textlink="">
      <xdr:nvSpPr>
        <xdr:cNvPr id="708" name="【消防施設】&#10;一人当たり面積該当値テキスト"/>
        <xdr:cNvSpPr txBox="1"/>
      </xdr:nvSpPr>
      <xdr:spPr>
        <a:xfrm>
          <a:off x="22199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09" name="楕円 708"/>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12954</xdr:rowOff>
    </xdr:from>
    <xdr:to>
      <xdr:col>116</xdr:col>
      <xdr:colOff>63500</xdr:colOff>
      <xdr:row>83</xdr:row>
      <xdr:rowOff>95250</xdr:rowOff>
    </xdr:to>
    <xdr:cxnSp macro="">
      <xdr:nvCxnSpPr>
        <xdr:cNvPr id="710" name="直線コネクタ 709"/>
        <xdr:cNvCxnSpPr/>
      </xdr:nvCxnSpPr>
      <xdr:spPr>
        <a:xfrm flipV="1">
          <a:off x="21323300" y="142433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35306</xdr:rowOff>
    </xdr:from>
    <xdr:to>
      <xdr:col>107</xdr:col>
      <xdr:colOff>101600</xdr:colOff>
      <xdr:row>83</xdr:row>
      <xdr:rowOff>136906</xdr:rowOff>
    </xdr:to>
    <xdr:sp macro="" textlink="">
      <xdr:nvSpPr>
        <xdr:cNvPr id="711" name="楕円 710"/>
        <xdr:cNvSpPr/>
      </xdr:nvSpPr>
      <xdr:spPr>
        <a:xfrm>
          <a:off x="20383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86106</xdr:rowOff>
    </xdr:from>
    <xdr:to>
      <xdr:col>111</xdr:col>
      <xdr:colOff>177800</xdr:colOff>
      <xdr:row>83</xdr:row>
      <xdr:rowOff>95250</xdr:rowOff>
    </xdr:to>
    <xdr:cxnSp macro="">
      <xdr:nvCxnSpPr>
        <xdr:cNvPr id="712" name="直線コネクタ 711"/>
        <xdr:cNvCxnSpPr/>
      </xdr:nvCxnSpPr>
      <xdr:spPr>
        <a:xfrm>
          <a:off x="20434300" y="14316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13"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16" name="n_1main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153433</xdr:rowOff>
    </xdr:from>
    <xdr:ext cx="469744" cy="259045"/>
    <xdr:sp macro="" textlink="">
      <xdr:nvSpPr>
        <xdr:cNvPr id="717" name="n_2mainValue【消防施設】&#10;一人当たり面積"/>
        <xdr:cNvSpPr txBox="1"/>
      </xdr:nvSpPr>
      <xdr:spPr>
        <a:xfrm>
          <a:off x="20199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57" name="楕円 756"/>
        <xdr:cNvSpPr/>
      </xdr:nvSpPr>
      <xdr:spPr>
        <a:xfrm>
          <a:off x="162687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120666</xdr:rowOff>
    </xdr:from>
    <xdr:ext cx="405111" cy="259045"/>
    <xdr:sp macro="" textlink="">
      <xdr:nvSpPr>
        <xdr:cNvPr id="758" name="【庁舎】&#10;有形固定資産減価償却率該当値テキスト"/>
        <xdr:cNvSpPr txBox="1"/>
      </xdr:nvSpPr>
      <xdr:spPr>
        <a:xfrm>
          <a:off x="16357600"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132080</xdr:rowOff>
    </xdr:from>
    <xdr:to>
      <xdr:col>81</xdr:col>
      <xdr:colOff>101600</xdr:colOff>
      <xdr:row>105</xdr:row>
      <xdr:rowOff>62230</xdr:rowOff>
    </xdr:to>
    <xdr:sp macro="" textlink="">
      <xdr:nvSpPr>
        <xdr:cNvPr id="759" name="楕円 758"/>
        <xdr:cNvSpPr/>
      </xdr:nvSpPr>
      <xdr:spPr>
        <a:xfrm>
          <a:off x="1543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148589</xdr:rowOff>
    </xdr:from>
    <xdr:to>
      <xdr:col>85</xdr:col>
      <xdr:colOff>127000</xdr:colOff>
      <xdr:row>105</xdr:row>
      <xdr:rowOff>11430</xdr:rowOff>
    </xdr:to>
    <xdr:cxnSp macro="">
      <xdr:nvCxnSpPr>
        <xdr:cNvPr id="760" name="直線コネクタ 759"/>
        <xdr:cNvCxnSpPr/>
      </xdr:nvCxnSpPr>
      <xdr:spPr>
        <a:xfrm flipV="1">
          <a:off x="15481300" y="17979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61" name="楕円 760"/>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xdr:rowOff>
    </xdr:from>
    <xdr:to>
      <xdr:col>81</xdr:col>
      <xdr:colOff>50800</xdr:colOff>
      <xdr:row>105</xdr:row>
      <xdr:rowOff>41911</xdr:rowOff>
    </xdr:to>
    <xdr:cxnSp macro="">
      <xdr:nvCxnSpPr>
        <xdr:cNvPr id="762" name="直線コネクタ 761"/>
        <xdr:cNvCxnSpPr/>
      </xdr:nvCxnSpPr>
      <xdr:spPr>
        <a:xfrm flipV="1">
          <a:off x="14592300" y="18013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64"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78757</xdr:rowOff>
    </xdr:from>
    <xdr:ext cx="405111" cy="259045"/>
    <xdr:sp macro="" textlink="">
      <xdr:nvSpPr>
        <xdr:cNvPr id="766" name="n_1mainValue【庁舎】&#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767" name="n_2mainValue【庁舎】&#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9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06" name="楕円 805"/>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807" name="【庁舎】&#10;一人当たり面積該当値テキスト"/>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08" name="楕円 807"/>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53339</xdr:rowOff>
    </xdr:to>
    <xdr:cxnSp macro="">
      <xdr:nvCxnSpPr>
        <xdr:cNvPr id="809" name="直線コネクタ 808"/>
        <xdr:cNvCxnSpPr/>
      </xdr:nvCxnSpPr>
      <xdr:spPr>
        <a:xfrm>
          <a:off x="21323300" y="1822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10" name="楕円 809"/>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811" name="直線コネクタ 810"/>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12"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13"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815" name="n_1main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16"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本市の有形固定資産減価償却率は，保健センター・保健所，体育館・プール，市民会館は類似団体平均より高</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く，施設の長寿命化を図るなど，老朽化対策を進めていく必要がある。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その他の資産については類似団体と同程度となっている。</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一般廃棄物処理施設においては，現在，新最終処分場，新中間処理施設を整備中である。</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522,688
513,158
416.85
214,041,393
207,828,155
1,270,691
102,103,199
107,797,098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財政力指数は，生活保護費等の減により，基準財政需要額が減少していることから，単年度あたりの財政力指数は上昇傾向にあり，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か年平均については前年度と同様の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0.99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今後も，自主的な財政運営を継続するため，都市の活力を高め，定住・交流人口の増加や多様な産業の集積などを促進し，安定的な財源確保に努めていく。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19755</xdr:rowOff>
    </xdr:to>
    <xdr:cxnSp macro="">
      <xdr:nvCxnSpPr>
        <xdr:cNvPr id="72" name="直線コネクタ 71"/>
        <xdr:cNvCxnSpPr/>
      </xdr:nvCxnSpPr>
      <xdr:spPr>
        <a:xfrm flipV="1">
          <a:off x="3225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46567</xdr:rowOff>
    </xdr:to>
    <xdr:cxnSp macro="">
      <xdr:nvCxnSpPr>
        <xdr:cNvPr id="75" name="直線コネクタ 74"/>
        <xdr:cNvCxnSpPr/>
      </xdr:nvCxnSpPr>
      <xdr:spPr>
        <a:xfrm flipV="1">
          <a:off x="2336800" y="68777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ポイント向上した。要因としては，歳入において地方消費税交付金や地方交付税等の一般財源が増加したことなどがあげられる。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引き続き，自主財源の積極的な確保に努めるとともに，内部努力の徹底により経常経費を抑制し，財政構造の弾力性の向上に努めることで，本市の中期財政計画上の目標である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％台への向上を図る。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22352</xdr:rowOff>
    </xdr:to>
    <xdr:cxnSp macro="">
      <xdr:nvCxnSpPr>
        <xdr:cNvPr id="130" name="直線コネクタ 129"/>
        <xdr:cNvCxnSpPr/>
      </xdr:nvCxnSpPr>
      <xdr:spPr>
        <a:xfrm flipV="1">
          <a:off x="4114800" y="1113282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32004</xdr:rowOff>
    </xdr:to>
    <xdr:cxnSp macro="">
      <xdr:nvCxnSpPr>
        <xdr:cNvPr id="133" name="直線コネクタ 132"/>
        <xdr:cNvCxnSpPr/>
      </xdr:nvCxnSpPr>
      <xdr:spPr>
        <a:xfrm flipV="1">
          <a:off x="3225800" y="111666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32004</xdr:rowOff>
    </xdr:to>
    <xdr:cxnSp macro="">
      <xdr:nvCxnSpPr>
        <xdr:cNvPr id="136" name="直線コネクタ 135"/>
        <xdr:cNvCxnSpPr/>
      </xdr:nvCxnSpPr>
      <xdr:spPr>
        <a:xfrm>
          <a:off x="2336800" y="110797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64</xdr:row>
      <xdr:rowOff>106934</xdr:rowOff>
    </xdr:to>
    <xdr:cxnSp macro="">
      <xdr:nvCxnSpPr>
        <xdr:cNvPr id="139" name="直線コネクタ 138"/>
        <xdr:cNvCxnSpPr/>
      </xdr:nvCxnSpPr>
      <xdr:spPr>
        <a:xfrm>
          <a:off x="1447800" y="110556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125747</xdr:rowOff>
    </xdr:from>
    <xdr:ext cx="762000" cy="259045"/>
    <xdr:sp macro="" textlink="">
      <xdr:nvSpPr>
        <xdr:cNvPr id="150" name="財政構造の弾力性該当値テキスト"/>
        <xdr:cNvSpPr txBox="1"/>
      </xdr:nvSpPr>
      <xdr:spPr>
        <a:xfrm>
          <a:off x="50419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1" name="楕円 150"/>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2" name="テキスト ボックス 151"/>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3" name="楕円 152"/>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4" name="テキスト ボックス 153"/>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5" name="楕円 154"/>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6" name="テキスト ボックス 155"/>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57" name="楕円 156"/>
        <xdr:cNvSpPr/>
      </xdr:nvSpPr>
      <xdr:spPr>
        <a:xfrm>
          <a:off x="1397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58" name="テキスト ボックス 157"/>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人件費は衆議院議員総選挙及び最高裁判所裁判官国民審査費の皆減などにより前年度より減少し，物件費はスポーツ施設等の指定管理料の増などにより，前年度より増加した。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引き続き，定員の適正化などにより人件費を抑制するとともに，内部努力の徹底等による経費の抑制をすることで，事業の効率化を図っていく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94822</xdr:rowOff>
    </xdr:from>
    <xdr:to>
      <xdr:col>23</xdr:col>
      <xdr:colOff>133350</xdr:colOff>
      <xdr:row>81</xdr:row>
      <xdr:rowOff>123202</xdr:rowOff>
    </xdr:to>
    <xdr:cxnSp macro="">
      <xdr:nvCxnSpPr>
        <xdr:cNvPr id="193" name="直線コネクタ 192"/>
        <xdr:cNvCxnSpPr/>
      </xdr:nvCxnSpPr>
      <xdr:spPr>
        <a:xfrm>
          <a:off x="4114800" y="13982272"/>
          <a:ext cx="838200" cy="2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94822</xdr:rowOff>
    </xdr:from>
    <xdr:to>
      <xdr:col>19</xdr:col>
      <xdr:colOff>133350</xdr:colOff>
      <xdr:row>81</xdr:row>
      <xdr:rowOff>98737</xdr:rowOff>
    </xdr:to>
    <xdr:cxnSp macro="">
      <xdr:nvCxnSpPr>
        <xdr:cNvPr id="196" name="直線コネクタ 195"/>
        <xdr:cNvCxnSpPr/>
      </xdr:nvCxnSpPr>
      <xdr:spPr>
        <a:xfrm flipV="1">
          <a:off x="3225800" y="13982272"/>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98737</xdr:rowOff>
    </xdr:from>
    <xdr:to>
      <xdr:col>15</xdr:col>
      <xdr:colOff>82550</xdr:colOff>
      <xdr:row>81</xdr:row>
      <xdr:rowOff>109768</xdr:rowOff>
    </xdr:to>
    <xdr:cxnSp macro="">
      <xdr:nvCxnSpPr>
        <xdr:cNvPr id="199" name="直線コネクタ 198"/>
        <xdr:cNvCxnSpPr/>
      </xdr:nvCxnSpPr>
      <xdr:spPr>
        <a:xfrm flipV="1">
          <a:off x="2336800" y="13986187"/>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106552</xdr:rowOff>
    </xdr:from>
    <xdr:to>
      <xdr:col>11</xdr:col>
      <xdr:colOff>31750</xdr:colOff>
      <xdr:row>81</xdr:row>
      <xdr:rowOff>109768</xdr:rowOff>
    </xdr:to>
    <xdr:cxnSp macro="">
      <xdr:nvCxnSpPr>
        <xdr:cNvPr id="202" name="直線コネクタ 201"/>
        <xdr:cNvCxnSpPr/>
      </xdr:nvCxnSpPr>
      <xdr:spPr>
        <a:xfrm>
          <a:off x="1447800" y="13994002"/>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72402</xdr:rowOff>
    </xdr:from>
    <xdr:to>
      <xdr:col>23</xdr:col>
      <xdr:colOff>184150</xdr:colOff>
      <xdr:row>82</xdr:row>
      <xdr:rowOff>2552</xdr:rowOff>
    </xdr:to>
    <xdr:sp macro="" textlink="">
      <xdr:nvSpPr>
        <xdr:cNvPr id="212" name="楕円 211"/>
        <xdr:cNvSpPr/>
      </xdr:nvSpPr>
      <xdr:spPr>
        <a:xfrm>
          <a:off x="4902200" y="1395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88929</xdr:rowOff>
    </xdr:from>
    <xdr:ext cx="762000" cy="259045"/>
    <xdr:sp macro="" textlink="">
      <xdr:nvSpPr>
        <xdr:cNvPr id="213" name="人件費・物件費等の状況該当値テキスト"/>
        <xdr:cNvSpPr txBox="1"/>
      </xdr:nvSpPr>
      <xdr:spPr>
        <a:xfrm>
          <a:off x="5041900" y="1380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44022</xdr:rowOff>
    </xdr:from>
    <xdr:to>
      <xdr:col>19</xdr:col>
      <xdr:colOff>184150</xdr:colOff>
      <xdr:row>81</xdr:row>
      <xdr:rowOff>145622</xdr:rowOff>
    </xdr:to>
    <xdr:sp macro="" textlink="">
      <xdr:nvSpPr>
        <xdr:cNvPr id="214" name="楕円 213"/>
        <xdr:cNvSpPr/>
      </xdr:nvSpPr>
      <xdr:spPr>
        <a:xfrm>
          <a:off x="4064000" y="139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155799</xdr:rowOff>
    </xdr:from>
    <xdr:ext cx="736600" cy="259045"/>
    <xdr:sp macro="" textlink="">
      <xdr:nvSpPr>
        <xdr:cNvPr id="215" name="テキスト ボックス 214"/>
        <xdr:cNvSpPr txBox="1"/>
      </xdr:nvSpPr>
      <xdr:spPr>
        <a:xfrm>
          <a:off x="3733800" y="1370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47937</xdr:rowOff>
    </xdr:from>
    <xdr:to>
      <xdr:col>15</xdr:col>
      <xdr:colOff>133350</xdr:colOff>
      <xdr:row>81</xdr:row>
      <xdr:rowOff>149537</xdr:rowOff>
    </xdr:to>
    <xdr:sp macro="" textlink="">
      <xdr:nvSpPr>
        <xdr:cNvPr id="216" name="楕円 215"/>
        <xdr:cNvSpPr/>
      </xdr:nvSpPr>
      <xdr:spPr>
        <a:xfrm>
          <a:off x="3175000" y="139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159714</xdr:rowOff>
    </xdr:from>
    <xdr:ext cx="762000" cy="259045"/>
    <xdr:sp macro="" textlink="">
      <xdr:nvSpPr>
        <xdr:cNvPr id="217" name="テキスト ボックス 216"/>
        <xdr:cNvSpPr txBox="1"/>
      </xdr:nvSpPr>
      <xdr:spPr>
        <a:xfrm>
          <a:off x="2844800" y="1370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58968</xdr:rowOff>
    </xdr:from>
    <xdr:to>
      <xdr:col>11</xdr:col>
      <xdr:colOff>82550</xdr:colOff>
      <xdr:row>81</xdr:row>
      <xdr:rowOff>160568</xdr:rowOff>
    </xdr:to>
    <xdr:sp macro="" textlink="">
      <xdr:nvSpPr>
        <xdr:cNvPr id="218" name="楕円 217"/>
        <xdr:cNvSpPr/>
      </xdr:nvSpPr>
      <xdr:spPr>
        <a:xfrm>
          <a:off x="2286000" y="139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170745</xdr:rowOff>
    </xdr:from>
    <xdr:ext cx="762000" cy="259045"/>
    <xdr:sp macro="" textlink="">
      <xdr:nvSpPr>
        <xdr:cNvPr id="219" name="テキスト ボックス 218"/>
        <xdr:cNvSpPr txBox="1"/>
      </xdr:nvSpPr>
      <xdr:spPr>
        <a:xfrm>
          <a:off x="1955800" y="137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55752</xdr:rowOff>
    </xdr:from>
    <xdr:to>
      <xdr:col>7</xdr:col>
      <xdr:colOff>31750</xdr:colOff>
      <xdr:row>81</xdr:row>
      <xdr:rowOff>157352</xdr:rowOff>
    </xdr:to>
    <xdr:sp macro="" textlink="">
      <xdr:nvSpPr>
        <xdr:cNvPr id="220" name="楕円 219"/>
        <xdr:cNvSpPr/>
      </xdr:nvSpPr>
      <xdr:spPr>
        <a:xfrm>
          <a:off x="1397000" y="139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167529</xdr:rowOff>
    </xdr:from>
    <xdr:ext cx="762000" cy="259045"/>
    <xdr:sp macro="" textlink="">
      <xdr:nvSpPr>
        <xdr:cNvPr id="221" name="テキスト ボックス 220"/>
        <xdr:cNvSpPr txBox="1"/>
      </xdr:nvSpPr>
      <xdr:spPr>
        <a:xfrm>
          <a:off x="1066800" y="137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年功的給与上昇の抑制等を目的とした給与構造改革及び地域間・世代間の給与配分の見直し等を柱とした給与制度の総合的見直しの実施など，給与制度の適正化に努めてきた。</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年は，給与制度の総合的見直しなどの実施により，指数が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101.1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であっ</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たが，平成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は，国・本市ともに現給保障者が減少したことにより，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徐々に</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給与制度の総合的見直し前の指数（</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102.3</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）に戻っ</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てきた</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年は</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，給与制度の総合的見直しに伴う現給保障の期間が国において終了</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本市は国より２年長い</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ことから</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指数が上昇した。</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年は，目立った変</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動要因が無く</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と比較し±０ポイント</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であ</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今後とも，国や県並びに他市の制度との均衡を踏まえながら，適正な給与制度の構築に努めていく。</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lang="ja-JP" altLang="ja-JP" sz="1400">
            <a:solidFill>
              <a:srgbClr val="FF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87</xdr:row>
      <xdr:rowOff>151341</xdr:rowOff>
    </xdr:to>
    <xdr:cxnSp macro="">
      <xdr:nvCxnSpPr>
        <xdr:cNvPr id="255" name="直線コネクタ 254"/>
        <xdr:cNvCxnSpPr/>
      </xdr:nvCxnSpPr>
      <xdr:spPr>
        <a:xfrm>
          <a:off x="16179800" y="15067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151341</xdr:rowOff>
    </xdr:to>
    <xdr:cxnSp macro="">
      <xdr:nvCxnSpPr>
        <xdr:cNvPr id="258" name="直線コネクタ 257"/>
        <xdr:cNvCxnSpPr/>
      </xdr:nvCxnSpPr>
      <xdr:spPr>
        <a:xfrm>
          <a:off x="15290800" y="150272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111125</xdr:rowOff>
    </xdr:to>
    <xdr:cxnSp macro="">
      <xdr:nvCxnSpPr>
        <xdr:cNvPr id="261" name="直線コネクタ 260"/>
        <xdr:cNvCxnSpPr/>
      </xdr:nvCxnSpPr>
      <xdr:spPr>
        <a:xfrm>
          <a:off x="14401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87</xdr:row>
      <xdr:rowOff>30691</xdr:rowOff>
    </xdr:to>
    <xdr:cxnSp macro="">
      <xdr:nvCxnSpPr>
        <xdr:cNvPr id="264" name="直線コネクタ 263"/>
        <xdr:cNvCxnSpPr/>
      </xdr:nvCxnSpPr>
      <xdr:spPr>
        <a:xfrm>
          <a:off x="13512800" y="148261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4" name="楕円 273"/>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75" name="給与水準   （国との比較）該当値テキスト"/>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76" name="楕円 275"/>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77" name="テキスト ボックス 276"/>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78" name="楕円 277"/>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79" name="テキスト ボックス 278"/>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0" name="楕円 279"/>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1" name="テキスト ボックス 280"/>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2" name="楕円 281"/>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3" name="テキスト ボックス 282"/>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月に策定した「組織整備・定員適正化に関する方針」に目標として掲げた平成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年度の職員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人体制に向け，定員の適正化に取り組んでいる。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人となっており，目標職員数を見据えながらも，必要な職員数を確保し，効果的に人員を配置するため，各職場の組織運営や実施計画，事業の進捗状況等を十分に精査しながら，調整を実施している。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今後も，外部委託等の推進，事務・事業の見直しの推進，職員配置の重点化・適正化，再任用職員の積極的な活用などに取り組み，定員の適正化を進めていく。</a:t>
          </a:r>
          <a:r>
            <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26307</xdr:rowOff>
    </xdr:from>
    <xdr:to>
      <xdr:col>81</xdr:col>
      <xdr:colOff>44450</xdr:colOff>
      <xdr:row>61</xdr:row>
      <xdr:rowOff>33201</xdr:rowOff>
    </xdr:to>
    <xdr:cxnSp macro="">
      <xdr:nvCxnSpPr>
        <xdr:cNvPr id="320" name="直線コネクタ 319"/>
        <xdr:cNvCxnSpPr/>
      </xdr:nvCxnSpPr>
      <xdr:spPr>
        <a:xfrm>
          <a:off x="16179800" y="1048475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26307</xdr:rowOff>
    </xdr:from>
    <xdr:to>
      <xdr:col>77</xdr:col>
      <xdr:colOff>44450</xdr:colOff>
      <xdr:row>61</xdr:row>
      <xdr:rowOff>33201</xdr:rowOff>
    </xdr:to>
    <xdr:cxnSp macro="">
      <xdr:nvCxnSpPr>
        <xdr:cNvPr id="323" name="直線コネクタ 322"/>
        <xdr:cNvCxnSpPr/>
      </xdr:nvCxnSpPr>
      <xdr:spPr>
        <a:xfrm flipV="1">
          <a:off x="15290800" y="1048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36649</xdr:rowOff>
    </xdr:to>
    <xdr:cxnSp macro="">
      <xdr:nvCxnSpPr>
        <xdr:cNvPr id="326" name="直線コネクタ 325"/>
        <xdr:cNvCxnSpPr/>
      </xdr:nvCxnSpPr>
      <xdr:spPr>
        <a:xfrm flipV="1">
          <a:off x="14401800" y="1049165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53884</xdr:rowOff>
    </xdr:to>
    <xdr:cxnSp macro="">
      <xdr:nvCxnSpPr>
        <xdr:cNvPr id="329" name="直線コネクタ 328"/>
        <xdr:cNvCxnSpPr/>
      </xdr:nvCxnSpPr>
      <xdr:spPr>
        <a:xfrm flipV="1">
          <a:off x="13512800" y="104950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39" name="楕円 338"/>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170378</xdr:rowOff>
    </xdr:from>
    <xdr:ext cx="762000" cy="259045"/>
    <xdr:sp macro="" textlink="">
      <xdr:nvSpPr>
        <xdr:cNvPr id="340" name="定員管理の状況該当値テキスト"/>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146957</xdr:rowOff>
    </xdr:from>
    <xdr:to>
      <xdr:col>77</xdr:col>
      <xdr:colOff>95250</xdr:colOff>
      <xdr:row>61</xdr:row>
      <xdr:rowOff>77107</xdr:rowOff>
    </xdr:to>
    <xdr:sp macro="" textlink="">
      <xdr:nvSpPr>
        <xdr:cNvPr id="341" name="楕円 340"/>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87284</xdr:rowOff>
    </xdr:from>
    <xdr:ext cx="736600" cy="259045"/>
    <xdr:sp macro="" textlink="">
      <xdr:nvSpPr>
        <xdr:cNvPr id="342" name="テキスト ボックス 341"/>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153851</xdr:rowOff>
    </xdr:from>
    <xdr:to>
      <xdr:col>73</xdr:col>
      <xdr:colOff>44450</xdr:colOff>
      <xdr:row>61</xdr:row>
      <xdr:rowOff>84001</xdr:rowOff>
    </xdr:to>
    <xdr:sp macro="" textlink="">
      <xdr:nvSpPr>
        <xdr:cNvPr id="343" name="楕円 342"/>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94178</xdr:rowOff>
    </xdr:from>
    <xdr:ext cx="762000" cy="259045"/>
    <xdr:sp macro="" textlink="">
      <xdr:nvSpPr>
        <xdr:cNvPr id="344" name="テキスト ボックス 343"/>
        <xdr:cNvSpPr txBox="1"/>
      </xdr:nvSpPr>
      <xdr:spPr>
        <a:xfrm>
          <a:off x="14909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5" name="楕円 344"/>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97626</xdr:rowOff>
    </xdr:from>
    <xdr:ext cx="762000" cy="259045"/>
    <xdr:sp macro="" textlink="">
      <xdr:nvSpPr>
        <xdr:cNvPr id="346" name="テキスト ボックス 345"/>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7" name="楕円 346"/>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48" name="テキスト ボックス 347"/>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実質公債費比率は，分子に含まれる先行取得用地の購入費用が増加したことなどにより，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年度の単年度の実質公債費比率が平成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年度と比較して上昇したことから，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％となっているが，引き続き早期健全化基準を下回っており，健全な状況にあ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将来世代の負担に配慮した計画的な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活用を図るなど，引き続き財政の健全性と長期安定性の確保に努めていく。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86106</xdr:rowOff>
    </xdr:to>
    <xdr:cxnSp macro="">
      <xdr:nvCxnSpPr>
        <xdr:cNvPr id="380" name="直線コネクタ 379"/>
        <xdr:cNvCxnSpPr/>
      </xdr:nvCxnSpPr>
      <xdr:spPr>
        <a:xfrm>
          <a:off x="16179800" y="67437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57150</xdr:rowOff>
    </xdr:to>
    <xdr:cxnSp macro="">
      <xdr:nvCxnSpPr>
        <xdr:cNvPr id="383" name="直線コネクタ 382"/>
        <xdr:cNvCxnSpPr/>
      </xdr:nvCxnSpPr>
      <xdr:spPr>
        <a:xfrm>
          <a:off x="15290800" y="66857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28194</xdr:rowOff>
    </xdr:to>
    <xdr:cxnSp macro="">
      <xdr:nvCxnSpPr>
        <xdr:cNvPr id="386" name="直線コネクタ 385"/>
        <xdr:cNvCxnSpPr/>
      </xdr:nvCxnSpPr>
      <xdr:spPr>
        <a:xfrm flipV="1">
          <a:off x="14401800" y="66857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115062</xdr:rowOff>
    </xdr:to>
    <xdr:cxnSp macro="">
      <xdr:nvCxnSpPr>
        <xdr:cNvPr id="389" name="直線コネクタ 388"/>
        <xdr:cNvCxnSpPr/>
      </xdr:nvCxnSpPr>
      <xdr:spPr>
        <a:xfrm flipV="1">
          <a:off x="13512800" y="6714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9" name="楕円 398"/>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0"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1" name="楕円 400"/>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2" name="テキスト ボックス 401"/>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3" name="楕円 402"/>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4" name="テキスト ボックス 403"/>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5" name="楕円 404"/>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6" name="テキスト ボックス 405"/>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64262</xdr:rowOff>
    </xdr:from>
    <xdr:to>
      <xdr:col>64</xdr:col>
      <xdr:colOff>152400</xdr:colOff>
      <xdr:row>39</xdr:row>
      <xdr:rowOff>165862</xdr:rowOff>
    </xdr:to>
    <xdr:sp macro="" textlink="">
      <xdr:nvSpPr>
        <xdr:cNvPr id="407" name="楕円 406"/>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4589</xdr:rowOff>
    </xdr:from>
    <xdr:ext cx="762000" cy="259045"/>
    <xdr:sp macro="" textlink="">
      <xdr:nvSpPr>
        <xdr:cNvPr id="408" name="テキスト ボックス 407"/>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市債や公営企業債の現在高が減少したこと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や，ＬＲＴ整備基金の創設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基金残高が増加したことにより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充当可能財源等が将来負担額を上回ったことから「－％」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となり，引き続き早期健全化基準を下回っており，健全な状況にあ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今後も，地方債及び基金の残高目標を踏まえた活用を図るなど，引き続き財政の健全性と長期安定性の確保に努めていく。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21844</xdr:rowOff>
    </xdr:from>
    <xdr:to>
      <xdr:col>77</xdr:col>
      <xdr:colOff>44450</xdr:colOff>
      <xdr:row>14</xdr:row>
      <xdr:rowOff>30692</xdr:rowOff>
    </xdr:to>
    <xdr:cxnSp macro="">
      <xdr:nvCxnSpPr>
        <xdr:cNvPr id="442" name="直線コネクタ 441"/>
        <xdr:cNvCxnSpPr/>
      </xdr:nvCxnSpPr>
      <xdr:spPr>
        <a:xfrm flipV="1">
          <a:off x="15290800" y="2422144"/>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165142</xdr:rowOff>
    </xdr:from>
    <xdr:to>
      <xdr:col>72</xdr:col>
      <xdr:colOff>203200</xdr:colOff>
      <xdr:row>14</xdr:row>
      <xdr:rowOff>30692</xdr:rowOff>
    </xdr:to>
    <xdr:cxnSp macro="">
      <xdr:nvCxnSpPr>
        <xdr:cNvPr id="445" name="直線コネクタ 444"/>
        <xdr:cNvCxnSpPr/>
      </xdr:nvCxnSpPr>
      <xdr:spPr>
        <a:xfrm>
          <a:off x="14401800" y="2393992"/>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7" name="テキスト ボックス 446"/>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165142</xdr:rowOff>
    </xdr:from>
    <xdr:to>
      <xdr:col>68</xdr:col>
      <xdr:colOff>152400</xdr:colOff>
      <xdr:row>14</xdr:row>
      <xdr:rowOff>6562</xdr:rowOff>
    </xdr:to>
    <xdr:cxnSp macro="">
      <xdr:nvCxnSpPr>
        <xdr:cNvPr id="448" name="直線コネクタ 447"/>
        <xdr:cNvCxnSpPr/>
      </xdr:nvCxnSpPr>
      <xdr:spPr>
        <a:xfrm flipV="1">
          <a:off x="13512800" y="2393992"/>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51" name="フローチャート: 判断 450"/>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2" name="テキスト ボックス 451"/>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3" name="フローチャート: 判断 452"/>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4" name="テキスト ボックス 453"/>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142494</xdr:rowOff>
    </xdr:from>
    <xdr:to>
      <xdr:col>77</xdr:col>
      <xdr:colOff>95250</xdr:colOff>
      <xdr:row>14</xdr:row>
      <xdr:rowOff>72644</xdr:rowOff>
    </xdr:to>
    <xdr:sp macro="" textlink="">
      <xdr:nvSpPr>
        <xdr:cNvPr id="460" name="楕円 459"/>
        <xdr:cNvSpPr/>
      </xdr:nvSpPr>
      <xdr:spPr>
        <a:xfrm>
          <a:off x="16129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82821</xdr:rowOff>
    </xdr:from>
    <xdr:ext cx="736600" cy="259045"/>
    <xdr:sp macro="" textlink="">
      <xdr:nvSpPr>
        <xdr:cNvPr id="461" name="テキスト ボックス 460"/>
        <xdr:cNvSpPr txBox="1"/>
      </xdr:nvSpPr>
      <xdr:spPr>
        <a:xfrm>
          <a:off x="15798800" y="214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151342</xdr:rowOff>
    </xdr:from>
    <xdr:to>
      <xdr:col>73</xdr:col>
      <xdr:colOff>44450</xdr:colOff>
      <xdr:row>14</xdr:row>
      <xdr:rowOff>81492</xdr:rowOff>
    </xdr:to>
    <xdr:sp macro="" textlink="">
      <xdr:nvSpPr>
        <xdr:cNvPr id="462" name="楕円 461"/>
        <xdr:cNvSpPr/>
      </xdr:nvSpPr>
      <xdr:spPr>
        <a:xfrm>
          <a:off x="15240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91669</xdr:rowOff>
    </xdr:from>
    <xdr:ext cx="762000" cy="259045"/>
    <xdr:sp macro="" textlink="">
      <xdr:nvSpPr>
        <xdr:cNvPr id="463" name="テキスト ボックス 462"/>
        <xdr:cNvSpPr txBox="1"/>
      </xdr:nvSpPr>
      <xdr:spPr>
        <a:xfrm>
          <a:off x="14909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114342</xdr:rowOff>
    </xdr:from>
    <xdr:to>
      <xdr:col>68</xdr:col>
      <xdr:colOff>203200</xdr:colOff>
      <xdr:row>14</xdr:row>
      <xdr:rowOff>44492</xdr:rowOff>
    </xdr:to>
    <xdr:sp macro="" textlink="">
      <xdr:nvSpPr>
        <xdr:cNvPr id="464" name="楕円 463"/>
        <xdr:cNvSpPr/>
      </xdr:nvSpPr>
      <xdr:spPr>
        <a:xfrm>
          <a:off x="14351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54669</xdr:rowOff>
    </xdr:from>
    <xdr:ext cx="762000" cy="259045"/>
    <xdr:sp macro="" textlink="">
      <xdr:nvSpPr>
        <xdr:cNvPr id="465" name="テキスト ボックス 464"/>
        <xdr:cNvSpPr txBox="1"/>
      </xdr:nvSpPr>
      <xdr:spPr>
        <a:xfrm>
          <a:off x="14020800" y="211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66" name="楕円 465"/>
        <xdr:cNvSpPr/>
      </xdr:nvSpPr>
      <xdr:spPr>
        <a:xfrm>
          <a:off x="13462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67" name="テキスト ボックス 466"/>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522,688
513,158
416.85
214,041,393
207,828,155
1,270,691
102,103,199
107,797,098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職員数や退職手当の減少等に伴い，総額で前年度比</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294</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億円となった。</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類似団体平均を上回っていることから，組織機構のスリム化，定員の適正化などにより業務の効率化に取り組んでいく。</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168910</xdr:rowOff>
    </xdr:to>
    <xdr:cxnSp macro="">
      <xdr:nvCxnSpPr>
        <xdr:cNvPr id="66" name="直線コネクタ 65"/>
        <xdr:cNvCxnSpPr/>
      </xdr:nvCxnSpPr>
      <xdr:spPr>
        <a:xfrm flipV="1">
          <a:off x="3987800" y="648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5080</xdr:rowOff>
    </xdr:to>
    <xdr:cxnSp macro="">
      <xdr:nvCxnSpPr>
        <xdr:cNvPr id="69" name="直線コネクタ 68"/>
        <xdr:cNvCxnSpPr/>
      </xdr:nvCxnSpPr>
      <xdr:spPr>
        <a:xfrm flipV="1">
          <a:off x="3098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5080</xdr:rowOff>
    </xdr:to>
    <xdr:cxnSp macro="">
      <xdr:nvCxnSpPr>
        <xdr:cNvPr id="72" name="直線コネクタ 71"/>
        <xdr:cNvCxnSpPr/>
      </xdr:nvCxnSpPr>
      <xdr:spPr>
        <a:xfrm>
          <a:off x="2209800" y="652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5080</xdr:rowOff>
    </xdr:to>
    <xdr:cxnSp macro="">
      <xdr:nvCxnSpPr>
        <xdr:cNvPr id="75" name="直線コネクタ 74"/>
        <xdr:cNvCxnSpPr/>
      </xdr:nvCxnSpPr>
      <xdr:spPr>
        <a:xfrm>
          <a:off x="1320800" y="648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物件費は図書館ネットワークシステム整備事業費の増などにより，総額では前年度比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億円となった。また，スポーツ施設等の指定管理料の増などにより経常経費に占める割合は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今後も内部努力の徹底を図り，経費の縮減や事業の効率化を進めていく。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120650</xdr:rowOff>
    </xdr:to>
    <xdr:cxnSp macro="">
      <xdr:nvCxnSpPr>
        <xdr:cNvPr id="127" name="直線コネクタ 126"/>
        <xdr:cNvCxnSpPr/>
      </xdr:nvCxnSpPr>
      <xdr:spPr>
        <a:xfrm>
          <a:off x="15671800" y="2984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69850</xdr:rowOff>
    </xdr:to>
    <xdr:cxnSp macro="">
      <xdr:nvCxnSpPr>
        <xdr:cNvPr id="130" name="直線コネクタ 129"/>
        <xdr:cNvCxnSpPr/>
      </xdr:nvCxnSpPr>
      <xdr:spPr>
        <a:xfrm>
          <a:off x="14782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6350</xdr:rowOff>
    </xdr:from>
    <xdr:to>
      <xdr:col>73</xdr:col>
      <xdr:colOff>180975</xdr:colOff>
      <xdr:row>17</xdr:row>
      <xdr:rowOff>57150</xdr:rowOff>
    </xdr:to>
    <xdr:cxnSp macro="">
      <xdr:nvCxnSpPr>
        <xdr:cNvPr id="133" name="直線コネクタ 132"/>
        <xdr:cNvCxnSpPr/>
      </xdr:nvCxnSpPr>
      <xdr:spPr>
        <a:xfrm>
          <a:off x="13893800" y="292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6350</xdr:rowOff>
    </xdr:to>
    <xdr:cxnSp macro="">
      <xdr:nvCxnSpPr>
        <xdr:cNvPr id="136" name="直線コネクタ 135"/>
        <xdr:cNvCxnSpPr/>
      </xdr:nvCxnSpPr>
      <xdr:spPr>
        <a:xfrm>
          <a:off x="13004800" y="290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6" name="楕円 145"/>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41927</xdr:rowOff>
    </xdr:from>
    <xdr:ext cx="762000" cy="259045"/>
    <xdr:sp macro="" textlink="">
      <xdr:nvSpPr>
        <xdr:cNvPr id="147"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0" name="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1" name="テキスト ボックス 150"/>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2" name="楕円 151"/>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53" name="テキスト ボックス 152"/>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5" name="テキスト ボックス 154"/>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扶助費は臨時福祉給付金等給付事業費等が減少した一方，障がい者自立支援費等が増加したことにより，前年度同様の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また，歳入において国の生活保護費負担金等が減少したことに伴い，扶助費へ充当する一般財源が増加したことから，経常経費に占める割合は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引き続き，生活保護費等における就労支援の取組などを実施し，社会保障関係経費の抑制に努めていく。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101600</xdr:rowOff>
    </xdr:to>
    <xdr:cxnSp macro="">
      <xdr:nvCxnSpPr>
        <xdr:cNvPr id="188" name="直線コネクタ 187"/>
        <xdr:cNvCxnSpPr/>
      </xdr:nvCxnSpPr>
      <xdr:spPr>
        <a:xfrm>
          <a:off x="3987800" y="9994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101600</xdr:rowOff>
    </xdr:to>
    <xdr:cxnSp macro="">
      <xdr:nvCxnSpPr>
        <xdr:cNvPr id="191" name="直線コネクタ 190"/>
        <xdr:cNvCxnSpPr/>
      </xdr:nvCxnSpPr>
      <xdr:spPr>
        <a:xfrm flipV="1">
          <a:off x="3098800" y="999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101600</xdr:rowOff>
    </xdr:to>
    <xdr:cxnSp macro="">
      <xdr:nvCxnSpPr>
        <xdr:cNvPr id="194" name="直線コネクタ 193"/>
        <xdr:cNvCxnSpPr/>
      </xdr:nvCxnSpPr>
      <xdr:spPr>
        <a:xfrm>
          <a:off x="2209800" y="9880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107950</xdr:rowOff>
    </xdr:to>
    <xdr:cxnSp macro="">
      <xdr:nvCxnSpPr>
        <xdr:cNvPr id="197" name="直線コネクタ 196"/>
        <xdr:cNvCxnSpPr/>
      </xdr:nvCxnSpPr>
      <xdr:spPr>
        <a:xfrm>
          <a:off x="1320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7" name="楕円 206"/>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8"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1" name="楕円 210"/>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2" name="テキスト ボックス 211"/>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3" name="楕円 212"/>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4" name="テキスト ボックス 213"/>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5" name="楕円 214"/>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6" name="テキスト ボックス 215"/>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その他に係る経費については，維持補修費が総額で前年比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億円，繰出金が総額で前年度比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引き続き，介護予防事業の取組などを実施することで，給付費の抑制に努めていく。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39370</xdr:rowOff>
    </xdr:to>
    <xdr:cxnSp macro="">
      <xdr:nvCxnSpPr>
        <xdr:cNvPr id="249" name="直線コネクタ 248"/>
        <xdr:cNvCxnSpPr/>
      </xdr:nvCxnSpPr>
      <xdr:spPr>
        <a:xfrm>
          <a:off x="15671800" y="9438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24130</xdr:rowOff>
    </xdr:to>
    <xdr:cxnSp macro="">
      <xdr:nvCxnSpPr>
        <xdr:cNvPr id="252" name="直線コネクタ 251"/>
        <xdr:cNvCxnSpPr/>
      </xdr:nvCxnSpPr>
      <xdr:spPr>
        <a:xfrm flipV="1">
          <a:off x="14782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24130</xdr:rowOff>
    </xdr:to>
    <xdr:cxnSp macro="">
      <xdr:nvCxnSpPr>
        <xdr:cNvPr id="255" name="直線コネクタ 254"/>
        <xdr:cNvCxnSpPr/>
      </xdr:nvCxnSpPr>
      <xdr:spPr>
        <a:xfrm>
          <a:off x="13893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55</xdr:row>
      <xdr:rowOff>1270</xdr:rowOff>
    </xdr:to>
    <xdr:cxnSp macro="">
      <xdr:nvCxnSpPr>
        <xdr:cNvPr id="258" name="直線コネクタ 257"/>
        <xdr:cNvCxnSpPr/>
      </xdr:nvCxnSpPr>
      <xdr:spPr>
        <a:xfrm>
          <a:off x="13004800" y="937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8" name="楕円 267"/>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9"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0" name="楕円 269"/>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1" name="テキスト ボックス 270"/>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2" name="楕円 271"/>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3" name="テキスト ボックス 272"/>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4" name="楕円 273"/>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5" name="テキスト ボックス 274"/>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76" name="楕円 275"/>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77" name="テキスト ボックス 276"/>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補助費等は乳幼児保育担当保育士増員費補助金の増などにより，前年度比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億円となり，経常経費に占める割合は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引き続き，補助交付金については，必要性や効果などを継続的に検証し，見直しを図っていく。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158750</xdr:rowOff>
    </xdr:from>
    <xdr:to>
      <xdr:col>82</xdr:col>
      <xdr:colOff>107950</xdr:colOff>
      <xdr:row>36</xdr:row>
      <xdr:rowOff>139700</xdr:rowOff>
    </xdr:to>
    <xdr:cxnSp macro="">
      <xdr:nvCxnSpPr>
        <xdr:cNvPr id="310" name="直線コネクタ 309"/>
        <xdr:cNvCxnSpPr/>
      </xdr:nvCxnSpPr>
      <xdr:spPr>
        <a:xfrm flipV="1">
          <a:off x="15671800" y="6159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101600</xdr:rowOff>
    </xdr:from>
    <xdr:to>
      <xdr:col>78</xdr:col>
      <xdr:colOff>69850</xdr:colOff>
      <xdr:row>36</xdr:row>
      <xdr:rowOff>139700</xdr:rowOff>
    </xdr:to>
    <xdr:cxnSp macro="">
      <xdr:nvCxnSpPr>
        <xdr:cNvPr id="313" name="直線コネクタ 312"/>
        <xdr:cNvCxnSpPr/>
      </xdr:nvCxnSpPr>
      <xdr:spPr>
        <a:xfrm>
          <a:off x="14782800" y="627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101600</xdr:rowOff>
    </xdr:from>
    <xdr:to>
      <xdr:col>73</xdr:col>
      <xdr:colOff>180975</xdr:colOff>
      <xdr:row>36</xdr:row>
      <xdr:rowOff>139700</xdr:rowOff>
    </xdr:to>
    <xdr:cxnSp macro="">
      <xdr:nvCxnSpPr>
        <xdr:cNvPr id="316" name="直線コネクタ 315"/>
        <xdr:cNvCxnSpPr/>
      </xdr:nvCxnSpPr>
      <xdr:spPr>
        <a:xfrm flipV="1">
          <a:off x="13893800" y="627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139700</xdr:rowOff>
    </xdr:from>
    <xdr:to>
      <xdr:col>69</xdr:col>
      <xdr:colOff>92075</xdr:colOff>
      <xdr:row>37</xdr:row>
      <xdr:rowOff>31750</xdr:rowOff>
    </xdr:to>
    <xdr:cxnSp macro="">
      <xdr:nvCxnSpPr>
        <xdr:cNvPr id="319" name="直線コネクタ 318"/>
        <xdr:cNvCxnSpPr/>
      </xdr:nvCxnSpPr>
      <xdr:spPr>
        <a:xfrm flipV="1">
          <a:off x="13004800" y="631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107950</xdr:rowOff>
    </xdr:from>
    <xdr:to>
      <xdr:col>82</xdr:col>
      <xdr:colOff>158750</xdr:colOff>
      <xdr:row>36</xdr:row>
      <xdr:rowOff>38100</xdr:rowOff>
    </xdr:to>
    <xdr:sp macro="" textlink="">
      <xdr:nvSpPr>
        <xdr:cNvPr id="329" name="楕円 328"/>
        <xdr:cNvSpPr/>
      </xdr:nvSpPr>
      <xdr:spPr>
        <a:xfrm>
          <a:off x="16459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124477</xdr:rowOff>
    </xdr:from>
    <xdr:ext cx="762000" cy="259045"/>
    <xdr:sp macro="" textlink="">
      <xdr:nvSpPr>
        <xdr:cNvPr id="330" name="補助費等該当値テキスト"/>
        <xdr:cNvSpPr txBox="1"/>
      </xdr:nvSpPr>
      <xdr:spPr>
        <a:xfrm>
          <a:off x="16598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88900</xdr:rowOff>
    </xdr:from>
    <xdr:to>
      <xdr:col>78</xdr:col>
      <xdr:colOff>120650</xdr:colOff>
      <xdr:row>37</xdr:row>
      <xdr:rowOff>19050</xdr:rowOff>
    </xdr:to>
    <xdr:sp macro="" textlink="">
      <xdr:nvSpPr>
        <xdr:cNvPr id="331" name="楕円 330"/>
        <xdr:cNvSpPr/>
      </xdr:nvSpPr>
      <xdr:spPr>
        <a:xfrm>
          <a:off x="15621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29227</xdr:rowOff>
    </xdr:from>
    <xdr:ext cx="736600" cy="259045"/>
    <xdr:sp macro="" textlink="">
      <xdr:nvSpPr>
        <xdr:cNvPr id="332" name="テキスト ボックス 331"/>
        <xdr:cNvSpPr txBox="1"/>
      </xdr:nvSpPr>
      <xdr:spPr>
        <a:xfrm>
          <a:off x="15290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50800</xdr:rowOff>
    </xdr:from>
    <xdr:to>
      <xdr:col>74</xdr:col>
      <xdr:colOff>31750</xdr:colOff>
      <xdr:row>36</xdr:row>
      <xdr:rowOff>152400</xdr:rowOff>
    </xdr:to>
    <xdr:sp macro="" textlink="">
      <xdr:nvSpPr>
        <xdr:cNvPr id="333" name="楕円 332"/>
        <xdr:cNvSpPr/>
      </xdr:nvSpPr>
      <xdr:spPr>
        <a:xfrm>
          <a:off x="14732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162577</xdr:rowOff>
    </xdr:from>
    <xdr:ext cx="762000" cy="259045"/>
    <xdr:sp macro="" textlink="">
      <xdr:nvSpPr>
        <xdr:cNvPr id="334" name="テキスト ボックス 333"/>
        <xdr:cNvSpPr txBox="1"/>
      </xdr:nvSpPr>
      <xdr:spPr>
        <a:xfrm>
          <a:off x="14401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88900</xdr:rowOff>
    </xdr:from>
    <xdr:to>
      <xdr:col>69</xdr:col>
      <xdr:colOff>142875</xdr:colOff>
      <xdr:row>37</xdr:row>
      <xdr:rowOff>19050</xdr:rowOff>
    </xdr:to>
    <xdr:sp macro="" textlink="">
      <xdr:nvSpPr>
        <xdr:cNvPr id="335" name="楕円 334"/>
        <xdr:cNvSpPr/>
      </xdr:nvSpPr>
      <xdr:spPr>
        <a:xfrm>
          <a:off x="13843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36" name="テキスト ボックス 335"/>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7" name="楕円 336"/>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38" name="テキスト ボックス 337"/>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年度借入れ一般廃棄物処理事業債の償還終了に伴う減により，前年度比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億円となり，経常経費に占める割合は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今後も計画的に市債の活用をすることで，財政の健全性の確保に努めていく。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16511</xdr:rowOff>
    </xdr:to>
    <xdr:cxnSp macro="">
      <xdr:nvCxnSpPr>
        <xdr:cNvPr id="371" name="直線コネクタ 370"/>
        <xdr:cNvCxnSpPr/>
      </xdr:nvCxnSpPr>
      <xdr:spPr>
        <a:xfrm flipV="1">
          <a:off x="3987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16511</xdr:rowOff>
    </xdr:to>
    <xdr:cxnSp macro="">
      <xdr:nvCxnSpPr>
        <xdr:cNvPr id="374" name="直線コネクタ 373"/>
        <xdr:cNvCxnSpPr/>
      </xdr:nvCxnSpPr>
      <xdr:spPr>
        <a:xfrm>
          <a:off x="3098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8889</xdr:rowOff>
    </xdr:to>
    <xdr:cxnSp macro="">
      <xdr:nvCxnSpPr>
        <xdr:cNvPr id="377" name="直線コネクタ 376"/>
        <xdr:cNvCxnSpPr/>
      </xdr:nvCxnSpPr>
      <xdr:spPr>
        <a:xfrm>
          <a:off x="2209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31750</xdr:rowOff>
    </xdr:to>
    <xdr:cxnSp macro="">
      <xdr:nvCxnSpPr>
        <xdr:cNvPr id="380" name="直線コネクタ 379"/>
        <xdr:cNvCxnSpPr/>
      </xdr:nvCxnSpPr>
      <xdr:spPr>
        <a:xfrm flipV="1">
          <a:off x="1320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0" name="楕円 389"/>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1"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2" name="楕円 391"/>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93" name="テキスト ボックス 392"/>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4" name="楕円 393"/>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95" name="テキスト ボックス 394"/>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6" name="楕円 395"/>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7" name="テキスト ボックス 396"/>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8" name="楕円 397"/>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9" name="テキスト ボックス 398"/>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公債費総額の減と，公債費以外の経費総額の減により，経常経費に占める割合は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公債費以外の経常経費の主な増減要因としては，人件費に充当している経常一般財源が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億円減少したことなどがあげられる。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53848</xdr:rowOff>
    </xdr:to>
    <xdr:cxnSp macro="">
      <xdr:nvCxnSpPr>
        <xdr:cNvPr id="430" name="直線コネクタ 429"/>
        <xdr:cNvCxnSpPr/>
      </xdr:nvCxnSpPr>
      <xdr:spPr>
        <a:xfrm flipV="1">
          <a:off x="15671800" y="134086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67563</xdr:rowOff>
    </xdr:to>
    <xdr:cxnSp macro="">
      <xdr:nvCxnSpPr>
        <xdr:cNvPr id="433" name="直線コネクタ 432"/>
        <xdr:cNvCxnSpPr/>
      </xdr:nvCxnSpPr>
      <xdr:spPr>
        <a:xfrm flipV="1">
          <a:off x="14782800" y="134269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67563</xdr:rowOff>
    </xdr:to>
    <xdr:cxnSp macro="">
      <xdr:nvCxnSpPr>
        <xdr:cNvPr id="436" name="直線コネクタ 435"/>
        <xdr:cNvCxnSpPr/>
      </xdr:nvCxnSpPr>
      <xdr:spPr>
        <a:xfrm>
          <a:off x="13893800" y="133629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161289</xdr:rowOff>
    </xdr:to>
    <xdr:cxnSp macro="">
      <xdr:nvCxnSpPr>
        <xdr:cNvPr id="439" name="直線コネクタ 438"/>
        <xdr:cNvCxnSpPr/>
      </xdr:nvCxnSpPr>
      <xdr:spPr>
        <a:xfrm>
          <a:off x="13004800" y="133126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9" name="楕円 448"/>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0"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1" name="楕円 450"/>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2" name="テキスト ボックス 451"/>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3" name="楕円 452"/>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4" name="テキスト ボックス 453"/>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5" name="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7" name="楕円 456"/>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8" name="テキスト ボックス 457"/>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68600</xdr:rowOff>
    </xdr:from>
    <xdr:to>
      <xdr:col>29</xdr:col>
      <xdr:colOff>127000</xdr:colOff>
      <xdr:row>18</xdr:row>
      <xdr:rowOff>71526</xdr:rowOff>
    </xdr:to>
    <xdr:cxnSp macro="">
      <xdr:nvCxnSpPr>
        <xdr:cNvPr id="48" name="直線コネクタ 47"/>
        <xdr:cNvCxnSpPr/>
      </xdr:nvCxnSpPr>
      <xdr:spPr bwMode="auto">
        <a:xfrm flipV="1">
          <a:off x="5003800" y="3202325"/>
          <a:ext cx="647700" cy="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66772</xdr:rowOff>
    </xdr:from>
    <xdr:to>
      <xdr:col>26</xdr:col>
      <xdr:colOff>50800</xdr:colOff>
      <xdr:row>18</xdr:row>
      <xdr:rowOff>71526</xdr:rowOff>
    </xdr:to>
    <xdr:cxnSp macro="">
      <xdr:nvCxnSpPr>
        <xdr:cNvPr id="51" name="直線コネクタ 50"/>
        <xdr:cNvCxnSpPr/>
      </xdr:nvCxnSpPr>
      <xdr:spPr bwMode="auto">
        <a:xfrm>
          <a:off x="4305300" y="3200497"/>
          <a:ext cx="698500" cy="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40894</xdr:rowOff>
    </xdr:from>
    <xdr:to>
      <xdr:col>22</xdr:col>
      <xdr:colOff>114300</xdr:colOff>
      <xdr:row>18</xdr:row>
      <xdr:rowOff>66772</xdr:rowOff>
    </xdr:to>
    <xdr:cxnSp macro="">
      <xdr:nvCxnSpPr>
        <xdr:cNvPr id="54" name="直線コネクタ 53"/>
        <xdr:cNvCxnSpPr/>
      </xdr:nvCxnSpPr>
      <xdr:spPr bwMode="auto">
        <a:xfrm>
          <a:off x="3606800" y="3174619"/>
          <a:ext cx="698500" cy="2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15839</xdr:rowOff>
    </xdr:from>
    <xdr:to>
      <xdr:col>18</xdr:col>
      <xdr:colOff>177800</xdr:colOff>
      <xdr:row>18</xdr:row>
      <xdr:rowOff>40894</xdr:rowOff>
    </xdr:to>
    <xdr:cxnSp macro="">
      <xdr:nvCxnSpPr>
        <xdr:cNvPr id="57" name="直線コネクタ 56"/>
        <xdr:cNvCxnSpPr/>
      </xdr:nvCxnSpPr>
      <xdr:spPr bwMode="auto">
        <a:xfrm>
          <a:off x="2908300" y="3149564"/>
          <a:ext cx="698500" cy="2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17800</xdr:rowOff>
    </xdr:from>
    <xdr:to>
      <xdr:col>29</xdr:col>
      <xdr:colOff>177800</xdr:colOff>
      <xdr:row>18</xdr:row>
      <xdr:rowOff>119400</xdr:rowOff>
    </xdr:to>
    <xdr:sp macro="" textlink="">
      <xdr:nvSpPr>
        <xdr:cNvPr id="67" name="楕円 66"/>
        <xdr:cNvSpPr/>
      </xdr:nvSpPr>
      <xdr:spPr bwMode="auto">
        <a:xfrm>
          <a:off x="5600700" y="315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161327</xdr:rowOff>
    </xdr:from>
    <xdr:ext cx="762000" cy="259045"/>
    <xdr:sp macro="" textlink="">
      <xdr:nvSpPr>
        <xdr:cNvPr id="68" name="人口1人当たり決算額の推移該当値テキスト130"/>
        <xdr:cNvSpPr txBox="1"/>
      </xdr:nvSpPr>
      <xdr:spPr>
        <a:xfrm>
          <a:off x="5740400" y="31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20726</xdr:rowOff>
    </xdr:from>
    <xdr:to>
      <xdr:col>26</xdr:col>
      <xdr:colOff>101600</xdr:colOff>
      <xdr:row>18</xdr:row>
      <xdr:rowOff>122327</xdr:rowOff>
    </xdr:to>
    <xdr:sp macro="" textlink="">
      <xdr:nvSpPr>
        <xdr:cNvPr id="69" name="楕円 68"/>
        <xdr:cNvSpPr/>
      </xdr:nvSpPr>
      <xdr:spPr bwMode="auto">
        <a:xfrm>
          <a:off x="4953000" y="315445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107103</xdr:rowOff>
    </xdr:from>
    <xdr:ext cx="736600" cy="259045"/>
    <xdr:sp macro="" textlink="">
      <xdr:nvSpPr>
        <xdr:cNvPr id="70" name="テキスト ボックス 69"/>
        <xdr:cNvSpPr txBox="1"/>
      </xdr:nvSpPr>
      <xdr:spPr>
        <a:xfrm>
          <a:off x="4622800" y="324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15972</xdr:rowOff>
    </xdr:from>
    <xdr:to>
      <xdr:col>22</xdr:col>
      <xdr:colOff>165100</xdr:colOff>
      <xdr:row>18</xdr:row>
      <xdr:rowOff>117572</xdr:rowOff>
    </xdr:to>
    <xdr:sp macro="" textlink="">
      <xdr:nvSpPr>
        <xdr:cNvPr id="71" name="楕円 70"/>
        <xdr:cNvSpPr/>
      </xdr:nvSpPr>
      <xdr:spPr bwMode="auto">
        <a:xfrm>
          <a:off x="4254500" y="314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102349</xdr:rowOff>
    </xdr:from>
    <xdr:ext cx="762000" cy="259045"/>
    <xdr:sp macro="" textlink="">
      <xdr:nvSpPr>
        <xdr:cNvPr id="72" name="テキスト ボックス 71"/>
        <xdr:cNvSpPr txBox="1"/>
      </xdr:nvSpPr>
      <xdr:spPr>
        <a:xfrm>
          <a:off x="3924300" y="323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161544</xdr:rowOff>
    </xdr:from>
    <xdr:to>
      <xdr:col>19</xdr:col>
      <xdr:colOff>38100</xdr:colOff>
      <xdr:row>18</xdr:row>
      <xdr:rowOff>91694</xdr:rowOff>
    </xdr:to>
    <xdr:sp macro="" textlink="">
      <xdr:nvSpPr>
        <xdr:cNvPr id="73" name="楕円 72"/>
        <xdr:cNvSpPr/>
      </xdr:nvSpPr>
      <xdr:spPr bwMode="auto">
        <a:xfrm>
          <a:off x="3556000" y="312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76471</xdr:rowOff>
    </xdr:from>
    <xdr:ext cx="762000" cy="259045"/>
    <xdr:sp macro="" textlink="">
      <xdr:nvSpPr>
        <xdr:cNvPr id="74" name="テキスト ボックス 73"/>
        <xdr:cNvSpPr txBox="1"/>
      </xdr:nvSpPr>
      <xdr:spPr>
        <a:xfrm>
          <a:off x="3225800" y="321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136489</xdr:rowOff>
    </xdr:from>
    <xdr:to>
      <xdr:col>15</xdr:col>
      <xdr:colOff>101600</xdr:colOff>
      <xdr:row>18</xdr:row>
      <xdr:rowOff>66639</xdr:rowOff>
    </xdr:to>
    <xdr:sp macro="" textlink="">
      <xdr:nvSpPr>
        <xdr:cNvPr id="75" name="楕円 74"/>
        <xdr:cNvSpPr/>
      </xdr:nvSpPr>
      <xdr:spPr bwMode="auto">
        <a:xfrm>
          <a:off x="2857500" y="309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51416</xdr:rowOff>
    </xdr:from>
    <xdr:ext cx="762000" cy="259045"/>
    <xdr:sp macro="" textlink="">
      <xdr:nvSpPr>
        <xdr:cNvPr id="76" name="テキスト ボックス 75"/>
        <xdr:cNvSpPr txBox="1"/>
      </xdr:nvSpPr>
      <xdr:spPr>
        <a:xfrm>
          <a:off x="2527300" y="318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17775</xdr:rowOff>
    </xdr:from>
    <xdr:to>
      <xdr:col>29</xdr:col>
      <xdr:colOff>127000</xdr:colOff>
      <xdr:row>36</xdr:row>
      <xdr:rowOff>128600</xdr:rowOff>
    </xdr:to>
    <xdr:cxnSp macro="">
      <xdr:nvCxnSpPr>
        <xdr:cNvPr id="108" name="直線コネクタ 107"/>
        <xdr:cNvCxnSpPr/>
      </xdr:nvCxnSpPr>
      <xdr:spPr bwMode="auto">
        <a:xfrm>
          <a:off x="5003800" y="6971025"/>
          <a:ext cx="647700" cy="11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17775</xdr:rowOff>
    </xdr:from>
    <xdr:to>
      <xdr:col>26</xdr:col>
      <xdr:colOff>50800</xdr:colOff>
      <xdr:row>36</xdr:row>
      <xdr:rowOff>161016</xdr:rowOff>
    </xdr:to>
    <xdr:cxnSp macro="">
      <xdr:nvCxnSpPr>
        <xdr:cNvPr id="111" name="直線コネクタ 110"/>
        <xdr:cNvCxnSpPr/>
      </xdr:nvCxnSpPr>
      <xdr:spPr bwMode="auto">
        <a:xfrm flipV="1">
          <a:off x="4305300" y="6971025"/>
          <a:ext cx="698500" cy="14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161016</xdr:rowOff>
    </xdr:from>
    <xdr:to>
      <xdr:col>22</xdr:col>
      <xdr:colOff>114300</xdr:colOff>
      <xdr:row>37</xdr:row>
      <xdr:rowOff>32954</xdr:rowOff>
    </xdr:to>
    <xdr:cxnSp macro="">
      <xdr:nvCxnSpPr>
        <xdr:cNvPr id="114" name="直線コネクタ 113"/>
        <xdr:cNvCxnSpPr/>
      </xdr:nvCxnSpPr>
      <xdr:spPr bwMode="auto">
        <a:xfrm flipV="1">
          <a:off x="3606800" y="7114266"/>
          <a:ext cx="698500" cy="4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5111</xdr:rowOff>
    </xdr:from>
    <xdr:to>
      <xdr:col>18</xdr:col>
      <xdr:colOff>177800</xdr:colOff>
      <xdr:row>37</xdr:row>
      <xdr:rowOff>32954</xdr:rowOff>
    </xdr:to>
    <xdr:cxnSp macro="">
      <xdr:nvCxnSpPr>
        <xdr:cNvPr id="117" name="直線コネクタ 116"/>
        <xdr:cNvCxnSpPr/>
      </xdr:nvCxnSpPr>
      <xdr:spPr bwMode="auto">
        <a:xfrm>
          <a:off x="2908300" y="7129811"/>
          <a:ext cx="698500" cy="2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77800</xdr:rowOff>
    </xdr:from>
    <xdr:to>
      <xdr:col>29</xdr:col>
      <xdr:colOff>177800</xdr:colOff>
      <xdr:row>37</xdr:row>
      <xdr:rowOff>7950</xdr:rowOff>
    </xdr:to>
    <xdr:sp macro="" textlink="">
      <xdr:nvSpPr>
        <xdr:cNvPr id="127" name="楕円 126"/>
        <xdr:cNvSpPr/>
      </xdr:nvSpPr>
      <xdr:spPr bwMode="auto">
        <a:xfrm>
          <a:off x="5600700" y="703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49877</xdr:rowOff>
    </xdr:from>
    <xdr:ext cx="762000" cy="259045"/>
    <xdr:sp macro="" textlink="">
      <xdr:nvSpPr>
        <xdr:cNvPr id="128" name="人口1人当たり決算額の推移該当値テキスト445"/>
        <xdr:cNvSpPr txBox="1"/>
      </xdr:nvSpPr>
      <xdr:spPr>
        <a:xfrm>
          <a:off x="57404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309875</xdr:rowOff>
    </xdr:from>
    <xdr:to>
      <xdr:col>26</xdr:col>
      <xdr:colOff>101600</xdr:colOff>
      <xdr:row>36</xdr:row>
      <xdr:rowOff>68575</xdr:rowOff>
    </xdr:to>
    <xdr:sp macro="" textlink="">
      <xdr:nvSpPr>
        <xdr:cNvPr id="129" name="楕円 128"/>
        <xdr:cNvSpPr/>
      </xdr:nvSpPr>
      <xdr:spPr bwMode="auto">
        <a:xfrm>
          <a:off x="4953000" y="6920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78752</xdr:rowOff>
    </xdr:from>
    <xdr:ext cx="736600" cy="259045"/>
    <xdr:sp macro="" textlink="">
      <xdr:nvSpPr>
        <xdr:cNvPr id="130" name="テキスト ボックス 129"/>
        <xdr:cNvSpPr txBox="1"/>
      </xdr:nvSpPr>
      <xdr:spPr>
        <a:xfrm>
          <a:off x="4622800" y="66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110216</xdr:rowOff>
    </xdr:from>
    <xdr:to>
      <xdr:col>22</xdr:col>
      <xdr:colOff>165100</xdr:colOff>
      <xdr:row>37</xdr:row>
      <xdr:rowOff>40366</xdr:rowOff>
    </xdr:to>
    <xdr:sp macro="" textlink="">
      <xdr:nvSpPr>
        <xdr:cNvPr id="131" name="楕円 130"/>
        <xdr:cNvSpPr/>
      </xdr:nvSpPr>
      <xdr:spPr bwMode="auto">
        <a:xfrm>
          <a:off x="4254500" y="706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25143</xdr:rowOff>
    </xdr:from>
    <xdr:ext cx="762000" cy="259045"/>
    <xdr:sp macro="" textlink="">
      <xdr:nvSpPr>
        <xdr:cNvPr id="132" name="テキスト ボックス 131"/>
        <xdr:cNvSpPr txBox="1"/>
      </xdr:nvSpPr>
      <xdr:spPr>
        <a:xfrm>
          <a:off x="3924300" y="714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153604</xdr:rowOff>
    </xdr:from>
    <xdr:to>
      <xdr:col>19</xdr:col>
      <xdr:colOff>38100</xdr:colOff>
      <xdr:row>37</xdr:row>
      <xdr:rowOff>83754</xdr:rowOff>
    </xdr:to>
    <xdr:sp macro="" textlink="">
      <xdr:nvSpPr>
        <xdr:cNvPr id="133" name="楕円 132"/>
        <xdr:cNvSpPr/>
      </xdr:nvSpPr>
      <xdr:spPr bwMode="auto">
        <a:xfrm>
          <a:off x="3556000" y="710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68531</xdr:rowOff>
    </xdr:from>
    <xdr:ext cx="762000" cy="259045"/>
    <xdr:sp macro="" textlink="">
      <xdr:nvSpPr>
        <xdr:cNvPr id="134" name="テキスト ボックス 133"/>
        <xdr:cNvSpPr txBox="1"/>
      </xdr:nvSpPr>
      <xdr:spPr>
        <a:xfrm>
          <a:off x="3225800" y="71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125761</xdr:rowOff>
    </xdr:from>
    <xdr:to>
      <xdr:col>15</xdr:col>
      <xdr:colOff>101600</xdr:colOff>
      <xdr:row>37</xdr:row>
      <xdr:rowOff>55911</xdr:rowOff>
    </xdr:to>
    <xdr:sp macro="" textlink="">
      <xdr:nvSpPr>
        <xdr:cNvPr id="135" name="楕円 134"/>
        <xdr:cNvSpPr/>
      </xdr:nvSpPr>
      <xdr:spPr bwMode="auto">
        <a:xfrm>
          <a:off x="2857500" y="707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40688</xdr:rowOff>
    </xdr:from>
    <xdr:ext cx="762000" cy="259045"/>
    <xdr:sp macro="" textlink="">
      <xdr:nvSpPr>
        <xdr:cNvPr id="136" name="テキスト ボックス 135"/>
        <xdr:cNvSpPr txBox="1"/>
      </xdr:nvSpPr>
      <xdr:spPr>
        <a:xfrm>
          <a:off x="2527300" y="716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522,688
513,158
416.85
214,041,393
207,828,155
1,270,691
102,103,199
107,797,098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84836</xdr:rowOff>
    </xdr:from>
    <xdr:to>
      <xdr:col>24</xdr:col>
      <xdr:colOff>63500</xdr:colOff>
      <xdr:row>35</xdr:row>
      <xdr:rowOff>104115</xdr:rowOff>
    </xdr:to>
    <xdr:cxnSp macro="">
      <xdr:nvCxnSpPr>
        <xdr:cNvPr id="61" name="直線コネクタ 60"/>
        <xdr:cNvCxnSpPr/>
      </xdr:nvCxnSpPr>
      <xdr:spPr>
        <a:xfrm>
          <a:off x="3797300" y="6085586"/>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84836</xdr:rowOff>
    </xdr:from>
    <xdr:to>
      <xdr:col>19</xdr:col>
      <xdr:colOff>177800</xdr:colOff>
      <xdr:row>35</xdr:row>
      <xdr:rowOff>89522</xdr:rowOff>
    </xdr:to>
    <xdr:cxnSp macro="">
      <xdr:nvCxnSpPr>
        <xdr:cNvPr id="64" name="直線コネクタ 63"/>
        <xdr:cNvCxnSpPr/>
      </xdr:nvCxnSpPr>
      <xdr:spPr>
        <a:xfrm flipV="1">
          <a:off x="2908300" y="6085586"/>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29286</xdr:rowOff>
    </xdr:from>
    <xdr:to>
      <xdr:col>15</xdr:col>
      <xdr:colOff>50800</xdr:colOff>
      <xdr:row>35</xdr:row>
      <xdr:rowOff>89522</xdr:rowOff>
    </xdr:to>
    <xdr:cxnSp macro="">
      <xdr:nvCxnSpPr>
        <xdr:cNvPr id="67" name="直線コネクタ 66"/>
        <xdr:cNvCxnSpPr/>
      </xdr:nvCxnSpPr>
      <xdr:spPr>
        <a:xfrm>
          <a:off x="2019300" y="6030036"/>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25286</xdr:rowOff>
    </xdr:from>
    <xdr:to>
      <xdr:col>10</xdr:col>
      <xdr:colOff>114300</xdr:colOff>
      <xdr:row>35</xdr:row>
      <xdr:rowOff>29286</xdr:rowOff>
    </xdr:to>
    <xdr:cxnSp macro="">
      <xdr:nvCxnSpPr>
        <xdr:cNvPr id="70" name="直線コネクタ 69"/>
        <xdr:cNvCxnSpPr/>
      </xdr:nvCxnSpPr>
      <xdr:spPr>
        <a:xfrm>
          <a:off x="1130300" y="602603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53315</xdr:rowOff>
    </xdr:from>
    <xdr:to>
      <xdr:col>24</xdr:col>
      <xdr:colOff>114300</xdr:colOff>
      <xdr:row>35</xdr:row>
      <xdr:rowOff>154915</xdr:rowOff>
    </xdr:to>
    <xdr:sp macro="" textlink="">
      <xdr:nvSpPr>
        <xdr:cNvPr id="80" name="楕円 79"/>
        <xdr:cNvSpPr/>
      </xdr:nvSpPr>
      <xdr:spPr>
        <a:xfrm>
          <a:off x="4584700" y="60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31742</xdr:rowOff>
    </xdr:from>
    <xdr:ext cx="534377" cy="259045"/>
    <xdr:sp macro="" textlink="">
      <xdr:nvSpPr>
        <xdr:cNvPr id="81" name="人件費該当値テキスト"/>
        <xdr:cNvSpPr txBox="1"/>
      </xdr:nvSpPr>
      <xdr:spPr>
        <a:xfrm>
          <a:off x="4686300" y="60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34036</xdr:rowOff>
    </xdr:from>
    <xdr:to>
      <xdr:col>20</xdr:col>
      <xdr:colOff>38100</xdr:colOff>
      <xdr:row>35</xdr:row>
      <xdr:rowOff>135636</xdr:rowOff>
    </xdr:to>
    <xdr:sp macro="" textlink="">
      <xdr:nvSpPr>
        <xdr:cNvPr id="82" name="楕円 81"/>
        <xdr:cNvSpPr/>
      </xdr:nvSpPr>
      <xdr:spPr>
        <a:xfrm>
          <a:off x="3746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126763</xdr:rowOff>
    </xdr:from>
    <xdr:ext cx="534377" cy="259045"/>
    <xdr:sp macro="" textlink="">
      <xdr:nvSpPr>
        <xdr:cNvPr id="83" name="テキスト ボックス 82"/>
        <xdr:cNvSpPr txBox="1"/>
      </xdr:nvSpPr>
      <xdr:spPr>
        <a:xfrm>
          <a:off x="3530111" y="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38722</xdr:rowOff>
    </xdr:from>
    <xdr:to>
      <xdr:col>15</xdr:col>
      <xdr:colOff>101600</xdr:colOff>
      <xdr:row>35</xdr:row>
      <xdr:rowOff>140322</xdr:rowOff>
    </xdr:to>
    <xdr:sp macro="" textlink="">
      <xdr:nvSpPr>
        <xdr:cNvPr id="84" name="楕円 83"/>
        <xdr:cNvSpPr/>
      </xdr:nvSpPr>
      <xdr:spPr>
        <a:xfrm>
          <a:off x="2857500" y="60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131449</xdr:rowOff>
    </xdr:from>
    <xdr:ext cx="534377" cy="259045"/>
    <xdr:sp macro="" textlink="">
      <xdr:nvSpPr>
        <xdr:cNvPr id="85" name="テキスト ボックス 84"/>
        <xdr:cNvSpPr txBox="1"/>
      </xdr:nvSpPr>
      <xdr:spPr>
        <a:xfrm>
          <a:off x="2641111" y="61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149936</xdr:rowOff>
    </xdr:from>
    <xdr:to>
      <xdr:col>10</xdr:col>
      <xdr:colOff>165100</xdr:colOff>
      <xdr:row>35</xdr:row>
      <xdr:rowOff>80086</xdr:rowOff>
    </xdr:to>
    <xdr:sp macro="" textlink="">
      <xdr:nvSpPr>
        <xdr:cNvPr id="86" name="楕円 85"/>
        <xdr:cNvSpPr/>
      </xdr:nvSpPr>
      <xdr:spPr>
        <a:xfrm>
          <a:off x="1968500" y="59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96613</xdr:rowOff>
    </xdr:from>
    <xdr:ext cx="534377" cy="259045"/>
    <xdr:sp macro="" textlink="">
      <xdr:nvSpPr>
        <xdr:cNvPr id="87" name="テキスト ボックス 86"/>
        <xdr:cNvSpPr txBox="1"/>
      </xdr:nvSpPr>
      <xdr:spPr>
        <a:xfrm>
          <a:off x="1752111" y="57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145936</xdr:rowOff>
    </xdr:from>
    <xdr:to>
      <xdr:col>6</xdr:col>
      <xdr:colOff>38100</xdr:colOff>
      <xdr:row>35</xdr:row>
      <xdr:rowOff>76086</xdr:rowOff>
    </xdr:to>
    <xdr:sp macro="" textlink="">
      <xdr:nvSpPr>
        <xdr:cNvPr id="88" name="楕円 87"/>
        <xdr:cNvSpPr/>
      </xdr:nvSpPr>
      <xdr:spPr>
        <a:xfrm>
          <a:off x="1079500" y="597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92613</xdr:rowOff>
    </xdr:from>
    <xdr:ext cx="534377" cy="259045"/>
    <xdr:sp macro="" textlink="">
      <xdr:nvSpPr>
        <xdr:cNvPr id="89" name="テキスト ボックス 88"/>
        <xdr:cNvSpPr txBox="1"/>
      </xdr:nvSpPr>
      <xdr:spPr>
        <a:xfrm>
          <a:off x="863111" y="575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3759</xdr:rowOff>
    </xdr:from>
    <xdr:to>
      <xdr:col>24</xdr:col>
      <xdr:colOff>63500</xdr:colOff>
      <xdr:row>58</xdr:row>
      <xdr:rowOff>21133</xdr:rowOff>
    </xdr:to>
    <xdr:cxnSp macro="">
      <xdr:nvCxnSpPr>
        <xdr:cNvPr id="119" name="直線コネクタ 118"/>
        <xdr:cNvCxnSpPr/>
      </xdr:nvCxnSpPr>
      <xdr:spPr>
        <a:xfrm flipV="1">
          <a:off x="3797300" y="994785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18961</xdr:rowOff>
    </xdr:from>
    <xdr:to>
      <xdr:col>19</xdr:col>
      <xdr:colOff>177800</xdr:colOff>
      <xdr:row>58</xdr:row>
      <xdr:rowOff>21133</xdr:rowOff>
    </xdr:to>
    <xdr:cxnSp macro="">
      <xdr:nvCxnSpPr>
        <xdr:cNvPr id="122" name="直線コネクタ 121"/>
        <xdr:cNvCxnSpPr/>
      </xdr:nvCxnSpPr>
      <xdr:spPr>
        <a:xfrm>
          <a:off x="2908300" y="996306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18720</xdr:rowOff>
    </xdr:from>
    <xdr:to>
      <xdr:col>15</xdr:col>
      <xdr:colOff>50800</xdr:colOff>
      <xdr:row>58</xdr:row>
      <xdr:rowOff>18961</xdr:rowOff>
    </xdr:to>
    <xdr:cxnSp macro="">
      <xdr:nvCxnSpPr>
        <xdr:cNvPr id="125" name="直線コネクタ 124"/>
        <xdr:cNvCxnSpPr/>
      </xdr:nvCxnSpPr>
      <xdr:spPr>
        <a:xfrm>
          <a:off x="2019300" y="9962820"/>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18720</xdr:rowOff>
    </xdr:from>
    <xdr:to>
      <xdr:col>10</xdr:col>
      <xdr:colOff>114300</xdr:colOff>
      <xdr:row>58</xdr:row>
      <xdr:rowOff>25311</xdr:rowOff>
    </xdr:to>
    <xdr:cxnSp macro="">
      <xdr:nvCxnSpPr>
        <xdr:cNvPr id="128" name="直線コネクタ 127"/>
        <xdr:cNvCxnSpPr/>
      </xdr:nvCxnSpPr>
      <xdr:spPr>
        <a:xfrm flipV="1">
          <a:off x="1130300" y="9962820"/>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124409</xdr:rowOff>
    </xdr:from>
    <xdr:to>
      <xdr:col>24</xdr:col>
      <xdr:colOff>114300</xdr:colOff>
      <xdr:row>58</xdr:row>
      <xdr:rowOff>54559</xdr:rowOff>
    </xdr:to>
    <xdr:sp macro="" textlink="">
      <xdr:nvSpPr>
        <xdr:cNvPr id="138" name="楕円 137"/>
        <xdr:cNvSpPr/>
      </xdr:nvSpPr>
      <xdr:spPr>
        <a:xfrm>
          <a:off x="4584700" y="98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102836</xdr:rowOff>
    </xdr:from>
    <xdr:ext cx="534377" cy="259045"/>
    <xdr:sp macro="" textlink="">
      <xdr:nvSpPr>
        <xdr:cNvPr id="139" name="物件費該当値テキスト"/>
        <xdr:cNvSpPr txBox="1"/>
      </xdr:nvSpPr>
      <xdr:spPr>
        <a:xfrm>
          <a:off x="4686300" y="98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141783</xdr:rowOff>
    </xdr:from>
    <xdr:to>
      <xdr:col>20</xdr:col>
      <xdr:colOff>38100</xdr:colOff>
      <xdr:row>58</xdr:row>
      <xdr:rowOff>71933</xdr:rowOff>
    </xdr:to>
    <xdr:sp macro="" textlink="">
      <xdr:nvSpPr>
        <xdr:cNvPr id="140" name="楕円 139"/>
        <xdr:cNvSpPr/>
      </xdr:nvSpPr>
      <xdr:spPr>
        <a:xfrm>
          <a:off x="3746500" y="99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63060</xdr:rowOff>
    </xdr:from>
    <xdr:ext cx="534377" cy="259045"/>
    <xdr:sp macro="" textlink="">
      <xdr:nvSpPr>
        <xdr:cNvPr id="141" name="テキスト ボックス 140"/>
        <xdr:cNvSpPr txBox="1"/>
      </xdr:nvSpPr>
      <xdr:spPr>
        <a:xfrm>
          <a:off x="3530111" y="1000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139611</xdr:rowOff>
    </xdr:from>
    <xdr:to>
      <xdr:col>15</xdr:col>
      <xdr:colOff>101600</xdr:colOff>
      <xdr:row>58</xdr:row>
      <xdr:rowOff>69761</xdr:rowOff>
    </xdr:to>
    <xdr:sp macro="" textlink="">
      <xdr:nvSpPr>
        <xdr:cNvPr id="142" name="楕円 141"/>
        <xdr:cNvSpPr/>
      </xdr:nvSpPr>
      <xdr:spPr>
        <a:xfrm>
          <a:off x="2857500" y="99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60888</xdr:rowOff>
    </xdr:from>
    <xdr:ext cx="534377" cy="259045"/>
    <xdr:sp macro="" textlink="">
      <xdr:nvSpPr>
        <xdr:cNvPr id="143" name="テキスト ボックス 142"/>
        <xdr:cNvSpPr txBox="1"/>
      </xdr:nvSpPr>
      <xdr:spPr>
        <a:xfrm>
          <a:off x="2641111" y="100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139370</xdr:rowOff>
    </xdr:from>
    <xdr:to>
      <xdr:col>10</xdr:col>
      <xdr:colOff>165100</xdr:colOff>
      <xdr:row>58</xdr:row>
      <xdr:rowOff>69520</xdr:rowOff>
    </xdr:to>
    <xdr:sp macro="" textlink="">
      <xdr:nvSpPr>
        <xdr:cNvPr id="144" name="楕円 143"/>
        <xdr:cNvSpPr/>
      </xdr:nvSpPr>
      <xdr:spPr>
        <a:xfrm>
          <a:off x="1968500" y="99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60647</xdr:rowOff>
    </xdr:from>
    <xdr:ext cx="534377" cy="259045"/>
    <xdr:sp macro="" textlink="">
      <xdr:nvSpPr>
        <xdr:cNvPr id="145" name="テキスト ボックス 144"/>
        <xdr:cNvSpPr txBox="1"/>
      </xdr:nvSpPr>
      <xdr:spPr>
        <a:xfrm>
          <a:off x="1752111" y="100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145961</xdr:rowOff>
    </xdr:from>
    <xdr:to>
      <xdr:col>6</xdr:col>
      <xdr:colOff>38100</xdr:colOff>
      <xdr:row>58</xdr:row>
      <xdr:rowOff>76111</xdr:rowOff>
    </xdr:to>
    <xdr:sp macro="" textlink="">
      <xdr:nvSpPr>
        <xdr:cNvPr id="146" name="楕円 145"/>
        <xdr:cNvSpPr/>
      </xdr:nvSpPr>
      <xdr:spPr>
        <a:xfrm>
          <a:off x="1079500" y="99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67238</xdr:rowOff>
    </xdr:from>
    <xdr:ext cx="534377" cy="259045"/>
    <xdr:sp macro="" textlink="">
      <xdr:nvSpPr>
        <xdr:cNvPr id="147" name="テキスト ボックス 146"/>
        <xdr:cNvSpPr txBox="1"/>
      </xdr:nvSpPr>
      <xdr:spPr>
        <a:xfrm>
          <a:off x="863111" y="1001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111506</xdr:rowOff>
    </xdr:from>
    <xdr:to>
      <xdr:col>24</xdr:col>
      <xdr:colOff>63500</xdr:colOff>
      <xdr:row>77</xdr:row>
      <xdr:rowOff>13534</xdr:rowOff>
    </xdr:to>
    <xdr:cxnSp macro="">
      <xdr:nvCxnSpPr>
        <xdr:cNvPr id="178" name="直線コネクタ 177"/>
        <xdr:cNvCxnSpPr/>
      </xdr:nvCxnSpPr>
      <xdr:spPr>
        <a:xfrm flipV="1">
          <a:off x="3797300" y="13141706"/>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164410</xdr:rowOff>
    </xdr:from>
    <xdr:to>
      <xdr:col>19</xdr:col>
      <xdr:colOff>177800</xdr:colOff>
      <xdr:row>77</xdr:row>
      <xdr:rowOff>13534</xdr:rowOff>
    </xdr:to>
    <xdr:cxnSp macro="">
      <xdr:nvCxnSpPr>
        <xdr:cNvPr id="181" name="直線コネクタ 180"/>
        <xdr:cNvCxnSpPr/>
      </xdr:nvCxnSpPr>
      <xdr:spPr>
        <a:xfrm>
          <a:off x="2908300" y="1319461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158967</xdr:rowOff>
    </xdr:from>
    <xdr:to>
      <xdr:col>15</xdr:col>
      <xdr:colOff>50800</xdr:colOff>
      <xdr:row>76</xdr:row>
      <xdr:rowOff>164410</xdr:rowOff>
    </xdr:to>
    <xdr:cxnSp macro="">
      <xdr:nvCxnSpPr>
        <xdr:cNvPr id="184" name="直線コネクタ 183"/>
        <xdr:cNvCxnSpPr/>
      </xdr:nvCxnSpPr>
      <xdr:spPr>
        <a:xfrm>
          <a:off x="2019300" y="1318916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158967</xdr:rowOff>
    </xdr:from>
    <xdr:to>
      <xdr:col>10</xdr:col>
      <xdr:colOff>114300</xdr:colOff>
      <xdr:row>77</xdr:row>
      <xdr:rowOff>15494</xdr:rowOff>
    </xdr:to>
    <xdr:cxnSp macro="">
      <xdr:nvCxnSpPr>
        <xdr:cNvPr id="187" name="直線コネクタ 186"/>
        <xdr:cNvCxnSpPr/>
      </xdr:nvCxnSpPr>
      <xdr:spPr>
        <a:xfrm flipV="1">
          <a:off x="1130300" y="13189167"/>
          <a:ext cx="889000" cy="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89" name="テキスト ボックス 188"/>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60706</xdr:rowOff>
    </xdr:from>
    <xdr:to>
      <xdr:col>24</xdr:col>
      <xdr:colOff>114300</xdr:colOff>
      <xdr:row>76</xdr:row>
      <xdr:rowOff>162306</xdr:rowOff>
    </xdr:to>
    <xdr:sp macro="" textlink="">
      <xdr:nvSpPr>
        <xdr:cNvPr id="197" name="楕円 196"/>
        <xdr:cNvSpPr/>
      </xdr:nvSpPr>
      <xdr:spPr>
        <a:xfrm>
          <a:off x="4584700" y="130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469744" cy="259045"/>
    <xdr:sp macro="" textlink="">
      <xdr:nvSpPr>
        <xdr:cNvPr id="198" name="維持補修費該当値テキスト"/>
        <xdr:cNvSpPr txBox="1"/>
      </xdr:nvSpPr>
      <xdr:spPr>
        <a:xfrm>
          <a:off x="4686300" y="1294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134184</xdr:rowOff>
    </xdr:from>
    <xdr:to>
      <xdr:col>20</xdr:col>
      <xdr:colOff>38100</xdr:colOff>
      <xdr:row>77</xdr:row>
      <xdr:rowOff>64334</xdr:rowOff>
    </xdr:to>
    <xdr:sp macro="" textlink="">
      <xdr:nvSpPr>
        <xdr:cNvPr id="199" name="楕円 198"/>
        <xdr:cNvSpPr/>
      </xdr:nvSpPr>
      <xdr:spPr>
        <a:xfrm>
          <a:off x="3746500" y="131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55461</xdr:rowOff>
    </xdr:from>
    <xdr:ext cx="469744" cy="259045"/>
    <xdr:sp macro="" textlink="">
      <xdr:nvSpPr>
        <xdr:cNvPr id="200" name="テキスト ボックス 199"/>
        <xdr:cNvSpPr txBox="1"/>
      </xdr:nvSpPr>
      <xdr:spPr>
        <a:xfrm>
          <a:off x="3562428" y="132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113610</xdr:rowOff>
    </xdr:from>
    <xdr:to>
      <xdr:col>15</xdr:col>
      <xdr:colOff>101600</xdr:colOff>
      <xdr:row>77</xdr:row>
      <xdr:rowOff>43760</xdr:rowOff>
    </xdr:to>
    <xdr:sp macro="" textlink="">
      <xdr:nvSpPr>
        <xdr:cNvPr id="201" name="楕円 200"/>
        <xdr:cNvSpPr/>
      </xdr:nvSpPr>
      <xdr:spPr>
        <a:xfrm>
          <a:off x="2857500" y="131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60288</xdr:rowOff>
    </xdr:from>
    <xdr:ext cx="469744" cy="259045"/>
    <xdr:sp macro="" textlink="">
      <xdr:nvSpPr>
        <xdr:cNvPr id="202" name="テキスト ボックス 201"/>
        <xdr:cNvSpPr txBox="1"/>
      </xdr:nvSpPr>
      <xdr:spPr>
        <a:xfrm>
          <a:off x="2673428" y="1291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108167</xdr:rowOff>
    </xdr:from>
    <xdr:to>
      <xdr:col>10</xdr:col>
      <xdr:colOff>165100</xdr:colOff>
      <xdr:row>77</xdr:row>
      <xdr:rowOff>38317</xdr:rowOff>
    </xdr:to>
    <xdr:sp macro="" textlink="">
      <xdr:nvSpPr>
        <xdr:cNvPr id="203" name="楕円 202"/>
        <xdr:cNvSpPr/>
      </xdr:nvSpPr>
      <xdr:spPr>
        <a:xfrm>
          <a:off x="1968500" y="131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54845</xdr:rowOff>
    </xdr:from>
    <xdr:ext cx="469744" cy="259045"/>
    <xdr:sp macro="" textlink="">
      <xdr:nvSpPr>
        <xdr:cNvPr id="204" name="テキスト ボックス 203"/>
        <xdr:cNvSpPr txBox="1"/>
      </xdr:nvSpPr>
      <xdr:spPr>
        <a:xfrm>
          <a:off x="1784428" y="1291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136144</xdr:rowOff>
    </xdr:from>
    <xdr:to>
      <xdr:col>6</xdr:col>
      <xdr:colOff>38100</xdr:colOff>
      <xdr:row>77</xdr:row>
      <xdr:rowOff>66294</xdr:rowOff>
    </xdr:to>
    <xdr:sp macro="" textlink="">
      <xdr:nvSpPr>
        <xdr:cNvPr id="205" name="楕円 204"/>
        <xdr:cNvSpPr/>
      </xdr:nvSpPr>
      <xdr:spPr>
        <a:xfrm>
          <a:off x="1079500" y="131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57421</xdr:rowOff>
    </xdr:from>
    <xdr:ext cx="469744" cy="259045"/>
    <xdr:sp macro="" textlink="">
      <xdr:nvSpPr>
        <xdr:cNvPr id="206" name="テキスト ボックス 205"/>
        <xdr:cNvSpPr txBox="1"/>
      </xdr:nvSpPr>
      <xdr:spPr>
        <a:xfrm>
          <a:off x="895428" y="132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8877</xdr:rowOff>
    </xdr:from>
    <xdr:to>
      <xdr:col>24</xdr:col>
      <xdr:colOff>63500</xdr:colOff>
      <xdr:row>96</xdr:row>
      <xdr:rowOff>9131</xdr:rowOff>
    </xdr:to>
    <xdr:cxnSp macro="">
      <xdr:nvCxnSpPr>
        <xdr:cNvPr id="236" name="直線コネクタ 235"/>
        <xdr:cNvCxnSpPr/>
      </xdr:nvCxnSpPr>
      <xdr:spPr>
        <a:xfrm>
          <a:off x="3797300" y="16468077"/>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8877</xdr:rowOff>
    </xdr:from>
    <xdr:to>
      <xdr:col>19</xdr:col>
      <xdr:colOff>177800</xdr:colOff>
      <xdr:row>96</xdr:row>
      <xdr:rowOff>43511</xdr:rowOff>
    </xdr:to>
    <xdr:cxnSp macro="">
      <xdr:nvCxnSpPr>
        <xdr:cNvPr id="239" name="直線コネクタ 238"/>
        <xdr:cNvCxnSpPr/>
      </xdr:nvCxnSpPr>
      <xdr:spPr>
        <a:xfrm flipV="1">
          <a:off x="2908300" y="16468077"/>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43511</xdr:rowOff>
    </xdr:from>
    <xdr:to>
      <xdr:col>15</xdr:col>
      <xdr:colOff>50800</xdr:colOff>
      <xdr:row>96</xdr:row>
      <xdr:rowOff>120917</xdr:rowOff>
    </xdr:to>
    <xdr:cxnSp macro="">
      <xdr:nvCxnSpPr>
        <xdr:cNvPr id="242" name="直線コネクタ 241"/>
        <xdr:cNvCxnSpPr/>
      </xdr:nvCxnSpPr>
      <xdr:spPr>
        <a:xfrm flipV="1">
          <a:off x="2019300" y="16502711"/>
          <a:ext cx="889000" cy="7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120917</xdr:rowOff>
    </xdr:from>
    <xdr:to>
      <xdr:col>10</xdr:col>
      <xdr:colOff>114300</xdr:colOff>
      <xdr:row>97</xdr:row>
      <xdr:rowOff>22937</xdr:rowOff>
    </xdr:to>
    <xdr:cxnSp macro="">
      <xdr:nvCxnSpPr>
        <xdr:cNvPr id="245" name="直線コネクタ 244"/>
        <xdr:cNvCxnSpPr/>
      </xdr:nvCxnSpPr>
      <xdr:spPr>
        <a:xfrm flipV="1">
          <a:off x="1130300" y="16580117"/>
          <a:ext cx="8890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129781</xdr:rowOff>
    </xdr:from>
    <xdr:to>
      <xdr:col>24</xdr:col>
      <xdr:colOff>114300</xdr:colOff>
      <xdr:row>96</xdr:row>
      <xdr:rowOff>59931</xdr:rowOff>
    </xdr:to>
    <xdr:sp macro="" textlink="">
      <xdr:nvSpPr>
        <xdr:cNvPr id="255" name="楕円 254"/>
        <xdr:cNvSpPr/>
      </xdr:nvSpPr>
      <xdr:spPr>
        <a:xfrm>
          <a:off x="4584700" y="164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108208</xdr:rowOff>
    </xdr:from>
    <xdr:ext cx="599010" cy="259045"/>
    <xdr:sp macro="" textlink="">
      <xdr:nvSpPr>
        <xdr:cNvPr id="256" name="扶助費該当値テキスト"/>
        <xdr:cNvSpPr txBox="1"/>
      </xdr:nvSpPr>
      <xdr:spPr>
        <a:xfrm>
          <a:off x="4686300" y="1639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129527</xdr:rowOff>
    </xdr:from>
    <xdr:to>
      <xdr:col>20</xdr:col>
      <xdr:colOff>38100</xdr:colOff>
      <xdr:row>96</xdr:row>
      <xdr:rowOff>59677</xdr:rowOff>
    </xdr:to>
    <xdr:sp macro="" textlink="">
      <xdr:nvSpPr>
        <xdr:cNvPr id="257" name="楕円 256"/>
        <xdr:cNvSpPr/>
      </xdr:nvSpPr>
      <xdr:spPr>
        <a:xfrm>
          <a:off x="3746500" y="164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50804</xdr:rowOff>
    </xdr:from>
    <xdr:ext cx="599010" cy="259045"/>
    <xdr:sp macro="" textlink="">
      <xdr:nvSpPr>
        <xdr:cNvPr id="258" name="テキスト ボックス 257"/>
        <xdr:cNvSpPr txBox="1"/>
      </xdr:nvSpPr>
      <xdr:spPr>
        <a:xfrm>
          <a:off x="3497795" y="1651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164161</xdr:rowOff>
    </xdr:from>
    <xdr:to>
      <xdr:col>15</xdr:col>
      <xdr:colOff>101600</xdr:colOff>
      <xdr:row>96</xdr:row>
      <xdr:rowOff>94311</xdr:rowOff>
    </xdr:to>
    <xdr:sp macro="" textlink="">
      <xdr:nvSpPr>
        <xdr:cNvPr id="259" name="楕円 258"/>
        <xdr:cNvSpPr/>
      </xdr:nvSpPr>
      <xdr:spPr>
        <a:xfrm>
          <a:off x="2857500" y="164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85438</xdr:rowOff>
    </xdr:from>
    <xdr:ext cx="599010" cy="259045"/>
    <xdr:sp macro="" textlink="">
      <xdr:nvSpPr>
        <xdr:cNvPr id="260" name="テキスト ボックス 259"/>
        <xdr:cNvSpPr txBox="1"/>
      </xdr:nvSpPr>
      <xdr:spPr>
        <a:xfrm>
          <a:off x="2608795" y="1654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70117</xdr:rowOff>
    </xdr:from>
    <xdr:to>
      <xdr:col>10</xdr:col>
      <xdr:colOff>165100</xdr:colOff>
      <xdr:row>97</xdr:row>
      <xdr:rowOff>267</xdr:rowOff>
    </xdr:to>
    <xdr:sp macro="" textlink="">
      <xdr:nvSpPr>
        <xdr:cNvPr id="261" name="楕円 260"/>
        <xdr:cNvSpPr/>
      </xdr:nvSpPr>
      <xdr:spPr>
        <a:xfrm>
          <a:off x="1968500" y="165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162844</xdr:rowOff>
    </xdr:from>
    <xdr:ext cx="534377" cy="259045"/>
    <xdr:sp macro="" textlink="">
      <xdr:nvSpPr>
        <xdr:cNvPr id="262" name="テキスト ボックス 261"/>
        <xdr:cNvSpPr txBox="1"/>
      </xdr:nvSpPr>
      <xdr:spPr>
        <a:xfrm>
          <a:off x="1752111" y="166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143587</xdr:rowOff>
    </xdr:from>
    <xdr:to>
      <xdr:col>6</xdr:col>
      <xdr:colOff>38100</xdr:colOff>
      <xdr:row>97</xdr:row>
      <xdr:rowOff>73737</xdr:rowOff>
    </xdr:to>
    <xdr:sp macro="" textlink="">
      <xdr:nvSpPr>
        <xdr:cNvPr id="263" name="楕円 262"/>
        <xdr:cNvSpPr/>
      </xdr:nvSpPr>
      <xdr:spPr>
        <a:xfrm>
          <a:off x="1079500" y="166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64864</xdr:rowOff>
    </xdr:from>
    <xdr:ext cx="534377" cy="259045"/>
    <xdr:sp macro="" textlink="">
      <xdr:nvSpPr>
        <xdr:cNvPr id="264" name="テキスト ボックス 263"/>
        <xdr:cNvSpPr txBox="1"/>
      </xdr:nvSpPr>
      <xdr:spPr>
        <a:xfrm>
          <a:off x="863111" y="166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4388</xdr:rowOff>
    </xdr:from>
    <xdr:to>
      <xdr:col>55</xdr:col>
      <xdr:colOff>0</xdr:colOff>
      <xdr:row>37</xdr:row>
      <xdr:rowOff>10389</xdr:rowOff>
    </xdr:to>
    <xdr:cxnSp macro="">
      <xdr:nvCxnSpPr>
        <xdr:cNvPr id="293" name="直線コネクタ 292"/>
        <xdr:cNvCxnSpPr/>
      </xdr:nvCxnSpPr>
      <xdr:spPr>
        <a:xfrm flipV="1">
          <a:off x="9639300" y="6348038"/>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10389</xdr:rowOff>
    </xdr:from>
    <xdr:to>
      <xdr:col>50</xdr:col>
      <xdr:colOff>114300</xdr:colOff>
      <xdr:row>37</xdr:row>
      <xdr:rowOff>15094</xdr:rowOff>
    </xdr:to>
    <xdr:cxnSp macro="">
      <xdr:nvCxnSpPr>
        <xdr:cNvPr id="296" name="直線コネクタ 295"/>
        <xdr:cNvCxnSpPr/>
      </xdr:nvCxnSpPr>
      <xdr:spPr>
        <a:xfrm flipV="1">
          <a:off x="8750300" y="6354039"/>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158331</xdr:rowOff>
    </xdr:from>
    <xdr:to>
      <xdr:col>45</xdr:col>
      <xdr:colOff>177800</xdr:colOff>
      <xdr:row>37</xdr:row>
      <xdr:rowOff>15094</xdr:rowOff>
    </xdr:to>
    <xdr:cxnSp macro="">
      <xdr:nvCxnSpPr>
        <xdr:cNvPr id="299" name="直線コネクタ 298"/>
        <xdr:cNvCxnSpPr/>
      </xdr:nvCxnSpPr>
      <xdr:spPr>
        <a:xfrm>
          <a:off x="7861300" y="6330531"/>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140405</xdr:rowOff>
    </xdr:from>
    <xdr:to>
      <xdr:col>41</xdr:col>
      <xdr:colOff>50800</xdr:colOff>
      <xdr:row>36</xdr:row>
      <xdr:rowOff>158331</xdr:rowOff>
    </xdr:to>
    <xdr:cxnSp macro="">
      <xdr:nvCxnSpPr>
        <xdr:cNvPr id="302" name="直線コネクタ 301"/>
        <xdr:cNvCxnSpPr/>
      </xdr:nvCxnSpPr>
      <xdr:spPr>
        <a:xfrm>
          <a:off x="6972300" y="6312605"/>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125038</xdr:rowOff>
    </xdr:from>
    <xdr:to>
      <xdr:col>55</xdr:col>
      <xdr:colOff>50800</xdr:colOff>
      <xdr:row>37</xdr:row>
      <xdr:rowOff>55188</xdr:rowOff>
    </xdr:to>
    <xdr:sp macro="" textlink="">
      <xdr:nvSpPr>
        <xdr:cNvPr id="312" name="楕円 311"/>
        <xdr:cNvSpPr/>
      </xdr:nvSpPr>
      <xdr:spPr>
        <a:xfrm>
          <a:off x="10426700" y="62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39965</xdr:rowOff>
    </xdr:from>
    <xdr:ext cx="534377" cy="259045"/>
    <xdr:sp macro="" textlink="">
      <xdr:nvSpPr>
        <xdr:cNvPr id="313" name="補助費等該当値テキスト"/>
        <xdr:cNvSpPr txBox="1"/>
      </xdr:nvSpPr>
      <xdr:spPr>
        <a:xfrm>
          <a:off x="10528300" y="62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131039</xdr:rowOff>
    </xdr:from>
    <xdr:to>
      <xdr:col>50</xdr:col>
      <xdr:colOff>165100</xdr:colOff>
      <xdr:row>37</xdr:row>
      <xdr:rowOff>61189</xdr:rowOff>
    </xdr:to>
    <xdr:sp macro="" textlink="">
      <xdr:nvSpPr>
        <xdr:cNvPr id="314" name="楕円 313"/>
        <xdr:cNvSpPr/>
      </xdr:nvSpPr>
      <xdr:spPr>
        <a:xfrm>
          <a:off x="9588500" y="63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52316</xdr:rowOff>
    </xdr:from>
    <xdr:ext cx="534377" cy="259045"/>
    <xdr:sp macro="" textlink="">
      <xdr:nvSpPr>
        <xdr:cNvPr id="315" name="テキスト ボックス 314"/>
        <xdr:cNvSpPr txBox="1"/>
      </xdr:nvSpPr>
      <xdr:spPr>
        <a:xfrm>
          <a:off x="9372111" y="63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135744</xdr:rowOff>
    </xdr:from>
    <xdr:to>
      <xdr:col>46</xdr:col>
      <xdr:colOff>38100</xdr:colOff>
      <xdr:row>37</xdr:row>
      <xdr:rowOff>65894</xdr:rowOff>
    </xdr:to>
    <xdr:sp macro="" textlink="">
      <xdr:nvSpPr>
        <xdr:cNvPr id="316" name="楕円 315"/>
        <xdr:cNvSpPr/>
      </xdr:nvSpPr>
      <xdr:spPr>
        <a:xfrm>
          <a:off x="8699500" y="63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57021</xdr:rowOff>
    </xdr:from>
    <xdr:ext cx="534377" cy="259045"/>
    <xdr:sp macro="" textlink="">
      <xdr:nvSpPr>
        <xdr:cNvPr id="317" name="テキスト ボックス 316"/>
        <xdr:cNvSpPr txBox="1"/>
      </xdr:nvSpPr>
      <xdr:spPr>
        <a:xfrm>
          <a:off x="8483111" y="64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107531</xdr:rowOff>
    </xdr:from>
    <xdr:to>
      <xdr:col>41</xdr:col>
      <xdr:colOff>101600</xdr:colOff>
      <xdr:row>37</xdr:row>
      <xdr:rowOff>37681</xdr:rowOff>
    </xdr:to>
    <xdr:sp macro="" textlink="">
      <xdr:nvSpPr>
        <xdr:cNvPr id="318" name="楕円 317"/>
        <xdr:cNvSpPr/>
      </xdr:nvSpPr>
      <xdr:spPr>
        <a:xfrm>
          <a:off x="7810500" y="62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28808</xdr:rowOff>
    </xdr:from>
    <xdr:ext cx="534377" cy="259045"/>
    <xdr:sp macro="" textlink="">
      <xdr:nvSpPr>
        <xdr:cNvPr id="319" name="テキスト ボックス 318"/>
        <xdr:cNvSpPr txBox="1"/>
      </xdr:nvSpPr>
      <xdr:spPr>
        <a:xfrm>
          <a:off x="7594111" y="63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89605</xdr:rowOff>
    </xdr:from>
    <xdr:to>
      <xdr:col>36</xdr:col>
      <xdr:colOff>165100</xdr:colOff>
      <xdr:row>37</xdr:row>
      <xdr:rowOff>19755</xdr:rowOff>
    </xdr:to>
    <xdr:sp macro="" textlink="">
      <xdr:nvSpPr>
        <xdr:cNvPr id="320" name="楕円 319"/>
        <xdr:cNvSpPr/>
      </xdr:nvSpPr>
      <xdr:spPr>
        <a:xfrm>
          <a:off x="6921500" y="62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10882</xdr:rowOff>
    </xdr:from>
    <xdr:ext cx="534377" cy="259045"/>
    <xdr:sp macro="" textlink="">
      <xdr:nvSpPr>
        <xdr:cNvPr id="321" name="テキスト ボックス 320"/>
        <xdr:cNvSpPr txBox="1"/>
      </xdr:nvSpPr>
      <xdr:spPr>
        <a:xfrm>
          <a:off x="6705111" y="63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134900</xdr:rowOff>
    </xdr:from>
    <xdr:to>
      <xdr:col>55</xdr:col>
      <xdr:colOff>0</xdr:colOff>
      <xdr:row>55</xdr:row>
      <xdr:rowOff>67710</xdr:rowOff>
    </xdr:to>
    <xdr:cxnSp macro="">
      <xdr:nvCxnSpPr>
        <xdr:cNvPr id="351" name="直線コネクタ 350"/>
        <xdr:cNvCxnSpPr/>
      </xdr:nvCxnSpPr>
      <xdr:spPr>
        <a:xfrm flipV="1">
          <a:off x="9639300" y="9221750"/>
          <a:ext cx="838200" cy="27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145320</xdr:rowOff>
    </xdr:from>
    <xdr:to>
      <xdr:col>50</xdr:col>
      <xdr:colOff>114300</xdr:colOff>
      <xdr:row>55</xdr:row>
      <xdr:rowOff>67710</xdr:rowOff>
    </xdr:to>
    <xdr:cxnSp macro="">
      <xdr:nvCxnSpPr>
        <xdr:cNvPr id="354" name="直線コネクタ 353"/>
        <xdr:cNvCxnSpPr/>
      </xdr:nvCxnSpPr>
      <xdr:spPr>
        <a:xfrm>
          <a:off x="8750300" y="9403620"/>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145320</xdr:rowOff>
    </xdr:from>
    <xdr:to>
      <xdr:col>45</xdr:col>
      <xdr:colOff>177800</xdr:colOff>
      <xdr:row>55</xdr:row>
      <xdr:rowOff>103105</xdr:rowOff>
    </xdr:to>
    <xdr:cxnSp macro="">
      <xdr:nvCxnSpPr>
        <xdr:cNvPr id="357" name="直線コネクタ 356"/>
        <xdr:cNvCxnSpPr/>
      </xdr:nvCxnSpPr>
      <xdr:spPr>
        <a:xfrm flipV="1">
          <a:off x="7861300" y="9403620"/>
          <a:ext cx="8890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103105</xdr:rowOff>
    </xdr:from>
    <xdr:to>
      <xdr:col>41</xdr:col>
      <xdr:colOff>50800</xdr:colOff>
      <xdr:row>56</xdr:row>
      <xdr:rowOff>58585</xdr:rowOff>
    </xdr:to>
    <xdr:cxnSp macro="">
      <xdr:nvCxnSpPr>
        <xdr:cNvPr id="360" name="直線コネクタ 359"/>
        <xdr:cNvCxnSpPr/>
      </xdr:nvCxnSpPr>
      <xdr:spPr>
        <a:xfrm flipV="1">
          <a:off x="6972300" y="9532855"/>
          <a:ext cx="889000" cy="1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84100</xdr:rowOff>
    </xdr:from>
    <xdr:to>
      <xdr:col>55</xdr:col>
      <xdr:colOff>50800</xdr:colOff>
      <xdr:row>54</xdr:row>
      <xdr:rowOff>14250</xdr:rowOff>
    </xdr:to>
    <xdr:sp macro="" textlink="">
      <xdr:nvSpPr>
        <xdr:cNvPr id="370" name="楕円 369"/>
        <xdr:cNvSpPr/>
      </xdr:nvSpPr>
      <xdr:spPr>
        <a:xfrm>
          <a:off x="10426700" y="91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106977</xdr:rowOff>
    </xdr:from>
    <xdr:ext cx="534377" cy="259045"/>
    <xdr:sp macro="" textlink="">
      <xdr:nvSpPr>
        <xdr:cNvPr id="371" name="普通建設事業費該当値テキスト"/>
        <xdr:cNvSpPr txBox="1"/>
      </xdr:nvSpPr>
      <xdr:spPr>
        <a:xfrm>
          <a:off x="10528300" y="90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16910</xdr:rowOff>
    </xdr:from>
    <xdr:to>
      <xdr:col>50</xdr:col>
      <xdr:colOff>165100</xdr:colOff>
      <xdr:row>55</xdr:row>
      <xdr:rowOff>118510</xdr:rowOff>
    </xdr:to>
    <xdr:sp macro="" textlink="">
      <xdr:nvSpPr>
        <xdr:cNvPr id="372" name="楕円 371"/>
        <xdr:cNvSpPr/>
      </xdr:nvSpPr>
      <xdr:spPr>
        <a:xfrm>
          <a:off x="9588500" y="94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135037</xdr:rowOff>
    </xdr:from>
    <xdr:ext cx="534377" cy="259045"/>
    <xdr:sp macro="" textlink="">
      <xdr:nvSpPr>
        <xdr:cNvPr id="373" name="テキスト ボックス 372"/>
        <xdr:cNvSpPr txBox="1"/>
      </xdr:nvSpPr>
      <xdr:spPr>
        <a:xfrm>
          <a:off x="9372111" y="92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94520</xdr:rowOff>
    </xdr:from>
    <xdr:to>
      <xdr:col>46</xdr:col>
      <xdr:colOff>38100</xdr:colOff>
      <xdr:row>55</xdr:row>
      <xdr:rowOff>24670</xdr:rowOff>
    </xdr:to>
    <xdr:sp macro="" textlink="">
      <xdr:nvSpPr>
        <xdr:cNvPr id="374" name="楕円 373"/>
        <xdr:cNvSpPr/>
      </xdr:nvSpPr>
      <xdr:spPr>
        <a:xfrm>
          <a:off x="8699500" y="93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41197</xdr:rowOff>
    </xdr:from>
    <xdr:ext cx="534377" cy="259045"/>
    <xdr:sp macro="" textlink="">
      <xdr:nvSpPr>
        <xdr:cNvPr id="375" name="テキスト ボックス 374"/>
        <xdr:cNvSpPr txBox="1"/>
      </xdr:nvSpPr>
      <xdr:spPr>
        <a:xfrm>
          <a:off x="8483111" y="91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52305</xdr:rowOff>
    </xdr:from>
    <xdr:to>
      <xdr:col>41</xdr:col>
      <xdr:colOff>101600</xdr:colOff>
      <xdr:row>55</xdr:row>
      <xdr:rowOff>153905</xdr:rowOff>
    </xdr:to>
    <xdr:sp macro="" textlink="">
      <xdr:nvSpPr>
        <xdr:cNvPr id="376" name="楕円 375"/>
        <xdr:cNvSpPr/>
      </xdr:nvSpPr>
      <xdr:spPr>
        <a:xfrm>
          <a:off x="7810500" y="94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170432</xdr:rowOff>
    </xdr:from>
    <xdr:ext cx="534377" cy="259045"/>
    <xdr:sp macro="" textlink="">
      <xdr:nvSpPr>
        <xdr:cNvPr id="377" name="テキスト ボックス 376"/>
        <xdr:cNvSpPr txBox="1"/>
      </xdr:nvSpPr>
      <xdr:spPr>
        <a:xfrm>
          <a:off x="7594111" y="92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7785</xdr:rowOff>
    </xdr:from>
    <xdr:to>
      <xdr:col>36</xdr:col>
      <xdr:colOff>165100</xdr:colOff>
      <xdr:row>56</xdr:row>
      <xdr:rowOff>109385</xdr:rowOff>
    </xdr:to>
    <xdr:sp macro="" textlink="">
      <xdr:nvSpPr>
        <xdr:cNvPr id="378" name="楕円 377"/>
        <xdr:cNvSpPr/>
      </xdr:nvSpPr>
      <xdr:spPr>
        <a:xfrm>
          <a:off x="6921500" y="96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100512</xdr:rowOff>
    </xdr:from>
    <xdr:ext cx="534377" cy="259045"/>
    <xdr:sp macro="" textlink="">
      <xdr:nvSpPr>
        <xdr:cNvPr id="379" name="テキスト ボックス 378"/>
        <xdr:cNvSpPr txBox="1"/>
      </xdr:nvSpPr>
      <xdr:spPr>
        <a:xfrm>
          <a:off x="6705111" y="970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36830</xdr:rowOff>
    </xdr:from>
    <xdr:to>
      <xdr:col>55</xdr:col>
      <xdr:colOff>0</xdr:colOff>
      <xdr:row>77</xdr:row>
      <xdr:rowOff>51395</xdr:rowOff>
    </xdr:to>
    <xdr:cxnSp macro="">
      <xdr:nvCxnSpPr>
        <xdr:cNvPr id="410" name="直線コネクタ 409"/>
        <xdr:cNvCxnSpPr/>
      </xdr:nvCxnSpPr>
      <xdr:spPr>
        <a:xfrm flipV="1">
          <a:off x="9639300" y="13067030"/>
          <a:ext cx="838200" cy="1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9692</xdr:rowOff>
    </xdr:from>
    <xdr:to>
      <xdr:col>50</xdr:col>
      <xdr:colOff>114300</xdr:colOff>
      <xdr:row>77</xdr:row>
      <xdr:rowOff>51395</xdr:rowOff>
    </xdr:to>
    <xdr:cxnSp macro="">
      <xdr:nvCxnSpPr>
        <xdr:cNvPr id="413" name="直線コネクタ 412"/>
        <xdr:cNvCxnSpPr/>
      </xdr:nvCxnSpPr>
      <xdr:spPr>
        <a:xfrm>
          <a:off x="8750300" y="13211342"/>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131404</xdr:rowOff>
    </xdr:from>
    <xdr:to>
      <xdr:col>45</xdr:col>
      <xdr:colOff>177800</xdr:colOff>
      <xdr:row>77</xdr:row>
      <xdr:rowOff>9692</xdr:rowOff>
    </xdr:to>
    <xdr:cxnSp macro="">
      <xdr:nvCxnSpPr>
        <xdr:cNvPr id="416" name="直線コネクタ 415"/>
        <xdr:cNvCxnSpPr/>
      </xdr:nvCxnSpPr>
      <xdr:spPr>
        <a:xfrm>
          <a:off x="7861300" y="13161604"/>
          <a:ext cx="889000" cy="4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114357</xdr:rowOff>
    </xdr:from>
    <xdr:to>
      <xdr:col>41</xdr:col>
      <xdr:colOff>50800</xdr:colOff>
      <xdr:row>76</xdr:row>
      <xdr:rowOff>131404</xdr:rowOff>
    </xdr:to>
    <xdr:cxnSp macro="">
      <xdr:nvCxnSpPr>
        <xdr:cNvPr id="419" name="直線コネクタ 418"/>
        <xdr:cNvCxnSpPr/>
      </xdr:nvCxnSpPr>
      <xdr:spPr>
        <a:xfrm>
          <a:off x="6972300" y="13144557"/>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157480</xdr:rowOff>
    </xdr:from>
    <xdr:to>
      <xdr:col>55</xdr:col>
      <xdr:colOff>50800</xdr:colOff>
      <xdr:row>76</xdr:row>
      <xdr:rowOff>87630</xdr:rowOff>
    </xdr:to>
    <xdr:sp macro="" textlink="">
      <xdr:nvSpPr>
        <xdr:cNvPr id="429" name="楕円 428"/>
        <xdr:cNvSpPr/>
      </xdr:nvSpPr>
      <xdr:spPr>
        <a:xfrm>
          <a:off x="104267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8907</xdr:rowOff>
    </xdr:from>
    <xdr:ext cx="534377" cy="259045"/>
    <xdr:sp macro="" textlink="">
      <xdr:nvSpPr>
        <xdr:cNvPr id="430" name="普通建設事業費 （ うち新規整備　）該当値テキスト"/>
        <xdr:cNvSpPr txBox="1"/>
      </xdr:nvSpPr>
      <xdr:spPr>
        <a:xfrm>
          <a:off x="10528300" y="128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595</xdr:rowOff>
    </xdr:from>
    <xdr:to>
      <xdr:col>50</xdr:col>
      <xdr:colOff>165100</xdr:colOff>
      <xdr:row>77</xdr:row>
      <xdr:rowOff>102195</xdr:rowOff>
    </xdr:to>
    <xdr:sp macro="" textlink="">
      <xdr:nvSpPr>
        <xdr:cNvPr id="431" name="楕円 430"/>
        <xdr:cNvSpPr/>
      </xdr:nvSpPr>
      <xdr:spPr>
        <a:xfrm>
          <a:off x="9588500" y="132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118722</xdr:rowOff>
    </xdr:from>
    <xdr:ext cx="534377" cy="259045"/>
    <xdr:sp macro="" textlink="">
      <xdr:nvSpPr>
        <xdr:cNvPr id="432" name="テキスト ボックス 431"/>
        <xdr:cNvSpPr txBox="1"/>
      </xdr:nvSpPr>
      <xdr:spPr>
        <a:xfrm>
          <a:off x="9372111" y="1297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130342</xdr:rowOff>
    </xdr:from>
    <xdr:to>
      <xdr:col>46</xdr:col>
      <xdr:colOff>38100</xdr:colOff>
      <xdr:row>77</xdr:row>
      <xdr:rowOff>60492</xdr:rowOff>
    </xdr:to>
    <xdr:sp macro="" textlink="">
      <xdr:nvSpPr>
        <xdr:cNvPr id="433" name="楕円 432"/>
        <xdr:cNvSpPr/>
      </xdr:nvSpPr>
      <xdr:spPr>
        <a:xfrm>
          <a:off x="8699500" y="131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77019</xdr:rowOff>
    </xdr:from>
    <xdr:ext cx="534377" cy="259045"/>
    <xdr:sp macro="" textlink="">
      <xdr:nvSpPr>
        <xdr:cNvPr id="434" name="テキスト ボックス 433"/>
        <xdr:cNvSpPr txBox="1"/>
      </xdr:nvSpPr>
      <xdr:spPr>
        <a:xfrm>
          <a:off x="8483111" y="1293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80604</xdr:rowOff>
    </xdr:from>
    <xdr:to>
      <xdr:col>41</xdr:col>
      <xdr:colOff>101600</xdr:colOff>
      <xdr:row>77</xdr:row>
      <xdr:rowOff>10754</xdr:rowOff>
    </xdr:to>
    <xdr:sp macro="" textlink="">
      <xdr:nvSpPr>
        <xdr:cNvPr id="435" name="楕円 434"/>
        <xdr:cNvSpPr/>
      </xdr:nvSpPr>
      <xdr:spPr>
        <a:xfrm>
          <a:off x="7810500" y="131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1881</xdr:rowOff>
    </xdr:from>
    <xdr:ext cx="534377" cy="259045"/>
    <xdr:sp macro="" textlink="">
      <xdr:nvSpPr>
        <xdr:cNvPr id="436" name="テキスト ボックス 435"/>
        <xdr:cNvSpPr txBox="1"/>
      </xdr:nvSpPr>
      <xdr:spPr>
        <a:xfrm>
          <a:off x="7594111" y="1320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63557</xdr:rowOff>
    </xdr:from>
    <xdr:to>
      <xdr:col>36</xdr:col>
      <xdr:colOff>165100</xdr:colOff>
      <xdr:row>76</xdr:row>
      <xdr:rowOff>165157</xdr:rowOff>
    </xdr:to>
    <xdr:sp macro="" textlink="">
      <xdr:nvSpPr>
        <xdr:cNvPr id="437" name="楕円 436"/>
        <xdr:cNvSpPr/>
      </xdr:nvSpPr>
      <xdr:spPr>
        <a:xfrm>
          <a:off x="6921500" y="130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156284</xdr:rowOff>
    </xdr:from>
    <xdr:ext cx="534377" cy="259045"/>
    <xdr:sp macro="" textlink="">
      <xdr:nvSpPr>
        <xdr:cNvPr id="438" name="テキスト ボックス 437"/>
        <xdr:cNvSpPr txBox="1"/>
      </xdr:nvSpPr>
      <xdr:spPr>
        <a:xfrm>
          <a:off x="6705111" y="131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58243</xdr:rowOff>
    </xdr:from>
    <xdr:to>
      <xdr:col>55</xdr:col>
      <xdr:colOff>0</xdr:colOff>
      <xdr:row>96</xdr:row>
      <xdr:rowOff>95504</xdr:rowOff>
    </xdr:to>
    <xdr:cxnSp macro="">
      <xdr:nvCxnSpPr>
        <xdr:cNvPr id="467" name="直線コネクタ 466"/>
        <xdr:cNvCxnSpPr/>
      </xdr:nvCxnSpPr>
      <xdr:spPr>
        <a:xfrm flipV="1">
          <a:off x="9639300" y="16345993"/>
          <a:ext cx="838200" cy="2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99676</xdr:rowOff>
    </xdr:from>
    <xdr:to>
      <xdr:col>50</xdr:col>
      <xdr:colOff>114300</xdr:colOff>
      <xdr:row>96</xdr:row>
      <xdr:rowOff>95504</xdr:rowOff>
    </xdr:to>
    <xdr:cxnSp macro="">
      <xdr:nvCxnSpPr>
        <xdr:cNvPr id="470" name="直線コネクタ 469"/>
        <xdr:cNvCxnSpPr/>
      </xdr:nvCxnSpPr>
      <xdr:spPr>
        <a:xfrm>
          <a:off x="8750300" y="16387426"/>
          <a:ext cx="889000" cy="1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99676</xdr:rowOff>
    </xdr:from>
    <xdr:to>
      <xdr:col>45</xdr:col>
      <xdr:colOff>177800</xdr:colOff>
      <xdr:row>96</xdr:row>
      <xdr:rowOff>34486</xdr:rowOff>
    </xdr:to>
    <xdr:cxnSp macro="">
      <xdr:nvCxnSpPr>
        <xdr:cNvPr id="473" name="直線コネクタ 472"/>
        <xdr:cNvCxnSpPr/>
      </xdr:nvCxnSpPr>
      <xdr:spPr>
        <a:xfrm flipV="1">
          <a:off x="7861300" y="16387426"/>
          <a:ext cx="889000" cy="10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34486</xdr:rowOff>
    </xdr:from>
    <xdr:to>
      <xdr:col>41</xdr:col>
      <xdr:colOff>50800</xdr:colOff>
      <xdr:row>96</xdr:row>
      <xdr:rowOff>150710</xdr:rowOff>
    </xdr:to>
    <xdr:cxnSp macro="">
      <xdr:nvCxnSpPr>
        <xdr:cNvPr id="476" name="直線コネクタ 475"/>
        <xdr:cNvCxnSpPr/>
      </xdr:nvCxnSpPr>
      <xdr:spPr>
        <a:xfrm flipV="1">
          <a:off x="6972300" y="16493686"/>
          <a:ext cx="889000" cy="1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7443</xdr:rowOff>
    </xdr:from>
    <xdr:to>
      <xdr:col>55</xdr:col>
      <xdr:colOff>50800</xdr:colOff>
      <xdr:row>95</xdr:row>
      <xdr:rowOff>109043</xdr:rowOff>
    </xdr:to>
    <xdr:sp macro="" textlink="">
      <xdr:nvSpPr>
        <xdr:cNvPr id="486" name="楕円 485"/>
        <xdr:cNvSpPr/>
      </xdr:nvSpPr>
      <xdr:spPr>
        <a:xfrm>
          <a:off x="10426700" y="162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30320</xdr:rowOff>
    </xdr:from>
    <xdr:ext cx="534377" cy="259045"/>
    <xdr:sp macro="" textlink="">
      <xdr:nvSpPr>
        <xdr:cNvPr id="487" name="普通建設事業費 （ うち更新整備　）該当値テキスト"/>
        <xdr:cNvSpPr txBox="1"/>
      </xdr:nvSpPr>
      <xdr:spPr>
        <a:xfrm>
          <a:off x="10528300" y="161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44704</xdr:rowOff>
    </xdr:from>
    <xdr:to>
      <xdr:col>50</xdr:col>
      <xdr:colOff>165100</xdr:colOff>
      <xdr:row>96</xdr:row>
      <xdr:rowOff>146304</xdr:rowOff>
    </xdr:to>
    <xdr:sp macro="" textlink="">
      <xdr:nvSpPr>
        <xdr:cNvPr id="488" name="楕円 487"/>
        <xdr:cNvSpPr/>
      </xdr:nvSpPr>
      <xdr:spPr>
        <a:xfrm>
          <a:off x="9588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137431</xdr:rowOff>
    </xdr:from>
    <xdr:ext cx="534377" cy="259045"/>
    <xdr:sp macro="" textlink="">
      <xdr:nvSpPr>
        <xdr:cNvPr id="489" name="テキスト ボックス 488"/>
        <xdr:cNvSpPr txBox="1"/>
      </xdr:nvSpPr>
      <xdr:spPr>
        <a:xfrm>
          <a:off x="9372111" y="165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48876</xdr:rowOff>
    </xdr:from>
    <xdr:to>
      <xdr:col>46</xdr:col>
      <xdr:colOff>38100</xdr:colOff>
      <xdr:row>95</xdr:row>
      <xdr:rowOff>150476</xdr:rowOff>
    </xdr:to>
    <xdr:sp macro="" textlink="">
      <xdr:nvSpPr>
        <xdr:cNvPr id="490" name="楕円 489"/>
        <xdr:cNvSpPr/>
      </xdr:nvSpPr>
      <xdr:spPr>
        <a:xfrm>
          <a:off x="8699500" y="163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167003</xdr:rowOff>
    </xdr:from>
    <xdr:ext cx="534377" cy="259045"/>
    <xdr:sp macro="" textlink="">
      <xdr:nvSpPr>
        <xdr:cNvPr id="491" name="テキスト ボックス 490"/>
        <xdr:cNvSpPr txBox="1"/>
      </xdr:nvSpPr>
      <xdr:spPr>
        <a:xfrm>
          <a:off x="8483111" y="1611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155136</xdr:rowOff>
    </xdr:from>
    <xdr:to>
      <xdr:col>41</xdr:col>
      <xdr:colOff>101600</xdr:colOff>
      <xdr:row>96</xdr:row>
      <xdr:rowOff>85286</xdr:rowOff>
    </xdr:to>
    <xdr:sp macro="" textlink="">
      <xdr:nvSpPr>
        <xdr:cNvPr id="492" name="楕円 491"/>
        <xdr:cNvSpPr/>
      </xdr:nvSpPr>
      <xdr:spPr>
        <a:xfrm>
          <a:off x="7810500" y="164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101813</xdr:rowOff>
    </xdr:from>
    <xdr:ext cx="534377" cy="259045"/>
    <xdr:sp macro="" textlink="">
      <xdr:nvSpPr>
        <xdr:cNvPr id="493" name="テキスト ボックス 492"/>
        <xdr:cNvSpPr txBox="1"/>
      </xdr:nvSpPr>
      <xdr:spPr>
        <a:xfrm>
          <a:off x="7594111" y="1621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99910</xdr:rowOff>
    </xdr:from>
    <xdr:to>
      <xdr:col>36</xdr:col>
      <xdr:colOff>165100</xdr:colOff>
      <xdr:row>97</xdr:row>
      <xdr:rowOff>30060</xdr:rowOff>
    </xdr:to>
    <xdr:sp macro="" textlink="">
      <xdr:nvSpPr>
        <xdr:cNvPr id="494" name="楕円 493"/>
        <xdr:cNvSpPr/>
      </xdr:nvSpPr>
      <xdr:spPr>
        <a:xfrm>
          <a:off x="6921500" y="165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21187</xdr:rowOff>
    </xdr:from>
    <xdr:ext cx="534377" cy="259045"/>
    <xdr:sp macro="" textlink="">
      <xdr:nvSpPr>
        <xdr:cNvPr id="495" name="テキスト ボックス 494"/>
        <xdr:cNvSpPr txBox="1"/>
      </xdr:nvSpPr>
      <xdr:spPr>
        <a:xfrm>
          <a:off x="6705111" y="1665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32601</xdr:rowOff>
    </xdr:from>
    <xdr:to>
      <xdr:col>85</xdr:col>
      <xdr:colOff>127000</xdr:colOff>
      <xdr:row>39</xdr:row>
      <xdr:rowOff>44450</xdr:rowOff>
    </xdr:to>
    <xdr:cxnSp macro="">
      <xdr:nvCxnSpPr>
        <xdr:cNvPr id="524" name="直線コネクタ 523"/>
        <xdr:cNvCxnSpPr/>
      </xdr:nvCxnSpPr>
      <xdr:spPr>
        <a:xfrm>
          <a:off x="15481300" y="6719151"/>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158483</xdr:rowOff>
    </xdr:from>
    <xdr:to>
      <xdr:col>81</xdr:col>
      <xdr:colOff>50800</xdr:colOff>
      <xdr:row>39</xdr:row>
      <xdr:rowOff>32601</xdr:rowOff>
    </xdr:to>
    <xdr:cxnSp macro="">
      <xdr:nvCxnSpPr>
        <xdr:cNvPr id="527" name="直線コネクタ 526"/>
        <xdr:cNvCxnSpPr/>
      </xdr:nvCxnSpPr>
      <xdr:spPr>
        <a:xfrm>
          <a:off x="14592300" y="6673583"/>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158483</xdr:rowOff>
    </xdr:from>
    <xdr:to>
      <xdr:col>76</xdr:col>
      <xdr:colOff>114300</xdr:colOff>
      <xdr:row>39</xdr:row>
      <xdr:rowOff>12294</xdr:rowOff>
    </xdr:to>
    <xdr:cxnSp macro="">
      <xdr:nvCxnSpPr>
        <xdr:cNvPr id="530" name="直線コネクタ 529"/>
        <xdr:cNvCxnSpPr/>
      </xdr:nvCxnSpPr>
      <xdr:spPr>
        <a:xfrm flipV="1">
          <a:off x="13703300" y="6673583"/>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34294</xdr:rowOff>
    </xdr:from>
    <xdr:ext cx="469744" cy="259045"/>
    <xdr:sp macro="" textlink="">
      <xdr:nvSpPr>
        <xdr:cNvPr id="532" name="テキスト ボックス 531"/>
        <xdr:cNvSpPr txBox="1"/>
      </xdr:nvSpPr>
      <xdr:spPr>
        <a:xfrm>
          <a:off x="14357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12294</xdr:rowOff>
    </xdr:from>
    <xdr:to>
      <xdr:col>71</xdr:col>
      <xdr:colOff>177800</xdr:colOff>
      <xdr:row>39</xdr:row>
      <xdr:rowOff>19914</xdr:rowOff>
    </xdr:to>
    <xdr:cxnSp macro="">
      <xdr:nvCxnSpPr>
        <xdr:cNvPr id="533" name="直線コネクタ 532"/>
        <xdr:cNvCxnSpPr/>
      </xdr:nvCxnSpPr>
      <xdr:spPr>
        <a:xfrm flipV="1">
          <a:off x="12814300" y="669884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153251</xdr:rowOff>
    </xdr:from>
    <xdr:to>
      <xdr:col>81</xdr:col>
      <xdr:colOff>101600</xdr:colOff>
      <xdr:row>39</xdr:row>
      <xdr:rowOff>83401</xdr:rowOff>
    </xdr:to>
    <xdr:sp macro="" textlink="">
      <xdr:nvSpPr>
        <xdr:cNvPr id="545" name="楕円 544"/>
        <xdr:cNvSpPr/>
      </xdr:nvSpPr>
      <xdr:spPr>
        <a:xfrm>
          <a:off x="15430500" y="666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74528</xdr:rowOff>
    </xdr:from>
    <xdr:ext cx="378565" cy="259045"/>
    <xdr:sp macro="" textlink="">
      <xdr:nvSpPr>
        <xdr:cNvPr id="546" name="テキスト ボックス 545"/>
        <xdr:cNvSpPr txBox="1"/>
      </xdr:nvSpPr>
      <xdr:spPr>
        <a:xfrm>
          <a:off x="15292017" y="67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107683</xdr:rowOff>
    </xdr:from>
    <xdr:to>
      <xdr:col>76</xdr:col>
      <xdr:colOff>165100</xdr:colOff>
      <xdr:row>39</xdr:row>
      <xdr:rowOff>37833</xdr:rowOff>
    </xdr:to>
    <xdr:sp macro="" textlink="">
      <xdr:nvSpPr>
        <xdr:cNvPr id="547" name="楕円 546"/>
        <xdr:cNvSpPr/>
      </xdr:nvSpPr>
      <xdr:spPr>
        <a:xfrm>
          <a:off x="14541500" y="66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54360</xdr:rowOff>
    </xdr:from>
    <xdr:ext cx="469744" cy="259045"/>
    <xdr:sp macro="" textlink="">
      <xdr:nvSpPr>
        <xdr:cNvPr id="548" name="テキスト ボックス 547"/>
        <xdr:cNvSpPr txBox="1"/>
      </xdr:nvSpPr>
      <xdr:spPr>
        <a:xfrm>
          <a:off x="14357428" y="639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132944</xdr:rowOff>
    </xdr:from>
    <xdr:to>
      <xdr:col>72</xdr:col>
      <xdr:colOff>38100</xdr:colOff>
      <xdr:row>39</xdr:row>
      <xdr:rowOff>63094</xdr:rowOff>
    </xdr:to>
    <xdr:sp macro="" textlink="">
      <xdr:nvSpPr>
        <xdr:cNvPr id="549" name="楕円 548"/>
        <xdr:cNvSpPr/>
      </xdr:nvSpPr>
      <xdr:spPr>
        <a:xfrm>
          <a:off x="13652500" y="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54221</xdr:rowOff>
    </xdr:from>
    <xdr:ext cx="378565" cy="259045"/>
    <xdr:sp macro="" textlink="">
      <xdr:nvSpPr>
        <xdr:cNvPr id="550" name="テキスト ボックス 549"/>
        <xdr:cNvSpPr txBox="1"/>
      </xdr:nvSpPr>
      <xdr:spPr>
        <a:xfrm>
          <a:off x="13514017" y="674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140564</xdr:rowOff>
    </xdr:from>
    <xdr:to>
      <xdr:col>67</xdr:col>
      <xdr:colOff>101600</xdr:colOff>
      <xdr:row>39</xdr:row>
      <xdr:rowOff>70714</xdr:rowOff>
    </xdr:to>
    <xdr:sp macro="" textlink="">
      <xdr:nvSpPr>
        <xdr:cNvPr id="551" name="楕円 550"/>
        <xdr:cNvSpPr/>
      </xdr:nvSpPr>
      <xdr:spPr>
        <a:xfrm>
          <a:off x="12763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61841</xdr:rowOff>
    </xdr:from>
    <xdr:ext cx="378565" cy="259045"/>
    <xdr:sp macro="" textlink="">
      <xdr:nvSpPr>
        <xdr:cNvPr id="552" name="テキスト ボックス 551"/>
        <xdr:cNvSpPr txBox="1"/>
      </xdr:nvSpPr>
      <xdr:spPr>
        <a:xfrm>
          <a:off x="12625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101867</xdr:rowOff>
    </xdr:from>
    <xdr:to>
      <xdr:col>85</xdr:col>
      <xdr:colOff>127000</xdr:colOff>
      <xdr:row>76</xdr:row>
      <xdr:rowOff>126498</xdr:rowOff>
    </xdr:to>
    <xdr:cxnSp macro="">
      <xdr:nvCxnSpPr>
        <xdr:cNvPr id="627" name="直線コネクタ 626"/>
        <xdr:cNvCxnSpPr/>
      </xdr:nvCxnSpPr>
      <xdr:spPr>
        <a:xfrm>
          <a:off x="15481300" y="13132067"/>
          <a:ext cx="8382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101867</xdr:rowOff>
    </xdr:from>
    <xdr:to>
      <xdr:col>81</xdr:col>
      <xdr:colOff>50800</xdr:colOff>
      <xdr:row>76</xdr:row>
      <xdr:rowOff>117811</xdr:rowOff>
    </xdr:to>
    <xdr:cxnSp macro="">
      <xdr:nvCxnSpPr>
        <xdr:cNvPr id="630" name="直線コネクタ 629"/>
        <xdr:cNvCxnSpPr/>
      </xdr:nvCxnSpPr>
      <xdr:spPr>
        <a:xfrm flipV="1">
          <a:off x="14592300" y="13132067"/>
          <a:ext cx="889000" cy="1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116526</xdr:rowOff>
    </xdr:from>
    <xdr:to>
      <xdr:col>76</xdr:col>
      <xdr:colOff>114300</xdr:colOff>
      <xdr:row>76</xdr:row>
      <xdr:rowOff>117811</xdr:rowOff>
    </xdr:to>
    <xdr:cxnSp macro="">
      <xdr:nvCxnSpPr>
        <xdr:cNvPr id="633" name="直線コネクタ 632"/>
        <xdr:cNvCxnSpPr/>
      </xdr:nvCxnSpPr>
      <xdr:spPr>
        <a:xfrm>
          <a:off x="13703300" y="13146726"/>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68462</xdr:rowOff>
    </xdr:from>
    <xdr:to>
      <xdr:col>71</xdr:col>
      <xdr:colOff>177800</xdr:colOff>
      <xdr:row>76</xdr:row>
      <xdr:rowOff>116526</xdr:rowOff>
    </xdr:to>
    <xdr:cxnSp macro="">
      <xdr:nvCxnSpPr>
        <xdr:cNvPr id="636" name="直線コネクタ 635"/>
        <xdr:cNvCxnSpPr/>
      </xdr:nvCxnSpPr>
      <xdr:spPr>
        <a:xfrm>
          <a:off x="12814300" y="13098662"/>
          <a:ext cx="889000" cy="4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75698</xdr:rowOff>
    </xdr:from>
    <xdr:to>
      <xdr:col>85</xdr:col>
      <xdr:colOff>177800</xdr:colOff>
      <xdr:row>77</xdr:row>
      <xdr:rowOff>5848</xdr:rowOff>
    </xdr:to>
    <xdr:sp macro="" textlink="">
      <xdr:nvSpPr>
        <xdr:cNvPr id="646" name="楕円 645"/>
        <xdr:cNvSpPr/>
      </xdr:nvSpPr>
      <xdr:spPr>
        <a:xfrm>
          <a:off x="16268700" y="13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54125</xdr:rowOff>
    </xdr:from>
    <xdr:ext cx="534377" cy="259045"/>
    <xdr:sp macro="" textlink="">
      <xdr:nvSpPr>
        <xdr:cNvPr id="647" name="公債費該当値テキスト"/>
        <xdr:cNvSpPr txBox="1"/>
      </xdr:nvSpPr>
      <xdr:spPr>
        <a:xfrm>
          <a:off x="16370300" y="130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51067</xdr:rowOff>
    </xdr:from>
    <xdr:to>
      <xdr:col>81</xdr:col>
      <xdr:colOff>101600</xdr:colOff>
      <xdr:row>76</xdr:row>
      <xdr:rowOff>152667</xdr:rowOff>
    </xdr:to>
    <xdr:sp macro="" textlink="">
      <xdr:nvSpPr>
        <xdr:cNvPr id="648" name="楕円 647"/>
        <xdr:cNvSpPr/>
      </xdr:nvSpPr>
      <xdr:spPr>
        <a:xfrm>
          <a:off x="15430500" y="130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143794</xdr:rowOff>
    </xdr:from>
    <xdr:ext cx="534377" cy="259045"/>
    <xdr:sp macro="" textlink="">
      <xdr:nvSpPr>
        <xdr:cNvPr id="649" name="テキスト ボックス 648"/>
        <xdr:cNvSpPr txBox="1"/>
      </xdr:nvSpPr>
      <xdr:spPr>
        <a:xfrm>
          <a:off x="15214111" y="131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67011</xdr:rowOff>
    </xdr:from>
    <xdr:to>
      <xdr:col>76</xdr:col>
      <xdr:colOff>165100</xdr:colOff>
      <xdr:row>76</xdr:row>
      <xdr:rowOff>168611</xdr:rowOff>
    </xdr:to>
    <xdr:sp macro="" textlink="">
      <xdr:nvSpPr>
        <xdr:cNvPr id="650" name="楕円 649"/>
        <xdr:cNvSpPr/>
      </xdr:nvSpPr>
      <xdr:spPr>
        <a:xfrm>
          <a:off x="14541500" y="130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159738</xdr:rowOff>
    </xdr:from>
    <xdr:ext cx="534377" cy="259045"/>
    <xdr:sp macro="" textlink="">
      <xdr:nvSpPr>
        <xdr:cNvPr id="651" name="テキスト ボックス 650"/>
        <xdr:cNvSpPr txBox="1"/>
      </xdr:nvSpPr>
      <xdr:spPr>
        <a:xfrm>
          <a:off x="14325111" y="131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65726</xdr:rowOff>
    </xdr:from>
    <xdr:to>
      <xdr:col>72</xdr:col>
      <xdr:colOff>38100</xdr:colOff>
      <xdr:row>76</xdr:row>
      <xdr:rowOff>167326</xdr:rowOff>
    </xdr:to>
    <xdr:sp macro="" textlink="">
      <xdr:nvSpPr>
        <xdr:cNvPr id="652" name="楕円 651"/>
        <xdr:cNvSpPr/>
      </xdr:nvSpPr>
      <xdr:spPr>
        <a:xfrm>
          <a:off x="13652500" y="1309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158453</xdr:rowOff>
    </xdr:from>
    <xdr:ext cx="534377" cy="259045"/>
    <xdr:sp macro="" textlink="">
      <xdr:nvSpPr>
        <xdr:cNvPr id="653" name="テキスト ボックス 652"/>
        <xdr:cNvSpPr txBox="1"/>
      </xdr:nvSpPr>
      <xdr:spPr>
        <a:xfrm>
          <a:off x="13436111" y="131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17662</xdr:rowOff>
    </xdr:from>
    <xdr:to>
      <xdr:col>67</xdr:col>
      <xdr:colOff>101600</xdr:colOff>
      <xdr:row>76</xdr:row>
      <xdr:rowOff>119262</xdr:rowOff>
    </xdr:to>
    <xdr:sp macro="" textlink="">
      <xdr:nvSpPr>
        <xdr:cNvPr id="654" name="楕円 653"/>
        <xdr:cNvSpPr/>
      </xdr:nvSpPr>
      <xdr:spPr>
        <a:xfrm>
          <a:off x="12763500" y="130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110389</xdr:rowOff>
    </xdr:from>
    <xdr:ext cx="534377" cy="259045"/>
    <xdr:sp macro="" textlink="">
      <xdr:nvSpPr>
        <xdr:cNvPr id="655" name="テキスト ボックス 654"/>
        <xdr:cNvSpPr txBox="1"/>
      </xdr:nvSpPr>
      <xdr:spPr>
        <a:xfrm>
          <a:off x="12547111" y="131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84471</xdr:rowOff>
    </xdr:from>
    <xdr:to>
      <xdr:col>85</xdr:col>
      <xdr:colOff>127000</xdr:colOff>
      <xdr:row>98</xdr:row>
      <xdr:rowOff>45106</xdr:rowOff>
    </xdr:to>
    <xdr:cxnSp macro="">
      <xdr:nvCxnSpPr>
        <xdr:cNvPr id="682" name="直線コネクタ 681"/>
        <xdr:cNvCxnSpPr/>
      </xdr:nvCxnSpPr>
      <xdr:spPr>
        <a:xfrm flipV="1">
          <a:off x="15481300" y="16200771"/>
          <a:ext cx="838200" cy="6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45106</xdr:rowOff>
    </xdr:from>
    <xdr:to>
      <xdr:col>81</xdr:col>
      <xdr:colOff>50800</xdr:colOff>
      <xdr:row>98</xdr:row>
      <xdr:rowOff>83648</xdr:rowOff>
    </xdr:to>
    <xdr:cxnSp macro="">
      <xdr:nvCxnSpPr>
        <xdr:cNvPr id="685" name="直線コネクタ 684"/>
        <xdr:cNvCxnSpPr/>
      </xdr:nvCxnSpPr>
      <xdr:spPr>
        <a:xfrm flipV="1">
          <a:off x="14592300" y="16847206"/>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162103</xdr:rowOff>
    </xdr:from>
    <xdr:to>
      <xdr:col>76</xdr:col>
      <xdr:colOff>114300</xdr:colOff>
      <xdr:row>98</xdr:row>
      <xdr:rowOff>83648</xdr:rowOff>
    </xdr:to>
    <xdr:cxnSp macro="">
      <xdr:nvCxnSpPr>
        <xdr:cNvPr id="688" name="直線コネクタ 687"/>
        <xdr:cNvCxnSpPr/>
      </xdr:nvCxnSpPr>
      <xdr:spPr>
        <a:xfrm>
          <a:off x="13703300" y="16621303"/>
          <a:ext cx="889000" cy="26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110806</xdr:rowOff>
    </xdr:from>
    <xdr:to>
      <xdr:col>71</xdr:col>
      <xdr:colOff>177800</xdr:colOff>
      <xdr:row>96</xdr:row>
      <xdr:rowOff>162103</xdr:rowOff>
    </xdr:to>
    <xdr:cxnSp macro="">
      <xdr:nvCxnSpPr>
        <xdr:cNvPr id="691" name="直線コネクタ 690"/>
        <xdr:cNvCxnSpPr/>
      </xdr:nvCxnSpPr>
      <xdr:spPr>
        <a:xfrm>
          <a:off x="12814300" y="16570006"/>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42639</xdr:rowOff>
    </xdr:from>
    <xdr:ext cx="469744" cy="259045"/>
    <xdr:sp macro="" textlink="">
      <xdr:nvSpPr>
        <xdr:cNvPr id="693" name="テキスト ボックス 692"/>
        <xdr:cNvSpPr txBox="1"/>
      </xdr:nvSpPr>
      <xdr:spPr>
        <a:xfrm>
          <a:off x="13468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33671</xdr:rowOff>
    </xdr:from>
    <xdr:to>
      <xdr:col>85</xdr:col>
      <xdr:colOff>177800</xdr:colOff>
      <xdr:row>94</xdr:row>
      <xdr:rowOff>135271</xdr:rowOff>
    </xdr:to>
    <xdr:sp macro="" textlink="">
      <xdr:nvSpPr>
        <xdr:cNvPr id="701" name="楕円 700"/>
        <xdr:cNvSpPr/>
      </xdr:nvSpPr>
      <xdr:spPr>
        <a:xfrm>
          <a:off x="16268700" y="161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56548</xdr:rowOff>
    </xdr:from>
    <xdr:ext cx="534377" cy="259045"/>
    <xdr:sp macro="" textlink="">
      <xdr:nvSpPr>
        <xdr:cNvPr id="702" name="積立金該当値テキスト"/>
        <xdr:cNvSpPr txBox="1"/>
      </xdr:nvSpPr>
      <xdr:spPr>
        <a:xfrm>
          <a:off x="16370300" y="1600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165756</xdr:rowOff>
    </xdr:from>
    <xdr:to>
      <xdr:col>81</xdr:col>
      <xdr:colOff>101600</xdr:colOff>
      <xdr:row>98</xdr:row>
      <xdr:rowOff>95906</xdr:rowOff>
    </xdr:to>
    <xdr:sp macro="" textlink="">
      <xdr:nvSpPr>
        <xdr:cNvPr id="703" name="楕円 702"/>
        <xdr:cNvSpPr/>
      </xdr:nvSpPr>
      <xdr:spPr>
        <a:xfrm>
          <a:off x="15430500" y="167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87033</xdr:rowOff>
    </xdr:from>
    <xdr:ext cx="469744" cy="259045"/>
    <xdr:sp macro="" textlink="">
      <xdr:nvSpPr>
        <xdr:cNvPr id="704" name="テキスト ボックス 703"/>
        <xdr:cNvSpPr txBox="1"/>
      </xdr:nvSpPr>
      <xdr:spPr>
        <a:xfrm>
          <a:off x="15246428" y="168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32848</xdr:rowOff>
    </xdr:from>
    <xdr:to>
      <xdr:col>76</xdr:col>
      <xdr:colOff>165100</xdr:colOff>
      <xdr:row>98</xdr:row>
      <xdr:rowOff>134448</xdr:rowOff>
    </xdr:to>
    <xdr:sp macro="" textlink="">
      <xdr:nvSpPr>
        <xdr:cNvPr id="705" name="楕円 704"/>
        <xdr:cNvSpPr/>
      </xdr:nvSpPr>
      <xdr:spPr>
        <a:xfrm>
          <a:off x="14541500" y="168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125575</xdr:rowOff>
    </xdr:from>
    <xdr:ext cx="469744" cy="259045"/>
    <xdr:sp macro="" textlink="">
      <xdr:nvSpPr>
        <xdr:cNvPr id="706" name="テキスト ボックス 705"/>
        <xdr:cNvSpPr txBox="1"/>
      </xdr:nvSpPr>
      <xdr:spPr>
        <a:xfrm>
          <a:off x="14357428" y="1692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111303</xdr:rowOff>
    </xdr:from>
    <xdr:to>
      <xdr:col>72</xdr:col>
      <xdr:colOff>38100</xdr:colOff>
      <xdr:row>97</xdr:row>
      <xdr:rowOff>41453</xdr:rowOff>
    </xdr:to>
    <xdr:sp macro="" textlink="">
      <xdr:nvSpPr>
        <xdr:cNvPr id="707" name="楕円 706"/>
        <xdr:cNvSpPr/>
      </xdr:nvSpPr>
      <xdr:spPr>
        <a:xfrm>
          <a:off x="13652500" y="165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57980</xdr:rowOff>
    </xdr:from>
    <xdr:ext cx="469744" cy="259045"/>
    <xdr:sp macro="" textlink="">
      <xdr:nvSpPr>
        <xdr:cNvPr id="708" name="テキスト ボックス 707"/>
        <xdr:cNvSpPr txBox="1"/>
      </xdr:nvSpPr>
      <xdr:spPr>
        <a:xfrm>
          <a:off x="13468428" y="163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60006</xdr:rowOff>
    </xdr:from>
    <xdr:to>
      <xdr:col>67</xdr:col>
      <xdr:colOff>101600</xdr:colOff>
      <xdr:row>96</xdr:row>
      <xdr:rowOff>161606</xdr:rowOff>
    </xdr:to>
    <xdr:sp macro="" textlink="">
      <xdr:nvSpPr>
        <xdr:cNvPr id="709" name="楕円 708"/>
        <xdr:cNvSpPr/>
      </xdr:nvSpPr>
      <xdr:spPr>
        <a:xfrm>
          <a:off x="12763500" y="165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152733</xdr:rowOff>
    </xdr:from>
    <xdr:ext cx="469744" cy="259045"/>
    <xdr:sp macro="" textlink="">
      <xdr:nvSpPr>
        <xdr:cNvPr id="710" name="テキスト ボックス 709"/>
        <xdr:cNvSpPr txBox="1"/>
      </xdr:nvSpPr>
      <xdr:spPr>
        <a:xfrm>
          <a:off x="12579428" y="166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126147</xdr:rowOff>
    </xdr:from>
    <xdr:to>
      <xdr:col>116</xdr:col>
      <xdr:colOff>63500</xdr:colOff>
      <xdr:row>38</xdr:row>
      <xdr:rowOff>13643</xdr:rowOff>
    </xdr:to>
    <xdr:cxnSp macro="">
      <xdr:nvCxnSpPr>
        <xdr:cNvPr id="741" name="直線コネクタ 740"/>
        <xdr:cNvCxnSpPr/>
      </xdr:nvCxnSpPr>
      <xdr:spPr>
        <a:xfrm flipV="1">
          <a:off x="21323300" y="6469797"/>
          <a:ext cx="8382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20012</xdr:rowOff>
    </xdr:from>
    <xdr:to>
      <xdr:col>111</xdr:col>
      <xdr:colOff>177800</xdr:colOff>
      <xdr:row>38</xdr:row>
      <xdr:rowOff>13643</xdr:rowOff>
    </xdr:to>
    <xdr:cxnSp macro="">
      <xdr:nvCxnSpPr>
        <xdr:cNvPr id="744" name="直線コネクタ 743"/>
        <xdr:cNvCxnSpPr/>
      </xdr:nvCxnSpPr>
      <xdr:spPr>
        <a:xfrm>
          <a:off x="20434300" y="6363662"/>
          <a:ext cx="889000" cy="16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20012</xdr:rowOff>
    </xdr:from>
    <xdr:to>
      <xdr:col>107</xdr:col>
      <xdr:colOff>50800</xdr:colOff>
      <xdr:row>37</xdr:row>
      <xdr:rowOff>152763</xdr:rowOff>
    </xdr:to>
    <xdr:cxnSp macro="">
      <xdr:nvCxnSpPr>
        <xdr:cNvPr id="747" name="直線コネクタ 746"/>
        <xdr:cNvCxnSpPr/>
      </xdr:nvCxnSpPr>
      <xdr:spPr>
        <a:xfrm flipV="1">
          <a:off x="19545300" y="6363662"/>
          <a:ext cx="889000" cy="1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152763</xdr:rowOff>
    </xdr:from>
    <xdr:to>
      <xdr:col>102</xdr:col>
      <xdr:colOff>114300</xdr:colOff>
      <xdr:row>38</xdr:row>
      <xdr:rowOff>52179</xdr:rowOff>
    </xdr:to>
    <xdr:cxnSp macro="">
      <xdr:nvCxnSpPr>
        <xdr:cNvPr id="750" name="直線コネクタ 749"/>
        <xdr:cNvCxnSpPr/>
      </xdr:nvCxnSpPr>
      <xdr:spPr>
        <a:xfrm flipV="1">
          <a:off x="18656300" y="6496413"/>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75347</xdr:rowOff>
    </xdr:from>
    <xdr:to>
      <xdr:col>116</xdr:col>
      <xdr:colOff>114300</xdr:colOff>
      <xdr:row>38</xdr:row>
      <xdr:rowOff>5497</xdr:rowOff>
    </xdr:to>
    <xdr:sp macro="" textlink="">
      <xdr:nvSpPr>
        <xdr:cNvPr id="760" name="楕円 759"/>
        <xdr:cNvSpPr/>
      </xdr:nvSpPr>
      <xdr:spPr>
        <a:xfrm>
          <a:off x="22110700" y="64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53774</xdr:rowOff>
    </xdr:from>
    <xdr:ext cx="469744" cy="259045"/>
    <xdr:sp macro="" textlink="">
      <xdr:nvSpPr>
        <xdr:cNvPr id="761" name="投資及び出資金該当値テキスト"/>
        <xdr:cNvSpPr txBox="1"/>
      </xdr:nvSpPr>
      <xdr:spPr>
        <a:xfrm>
          <a:off x="22212300" y="639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134293</xdr:rowOff>
    </xdr:from>
    <xdr:to>
      <xdr:col>112</xdr:col>
      <xdr:colOff>38100</xdr:colOff>
      <xdr:row>38</xdr:row>
      <xdr:rowOff>64443</xdr:rowOff>
    </xdr:to>
    <xdr:sp macro="" textlink="">
      <xdr:nvSpPr>
        <xdr:cNvPr id="762" name="楕円 761"/>
        <xdr:cNvSpPr/>
      </xdr:nvSpPr>
      <xdr:spPr>
        <a:xfrm>
          <a:off x="21272500" y="64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55570</xdr:rowOff>
    </xdr:from>
    <xdr:ext cx="469744" cy="259045"/>
    <xdr:sp macro="" textlink="">
      <xdr:nvSpPr>
        <xdr:cNvPr id="763" name="テキスト ボックス 762"/>
        <xdr:cNvSpPr txBox="1"/>
      </xdr:nvSpPr>
      <xdr:spPr>
        <a:xfrm>
          <a:off x="21088428" y="65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140662</xdr:rowOff>
    </xdr:from>
    <xdr:to>
      <xdr:col>107</xdr:col>
      <xdr:colOff>101600</xdr:colOff>
      <xdr:row>37</xdr:row>
      <xdr:rowOff>70812</xdr:rowOff>
    </xdr:to>
    <xdr:sp macro="" textlink="">
      <xdr:nvSpPr>
        <xdr:cNvPr id="764" name="楕円 763"/>
        <xdr:cNvSpPr/>
      </xdr:nvSpPr>
      <xdr:spPr>
        <a:xfrm>
          <a:off x="20383500" y="6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87339</xdr:rowOff>
    </xdr:from>
    <xdr:ext cx="469744" cy="259045"/>
    <xdr:sp macro="" textlink="">
      <xdr:nvSpPr>
        <xdr:cNvPr id="765" name="テキスト ボックス 764"/>
        <xdr:cNvSpPr txBox="1"/>
      </xdr:nvSpPr>
      <xdr:spPr>
        <a:xfrm>
          <a:off x="20199428" y="608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101963</xdr:rowOff>
    </xdr:from>
    <xdr:to>
      <xdr:col>102</xdr:col>
      <xdr:colOff>165100</xdr:colOff>
      <xdr:row>38</xdr:row>
      <xdr:rowOff>32113</xdr:rowOff>
    </xdr:to>
    <xdr:sp macro="" textlink="">
      <xdr:nvSpPr>
        <xdr:cNvPr id="766" name="楕円 765"/>
        <xdr:cNvSpPr/>
      </xdr:nvSpPr>
      <xdr:spPr>
        <a:xfrm>
          <a:off x="194945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23240</xdr:rowOff>
    </xdr:from>
    <xdr:ext cx="469744" cy="259045"/>
    <xdr:sp macro="" textlink="">
      <xdr:nvSpPr>
        <xdr:cNvPr id="767" name="テキスト ボックス 766"/>
        <xdr:cNvSpPr txBox="1"/>
      </xdr:nvSpPr>
      <xdr:spPr>
        <a:xfrm>
          <a:off x="19310428" y="65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1379</xdr:rowOff>
    </xdr:from>
    <xdr:to>
      <xdr:col>98</xdr:col>
      <xdr:colOff>38100</xdr:colOff>
      <xdr:row>38</xdr:row>
      <xdr:rowOff>102979</xdr:rowOff>
    </xdr:to>
    <xdr:sp macro="" textlink="">
      <xdr:nvSpPr>
        <xdr:cNvPr id="768" name="楕円 767"/>
        <xdr:cNvSpPr/>
      </xdr:nvSpPr>
      <xdr:spPr>
        <a:xfrm>
          <a:off x="18605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94106</xdr:rowOff>
    </xdr:from>
    <xdr:ext cx="469744" cy="259045"/>
    <xdr:sp macro="" textlink="">
      <xdr:nvSpPr>
        <xdr:cNvPr id="769" name="テキスト ボックス 768"/>
        <xdr:cNvSpPr txBox="1"/>
      </xdr:nvSpPr>
      <xdr:spPr>
        <a:xfrm>
          <a:off x="18421428" y="66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99956</xdr:rowOff>
    </xdr:from>
    <xdr:to>
      <xdr:col>116</xdr:col>
      <xdr:colOff>63500</xdr:colOff>
      <xdr:row>54</xdr:row>
      <xdr:rowOff>164977</xdr:rowOff>
    </xdr:to>
    <xdr:cxnSp macro="">
      <xdr:nvCxnSpPr>
        <xdr:cNvPr id="800" name="直線コネクタ 799"/>
        <xdr:cNvCxnSpPr/>
      </xdr:nvCxnSpPr>
      <xdr:spPr>
        <a:xfrm>
          <a:off x="21323300" y="9358256"/>
          <a:ext cx="838200" cy="6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1"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80590</xdr:rowOff>
    </xdr:from>
    <xdr:to>
      <xdr:col>111</xdr:col>
      <xdr:colOff>177800</xdr:colOff>
      <xdr:row>54</xdr:row>
      <xdr:rowOff>99956</xdr:rowOff>
    </xdr:to>
    <xdr:cxnSp macro="">
      <xdr:nvCxnSpPr>
        <xdr:cNvPr id="803" name="直線コネクタ 802"/>
        <xdr:cNvCxnSpPr/>
      </xdr:nvCxnSpPr>
      <xdr:spPr>
        <a:xfrm>
          <a:off x="20434300" y="9167440"/>
          <a:ext cx="889000" cy="19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5" name="テキスト ボックス 804"/>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121804</xdr:rowOff>
    </xdr:from>
    <xdr:to>
      <xdr:col>107</xdr:col>
      <xdr:colOff>50800</xdr:colOff>
      <xdr:row>53</xdr:row>
      <xdr:rowOff>80590</xdr:rowOff>
    </xdr:to>
    <xdr:cxnSp macro="">
      <xdr:nvCxnSpPr>
        <xdr:cNvPr id="806" name="直線コネクタ 805"/>
        <xdr:cNvCxnSpPr/>
      </xdr:nvCxnSpPr>
      <xdr:spPr>
        <a:xfrm>
          <a:off x="19545300" y="9037204"/>
          <a:ext cx="889000" cy="13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08" name="テキスト ボックス 807"/>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160699</xdr:rowOff>
    </xdr:from>
    <xdr:to>
      <xdr:col>102</xdr:col>
      <xdr:colOff>114300</xdr:colOff>
      <xdr:row>52</xdr:row>
      <xdr:rowOff>121804</xdr:rowOff>
    </xdr:to>
    <xdr:cxnSp macro="">
      <xdr:nvCxnSpPr>
        <xdr:cNvPr id="809" name="直線コネクタ 808"/>
        <xdr:cNvCxnSpPr/>
      </xdr:nvCxnSpPr>
      <xdr:spPr>
        <a:xfrm>
          <a:off x="18656300" y="8904649"/>
          <a:ext cx="889000" cy="1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11" name="テキスト ボックス 810"/>
        <xdr:cNvSpPr txBox="1"/>
      </xdr:nvSpPr>
      <xdr:spPr>
        <a:xfrm>
          <a:off x="19310428"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3" name="テキスト ボックス 812"/>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114177</xdr:rowOff>
    </xdr:from>
    <xdr:to>
      <xdr:col>116</xdr:col>
      <xdr:colOff>114300</xdr:colOff>
      <xdr:row>55</xdr:row>
      <xdr:rowOff>44327</xdr:rowOff>
    </xdr:to>
    <xdr:sp macro="" textlink="">
      <xdr:nvSpPr>
        <xdr:cNvPr id="819" name="楕円 818"/>
        <xdr:cNvSpPr/>
      </xdr:nvSpPr>
      <xdr:spPr>
        <a:xfrm>
          <a:off x="22110700" y="93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137054</xdr:rowOff>
    </xdr:from>
    <xdr:ext cx="534377" cy="259045"/>
    <xdr:sp macro="" textlink="">
      <xdr:nvSpPr>
        <xdr:cNvPr id="820" name="貸付金該当値テキスト"/>
        <xdr:cNvSpPr txBox="1"/>
      </xdr:nvSpPr>
      <xdr:spPr>
        <a:xfrm>
          <a:off x="22212300" y="922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49156</xdr:rowOff>
    </xdr:from>
    <xdr:to>
      <xdr:col>112</xdr:col>
      <xdr:colOff>38100</xdr:colOff>
      <xdr:row>54</xdr:row>
      <xdr:rowOff>150756</xdr:rowOff>
    </xdr:to>
    <xdr:sp macro="" textlink="">
      <xdr:nvSpPr>
        <xdr:cNvPr id="821" name="楕円 820"/>
        <xdr:cNvSpPr/>
      </xdr:nvSpPr>
      <xdr:spPr>
        <a:xfrm>
          <a:off x="21272500" y="93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167283</xdr:rowOff>
    </xdr:from>
    <xdr:ext cx="534377" cy="259045"/>
    <xdr:sp macro="" textlink="">
      <xdr:nvSpPr>
        <xdr:cNvPr id="822" name="テキスト ボックス 821"/>
        <xdr:cNvSpPr txBox="1"/>
      </xdr:nvSpPr>
      <xdr:spPr>
        <a:xfrm>
          <a:off x="21056111" y="90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29790</xdr:rowOff>
    </xdr:from>
    <xdr:to>
      <xdr:col>107</xdr:col>
      <xdr:colOff>101600</xdr:colOff>
      <xdr:row>53</xdr:row>
      <xdr:rowOff>131390</xdr:rowOff>
    </xdr:to>
    <xdr:sp macro="" textlink="">
      <xdr:nvSpPr>
        <xdr:cNvPr id="823" name="楕円 822"/>
        <xdr:cNvSpPr/>
      </xdr:nvSpPr>
      <xdr:spPr>
        <a:xfrm>
          <a:off x="20383500" y="91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147917</xdr:rowOff>
    </xdr:from>
    <xdr:ext cx="534377" cy="259045"/>
    <xdr:sp macro="" textlink="">
      <xdr:nvSpPr>
        <xdr:cNvPr id="824" name="テキスト ボックス 823"/>
        <xdr:cNvSpPr txBox="1"/>
      </xdr:nvSpPr>
      <xdr:spPr>
        <a:xfrm>
          <a:off x="20167111" y="88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71004</xdr:rowOff>
    </xdr:from>
    <xdr:to>
      <xdr:col>102</xdr:col>
      <xdr:colOff>165100</xdr:colOff>
      <xdr:row>53</xdr:row>
      <xdr:rowOff>1154</xdr:rowOff>
    </xdr:to>
    <xdr:sp macro="" textlink="">
      <xdr:nvSpPr>
        <xdr:cNvPr id="825" name="楕円 824"/>
        <xdr:cNvSpPr/>
      </xdr:nvSpPr>
      <xdr:spPr>
        <a:xfrm>
          <a:off x="19494500" y="89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17681</xdr:rowOff>
    </xdr:from>
    <xdr:ext cx="534377" cy="259045"/>
    <xdr:sp macro="" textlink="">
      <xdr:nvSpPr>
        <xdr:cNvPr id="826" name="テキスト ボックス 825"/>
        <xdr:cNvSpPr txBox="1"/>
      </xdr:nvSpPr>
      <xdr:spPr>
        <a:xfrm>
          <a:off x="19278111" y="87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109899</xdr:rowOff>
    </xdr:from>
    <xdr:to>
      <xdr:col>98</xdr:col>
      <xdr:colOff>38100</xdr:colOff>
      <xdr:row>52</xdr:row>
      <xdr:rowOff>40049</xdr:rowOff>
    </xdr:to>
    <xdr:sp macro="" textlink="">
      <xdr:nvSpPr>
        <xdr:cNvPr id="827" name="楕円 826"/>
        <xdr:cNvSpPr/>
      </xdr:nvSpPr>
      <xdr:spPr>
        <a:xfrm>
          <a:off x="18605500" y="88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56576</xdr:rowOff>
    </xdr:from>
    <xdr:ext cx="534377" cy="259045"/>
    <xdr:sp macro="" textlink="">
      <xdr:nvSpPr>
        <xdr:cNvPr id="828" name="テキスト ボックス 827"/>
        <xdr:cNvSpPr txBox="1"/>
      </xdr:nvSpPr>
      <xdr:spPr>
        <a:xfrm>
          <a:off x="18389111" y="86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127433</xdr:rowOff>
    </xdr:from>
    <xdr:to>
      <xdr:col>116</xdr:col>
      <xdr:colOff>63500</xdr:colOff>
      <xdr:row>77</xdr:row>
      <xdr:rowOff>143472</xdr:rowOff>
    </xdr:to>
    <xdr:cxnSp macro="">
      <xdr:nvCxnSpPr>
        <xdr:cNvPr id="858" name="直線コネクタ 857"/>
        <xdr:cNvCxnSpPr/>
      </xdr:nvCxnSpPr>
      <xdr:spPr>
        <a:xfrm>
          <a:off x="21323300" y="13329083"/>
          <a:ext cx="8382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127433</xdr:rowOff>
    </xdr:from>
    <xdr:to>
      <xdr:col>111</xdr:col>
      <xdr:colOff>177800</xdr:colOff>
      <xdr:row>77</xdr:row>
      <xdr:rowOff>160617</xdr:rowOff>
    </xdr:to>
    <xdr:cxnSp macro="">
      <xdr:nvCxnSpPr>
        <xdr:cNvPr id="861" name="直線コネクタ 860"/>
        <xdr:cNvCxnSpPr/>
      </xdr:nvCxnSpPr>
      <xdr:spPr>
        <a:xfrm flipV="1">
          <a:off x="20434300" y="13329083"/>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150864</xdr:rowOff>
    </xdr:from>
    <xdr:to>
      <xdr:col>107</xdr:col>
      <xdr:colOff>50800</xdr:colOff>
      <xdr:row>77</xdr:row>
      <xdr:rowOff>160617</xdr:rowOff>
    </xdr:to>
    <xdr:cxnSp macro="">
      <xdr:nvCxnSpPr>
        <xdr:cNvPr id="864" name="直線コネクタ 863"/>
        <xdr:cNvCxnSpPr/>
      </xdr:nvCxnSpPr>
      <xdr:spPr>
        <a:xfrm>
          <a:off x="19545300" y="13352514"/>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150864</xdr:rowOff>
    </xdr:from>
    <xdr:to>
      <xdr:col>102</xdr:col>
      <xdr:colOff>114300</xdr:colOff>
      <xdr:row>78</xdr:row>
      <xdr:rowOff>37134</xdr:rowOff>
    </xdr:to>
    <xdr:cxnSp macro="">
      <xdr:nvCxnSpPr>
        <xdr:cNvPr id="867" name="直線コネクタ 866"/>
        <xdr:cNvCxnSpPr/>
      </xdr:nvCxnSpPr>
      <xdr:spPr>
        <a:xfrm flipV="1">
          <a:off x="18656300" y="13352514"/>
          <a:ext cx="8890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92672</xdr:rowOff>
    </xdr:from>
    <xdr:to>
      <xdr:col>116</xdr:col>
      <xdr:colOff>114300</xdr:colOff>
      <xdr:row>78</xdr:row>
      <xdr:rowOff>22822</xdr:rowOff>
    </xdr:to>
    <xdr:sp macro="" textlink="">
      <xdr:nvSpPr>
        <xdr:cNvPr id="877" name="楕円 876"/>
        <xdr:cNvSpPr/>
      </xdr:nvSpPr>
      <xdr:spPr>
        <a:xfrm>
          <a:off x="22110700" y="13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71099</xdr:rowOff>
    </xdr:from>
    <xdr:ext cx="534377" cy="259045"/>
    <xdr:sp macro="" textlink="">
      <xdr:nvSpPr>
        <xdr:cNvPr id="878" name="繰出金該当値テキスト"/>
        <xdr:cNvSpPr txBox="1"/>
      </xdr:nvSpPr>
      <xdr:spPr>
        <a:xfrm>
          <a:off x="22212300" y="132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76633</xdr:rowOff>
    </xdr:from>
    <xdr:to>
      <xdr:col>112</xdr:col>
      <xdr:colOff>38100</xdr:colOff>
      <xdr:row>78</xdr:row>
      <xdr:rowOff>6783</xdr:rowOff>
    </xdr:to>
    <xdr:sp macro="" textlink="">
      <xdr:nvSpPr>
        <xdr:cNvPr id="879" name="楕円 878"/>
        <xdr:cNvSpPr/>
      </xdr:nvSpPr>
      <xdr:spPr>
        <a:xfrm>
          <a:off x="21272500" y="132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169360</xdr:rowOff>
    </xdr:from>
    <xdr:ext cx="534377" cy="259045"/>
    <xdr:sp macro="" textlink="">
      <xdr:nvSpPr>
        <xdr:cNvPr id="880" name="テキスト ボックス 879"/>
        <xdr:cNvSpPr txBox="1"/>
      </xdr:nvSpPr>
      <xdr:spPr>
        <a:xfrm>
          <a:off x="21056111" y="133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109817</xdr:rowOff>
    </xdr:from>
    <xdr:to>
      <xdr:col>107</xdr:col>
      <xdr:colOff>101600</xdr:colOff>
      <xdr:row>78</xdr:row>
      <xdr:rowOff>39967</xdr:rowOff>
    </xdr:to>
    <xdr:sp macro="" textlink="">
      <xdr:nvSpPr>
        <xdr:cNvPr id="881" name="楕円 880"/>
        <xdr:cNvSpPr/>
      </xdr:nvSpPr>
      <xdr:spPr>
        <a:xfrm>
          <a:off x="20383500" y="133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31094</xdr:rowOff>
    </xdr:from>
    <xdr:ext cx="534377" cy="259045"/>
    <xdr:sp macro="" textlink="">
      <xdr:nvSpPr>
        <xdr:cNvPr id="882" name="テキスト ボックス 881"/>
        <xdr:cNvSpPr txBox="1"/>
      </xdr:nvSpPr>
      <xdr:spPr>
        <a:xfrm>
          <a:off x="20167111" y="1340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100064</xdr:rowOff>
    </xdr:from>
    <xdr:to>
      <xdr:col>102</xdr:col>
      <xdr:colOff>165100</xdr:colOff>
      <xdr:row>78</xdr:row>
      <xdr:rowOff>30214</xdr:rowOff>
    </xdr:to>
    <xdr:sp macro="" textlink="">
      <xdr:nvSpPr>
        <xdr:cNvPr id="883" name="楕円 882"/>
        <xdr:cNvSpPr/>
      </xdr:nvSpPr>
      <xdr:spPr>
        <a:xfrm>
          <a:off x="19494500" y="133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21341</xdr:rowOff>
    </xdr:from>
    <xdr:ext cx="534377" cy="259045"/>
    <xdr:sp macro="" textlink="">
      <xdr:nvSpPr>
        <xdr:cNvPr id="884" name="テキスト ボックス 883"/>
        <xdr:cNvSpPr txBox="1"/>
      </xdr:nvSpPr>
      <xdr:spPr>
        <a:xfrm>
          <a:off x="19278111" y="133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157784</xdr:rowOff>
    </xdr:from>
    <xdr:to>
      <xdr:col>98</xdr:col>
      <xdr:colOff>38100</xdr:colOff>
      <xdr:row>78</xdr:row>
      <xdr:rowOff>87934</xdr:rowOff>
    </xdr:to>
    <xdr:sp macro="" textlink="">
      <xdr:nvSpPr>
        <xdr:cNvPr id="885" name="楕円 884"/>
        <xdr:cNvSpPr/>
      </xdr:nvSpPr>
      <xdr:spPr>
        <a:xfrm>
          <a:off x="18605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79061</xdr:rowOff>
    </xdr:from>
    <xdr:ext cx="534377" cy="259045"/>
    <xdr:sp macro="" textlink="">
      <xdr:nvSpPr>
        <xdr:cNvPr id="886" name="テキスト ボックス 885"/>
        <xdr:cNvSpPr txBox="1"/>
      </xdr:nvSpPr>
      <xdr:spPr>
        <a:xfrm>
          <a:off x="18389111" y="134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397,614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56,434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％減となっている。類似団体平均を下回っていることから，今後も組織のスリム化や定員の適正化などにより業務の効率化に取り組んでいく。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103,281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％減となっている。類似団体平均を下回っていることから，引き続き社会保障関係経費の抑制に努めていく。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69,252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％増となっており，類似団体平均を上回っている状況にある。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522,688
513,158
416.85
214,041,393
207,828,155
1,270,691
102,103,199
107,797,098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35197</xdr:rowOff>
    </xdr:from>
    <xdr:to>
      <xdr:col>24</xdr:col>
      <xdr:colOff>63500</xdr:colOff>
      <xdr:row>36</xdr:row>
      <xdr:rowOff>60234</xdr:rowOff>
    </xdr:to>
    <xdr:cxnSp macro="">
      <xdr:nvCxnSpPr>
        <xdr:cNvPr id="63" name="直線コネクタ 62"/>
        <xdr:cNvCxnSpPr/>
      </xdr:nvCxnSpPr>
      <xdr:spPr>
        <a:xfrm>
          <a:off x="3797300" y="6207397"/>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7983</xdr:rowOff>
    </xdr:from>
    <xdr:to>
      <xdr:col>19</xdr:col>
      <xdr:colOff>177800</xdr:colOff>
      <xdr:row>36</xdr:row>
      <xdr:rowOff>35197</xdr:rowOff>
    </xdr:to>
    <xdr:cxnSp macro="">
      <xdr:nvCxnSpPr>
        <xdr:cNvPr id="66" name="直線コネクタ 65"/>
        <xdr:cNvCxnSpPr/>
      </xdr:nvCxnSpPr>
      <xdr:spPr>
        <a:xfrm>
          <a:off x="2908300" y="6180183"/>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20501</xdr:rowOff>
    </xdr:from>
    <xdr:to>
      <xdr:col>15</xdr:col>
      <xdr:colOff>50800</xdr:colOff>
      <xdr:row>36</xdr:row>
      <xdr:rowOff>7983</xdr:rowOff>
    </xdr:to>
    <xdr:cxnSp macro="">
      <xdr:nvCxnSpPr>
        <xdr:cNvPr id="69" name="直線コネクタ 68"/>
        <xdr:cNvCxnSpPr/>
      </xdr:nvCxnSpPr>
      <xdr:spPr>
        <a:xfrm>
          <a:off x="2019300" y="6021251"/>
          <a:ext cx="889000" cy="15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20501</xdr:rowOff>
    </xdr:from>
    <xdr:to>
      <xdr:col>10</xdr:col>
      <xdr:colOff>114300</xdr:colOff>
      <xdr:row>35</xdr:row>
      <xdr:rowOff>115207</xdr:rowOff>
    </xdr:to>
    <xdr:cxnSp macro="">
      <xdr:nvCxnSpPr>
        <xdr:cNvPr id="72" name="直線コネクタ 71"/>
        <xdr:cNvCxnSpPr/>
      </xdr:nvCxnSpPr>
      <xdr:spPr>
        <a:xfrm flipV="1">
          <a:off x="1130300" y="602125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9434</xdr:rowOff>
    </xdr:from>
    <xdr:to>
      <xdr:col>24</xdr:col>
      <xdr:colOff>114300</xdr:colOff>
      <xdr:row>36</xdr:row>
      <xdr:rowOff>111034</xdr:rowOff>
    </xdr:to>
    <xdr:sp macro="" textlink="">
      <xdr:nvSpPr>
        <xdr:cNvPr id="82" name="楕円 81"/>
        <xdr:cNvSpPr/>
      </xdr:nvSpPr>
      <xdr:spPr>
        <a:xfrm>
          <a:off x="4584700" y="61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159311</xdr:rowOff>
    </xdr:from>
    <xdr:ext cx="469744" cy="259045"/>
    <xdr:sp macro="" textlink="">
      <xdr:nvSpPr>
        <xdr:cNvPr id="83" name="議会費該当値テキスト"/>
        <xdr:cNvSpPr txBox="1"/>
      </xdr:nvSpPr>
      <xdr:spPr>
        <a:xfrm>
          <a:off x="4686300" y="616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155847</xdr:rowOff>
    </xdr:from>
    <xdr:to>
      <xdr:col>20</xdr:col>
      <xdr:colOff>38100</xdr:colOff>
      <xdr:row>36</xdr:row>
      <xdr:rowOff>85997</xdr:rowOff>
    </xdr:to>
    <xdr:sp macro="" textlink="">
      <xdr:nvSpPr>
        <xdr:cNvPr id="84" name="楕円 83"/>
        <xdr:cNvSpPr/>
      </xdr:nvSpPr>
      <xdr:spPr>
        <a:xfrm>
          <a:off x="37465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77124</xdr:rowOff>
    </xdr:from>
    <xdr:ext cx="469744" cy="259045"/>
    <xdr:sp macro="" textlink="">
      <xdr:nvSpPr>
        <xdr:cNvPr id="85" name="テキスト ボックス 84"/>
        <xdr:cNvSpPr txBox="1"/>
      </xdr:nvSpPr>
      <xdr:spPr>
        <a:xfrm>
          <a:off x="3562428" y="62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128633</xdr:rowOff>
    </xdr:from>
    <xdr:to>
      <xdr:col>15</xdr:col>
      <xdr:colOff>101600</xdr:colOff>
      <xdr:row>36</xdr:row>
      <xdr:rowOff>58783</xdr:rowOff>
    </xdr:to>
    <xdr:sp macro="" textlink="">
      <xdr:nvSpPr>
        <xdr:cNvPr id="86" name="楕円 85"/>
        <xdr:cNvSpPr/>
      </xdr:nvSpPr>
      <xdr:spPr>
        <a:xfrm>
          <a:off x="2857500" y="61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49910</xdr:rowOff>
    </xdr:from>
    <xdr:ext cx="469744" cy="259045"/>
    <xdr:sp macro="" textlink="">
      <xdr:nvSpPr>
        <xdr:cNvPr id="87" name="テキスト ボックス 86"/>
        <xdr:cNvSpPr txBox="1"/>
      </xdr:nvSpPr>
      <xdr:spPr>
        <a:xfrm>
          <a:off x="2673428" y="62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141151</xdr:rowOff>
    </xdr:from>
    <xdr:to>
      <xdr:col>10</xdr:col>
      <xdr:colOff>165100</xdr:colOff>
      <xdr:row>35</xdr:row>
      <xdr:rowOff>71301</xdr:rowOff>
    </xdr:to>
    <xdr:sp macro="" textlink="">
      <xdr:nvSpPr>
        <xdr:cNvPr id="88" name="楕円 87"/>
        <xdr:cNvSpPr/>
      </xdr:nvSpPr>
      <xdr:spPr>
        <a:xfrm>
          <a:off x="1968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89" name="テキスト ボックス 88"/>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90" name="楕円 89"/>
        <xdr:cNvSpPr/>
      </xdr:nvSpPr>
      <xdr:spPr>
        <a:xfrm>
          <a:off x="1079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157134</xdr:rowOff>
    </xdr:from>
    <xdr:ext cx="469744" cy="259045"/>
    <xdr:sp macro="" textlink="">
      <xdr:nvSpPr>
        <xdr:cNvPr id="91" name="テキスト ボックス 90"/>
        <xdr:cNvSpPr txBox="1"/>
      </xdr:nvSpPr>
      <xdr:spPr>
        <a:xfrm>
          <a:off x="895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4346</xdr:rowOff>
    </xdr:from>
    <xdr:to>
      <xdr:col>24</xdr:col>
      <xdr:colOff>63500</xdr:colOff>
      <xdr:row>57</xdr:row>
      <xdr:rowOff>43025</xdr:rowOff>
    </xdr:to>
    <xdr:cxnSp macro="">
      <xdr:nvCxnSpPr>
        <xdr:cNvPr id="119" name="直線コネクタ 118"/>
        <xdr:cNvCxnSpPr/>
      </xdr:nvCxnSpPr>
      <xdr:spPr>
        <a:xfrm flipV="1">
          <a:off x="3797300" y="9776996"/>
          <a:ext cx="8382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160434</xdr:rowOff>
    </xdr:from>
    <xdr:to>
      <xdr:col>19</xdr:col>
      <xdr:colOff>177800</xdr:colOff>
      <xdr:row>57</xdr:row>
      <xdr:rowOff>43025</xdr:rowOff>
    </xdr:to>
    <xdr:cxnSp macro="">
      <xdr:nvCxnSpPr>
        <xdr:cNvPr id="122" name="直線コネクタ 121"/>
        <xdr:cNvCxnSpPr/>
      </xdr:nvCxnSpPr>
      <xdr:spPr>
        <a:xfrm>
          <a:off x="2908300" y="9761634"/>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155794</xdr:rowOff>
    </xdr:from>
    <xdr:to>
      <xdr:col>15</xdr:col>
      <xdr:colOff>50800</xdr:colOff>
      <xdr:row>56</xdr:row>
      <xdr:rowOff>160434</xdr:rowOff>
    </xdr:to>
    <xdr:cxnSp macro="">
      <xdr:nvCxnSpPr>
        <xdr:cNvPr id="125" name="直線コネクタ 124"/>
        <xdr:cNvCxnSpPr/>
      </xdr:nvCxnSpPr>
      <xdr:spPr>
        <a:xfrm>
          <a:off x="2019300" y="9585544"/>
          <a:ext cx="889000" cy="17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155794</xdr:rowOff>
    </xdr:from>
    <xdr:to>
      <xdr:col>10</xdr:col>
      <xdr:colOff>114300</xdr:colOff>
      <xdr:row>56</xdr:row>
      <xdr:rowOff>53175</xdr:rowOff>
    </xdr:to>
    <xdr:cxnSp macro="">
      <xdr:nvCxnSpPr>
        <xdr:cNvPr id="128" name="直線コネクタ 127"/>
        <xdr:cNvCxnSpPr/>
      </xdr:nvCxnSpPr>
      <xdr:spPr>
        <a:xfrm flipV="1">
          <a:off x="1130300" y="9585544"/>
          <a:ext cx="8890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124455</xdr:rowOff>
    </xdr:from>
    <xdr:ext cx="534377" cy="259045"/>
    <xdr:sp macro="" textlink="">
      <xdr:nvSpPr>
        <xdr:cNvPr id="132" name="テキスト ボックス 131"/>
        <xdr:cNvSpPr txBox="1"/>
      </xdr:nvSpPr>
      <xdr:spPr>
        <a:xfrm>
          <a:off x="863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124996</xdr:rowOff>
    </xdr:from>
    <xdr:to>
      <xdr:col>24</xdr:col>
      <xdr:colOff>114300</xdr:colOff>
      <xdr:row>57</xdr:row>
      <xdr:rowOff>55146</xdr:rowOff>
    </xdr:to>
    <xdr:sp macro="" textlink="">
      <xdr:nvSpPr>
        <xdr:cNvPr id="138" name="楕円 137"/>
        <xdr:cNvSpPr/>
      </xdr:nvSpPr>
      <xdr:spPr>
        <a:xfrm>
          <a:off x="4584700" y="972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103423</xdr:rowOff>
    </xdr:from>
    <xdr:ext cx="534377" cy="259045"/>
    <xdr:sp macro="" textlink="">
      <xdr:nvSpPr>
        <xdr:cNvPr id="139" name="総務費該当値テキスト"/>
        <xdr:cNvSpPr txBox="1"/>
      </xdr:nvSpPr>
      <xdr:spPr>
        <a:xfrm>
          <a:off x="4686300" y="970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163675</xdr:rowOff>
    </xdr:from>
    <xdr:to>
      <xdr:col>20</xdr:col>
      <xdr:colOff>38100</xdr:colOff>
      <xdr:row>57</xdr:row>
      <xdr:rowOff>93825</xdr:rowOff>
    </xdr:to>
    <xdr:sp macro="" textlink="">
      <xdr:nvSpPr>
        <xdr:cNvPr id="140" name="楕円 139"/>
        <xdr:cNvSpPr/>
      </xdr:nvSpPr>
      <xdr:spPr>
        <a:xfrm>
          <a:off x="3746500" y="97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84952</xdr:rowOff>
    </xdr:from>
    <xdr:ext cx="534377" cy="259045"/>
    <xdr:sp macro="" textlink="">
      <xdr:nvSpPr>
        <xdr:cNvPr id="141" name="テキスト ボックス 140"/>
        <xdr:cNvSpPr txBox="1"/>
      </xdr:nvSpPr>
      <xdr:spPr>
        <a:xfrm>
          <a:off x="3530111" y="98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109634</xdr:rowOff>
    </xdr:from>
    <xdr:to>
      <xdr:col>15</xdr:col>
      <xdr:colOff>101600</xdr:colOff>
      <xdr:row>57</xdr:row>
      <xdr:rowOff>39784</xdr:rowOff>
    </xdr:to>
    <xdr:sp macro="" textlink="">
      <xdr:nvSpPr>
        <xdr:cNvPr id="142" name="楕円 141"/>
        <xdr:cNvSpPr/>
      </xdr:nvSpPr>
      <xdr:spPr>
        <a:xfrm>
          <a:off x="2857500" y="97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30911</xdr:rowOff>
    </xdr:from>
    <xdr:ext cx="534377" cy="259045"/>
    <xdr:sp macro="" textlink="">
      <xdr:nvSpPr>
        <xdr:cNvPr id="143" name="テキスト ボックス 142"/>
        <xdr:cNvSpPr txBox="1"/>
      </xdr:nvSpPr>
      <xdr:spPr>
        <a:xfrm>
          <a:off x="2641111" y="98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104994</xdr:rowOff>
    </xdr:from>
    <xdr:to>
      <xdr:col>10</xdr:col>
      <xdr:colOff>165100</xdr:colOff>
      <xdr:row>56</xdr:row>
      <xdr:rowOff>35144</xdr:rowOff>
    </xdr:to>
    <xdr:sp macro="" textlink="">
      <xdr:nvSpPr>
        <xdr:cNvPr id="144" name="楕円 143"/>
        <xdr:cNvSpPr/>
      </xdr:nvSpPr>
      <xdr:spPr>
        <a:xfrm>
          <a:off x="1968500" y="95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51671</xdr:rowOff>
    </xdr:from>
    <xdr:ext cx="534377" cy="259045"/>
    <xdr:sp macro="" textlink="">
      <xdr:nvSpPr>
        <xdr:cNvPr id="145" name="テキスト ボックス 144"/>
        <xdr:cNvSpPr txBox="1"/>
      </xdr:nvSpPr>
      <xdr:spPr>
        <a:xfrm>
          <a:off x="1752111" y="930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2375</xdr:rowOff>
    </xdr:from>
    <xdr:to>
      <xdr:col>6</xdr:col>
      <xdr:colOff>38100</xdr:colOff>
      <xdr:row>56</xdr:row>
      <xdr:rowOff>103975</xdr:rowOff>
    </xdr:to>
    <xdr:sp macro="" textlink="">
      <xdr:nvSpPr>
        <xdr:cNvPr id="146" name="楕円 145"/>
        <xdr:cNvSpPr/>
      </xdr:nvSpPr>
      <xdr:spPr>
        <a:xfrm>
          <a:off x="1079500" y="96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120502</xdr:rowOff>
    </xdr:from>
    <xdr:ext cx="534377" cy="259045"/>
    <xdr:sp macro="" textlink="">
      <xdr:nvSpPr>
        <xdr:cNvPr id="147" name="テキスト ボックス 146"/>
        <xdr:cNvSpPr txBox="1"/>
      </xdr:nvSpPr>
      <xdr:spPr>
        <a:xfrm>
          <a:off x="863111" y="937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35140</xdr:rowOff>
    </xdr:from>
    <xdr:to>
      <xdr:col>24</xdr:col>
      <xdr:colOff>63500</xdr:colOff>
      <xdr:row>77</xdr:row>
      <xdr:rowOff>36309</xdr:rowOff>
    </xdr:to>
    <xdr:cxnSp macro="">
      <xdr:nvCxnSpPr>
        <xdr:cNvPr id="177" name="直線コネクタ 176"/>
        <xdr:cNvCxnSpPr/>
      </xdr:nvCxnSpPr>
      <xdr:spPr>
        <a:xfrm flipV="1">
          <a:off x="3797300" y="13236790"/>
          <a:ext cx="8382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36309</xdr:rowOff>
    </xdr:from>
    <xdr:to>
      <xdr:col>19</xdr:col>
      <xdr:colOff>177800</xdr:colOff>
      <xdr:row>77</xdr:row>
      <xdr:rowOff>98933</xdr:rowOff>
    </xdr:to>
    <xdr:cxnSp macro="">
      <xdr:nvCxnSpPr>
        <xdr:cNvPr id="180" name="直線コネクタ 179"/>
        <xdr:cNvCxnSpPr/>
      </xdr:nvCxnSpPr>
      <xdr:spPr>
        <a:xfrm flipV="1">
          <a:off x="2908300" y="13237959"/>
          <a:ext cx="8890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98933</xdr:rowOff>
    </xdr:from>
    <xdr:to>
      <xdr:col>15</xdr:col>
      <xdr:colOff>50800</xdr:colOff>
      <xdr:row>78</xdr:row>
      <xdr:rowOff>19647</xdr:rowOff>
    </xdr:to>
    <xdr:cxnSp macro="">
      <xdr:nvCxnSpPr>
        <xdr:cNvPr id="183" name="直線コネクタ 182"/>
        <xdr:cNvCxnSpPr/>
      </xdr:nvCxnSpPr>
      <xdr:spPr>
        <a:xfrm flipV="1">
          <a:off x="2019300" y="13300583"/>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19647</xdr:rowOff>
    </xdr:from>
    <xdr:to>
      <xdr:col>10</xdr:col>
      <xdr:colOff>114300</xdr:colOff>
      <xdr:row>78</xdr:row>
      <xdr:rowOff>87097</xdr:rowOff>
    </xdr:to>
    <xdr:cxnSp macro="">
      <xdr:nvCxnSpPr>
        <xdr:cNvPr id="186" name="直線コネクタ 185"/>
        <xdr:cNvCxnSpPr/>
      </xdr:nvCxnSpPr>
      <xdr:spPr>
        <a:xfrm flipV="1">
          <a:off x="1130300" y="13392747"/>
          <a:ext cx="889000" cy="6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155790</xdr:rowOff>
    </xdr:from>
    <xdr:to>
      <xdr:col>24</xdr:col>
      <xdr:colOff>114300</xdr:colOff>
      <xdr:row>77</xdr:row>
      <xdr:rowOff>85940</xdr:rowOff>
    </xdr:to>
    <xdr:sp macro="" textlink="">
      <xdr:nvSpPr>
        <xdr:cNvPr id="196" name="楕円 195"/>
        <xdr:cNvSpPr/>
      </xdr:nvSpPr>
      <xdr:spPr>
        <a:xfrm>
          <a:off x="4584700" y="131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134217</xdr:rowOff>
    </xdr:from>
    <xdr:ext cx="599010" cy="259045"/>
    <xdr:sp macro="" textlink="">
      <xdr:nvSpPr>
        <xdr:cNvPr id="197" name="民生費該当値テキスト"/>
        <xdr:cNvSpPr txBox="1"/>
      </xdr:nvSpPr>
      <xdr:spPr>
        <a:xfrm>
          <a:off x="4686300" y="1316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156959</xdr:rowOff>
    </xdr:from>
    <xdr:to>
      <xdr:col>20</xdr:col>
      <xdr:colOff>38100</xdr:colOff>
      <xdr:row>77</xdr:row>
      <xdr:rowOff>87109</xdr:rowOff>
    </xdr:to>
    <xdr:sp macro="" textlink="">
      <xdr:nvSpPr>
        <xdr:cNvPr id="198" name="楕円 197"/>
        <xdr:cNvSpPr/>
      </xdr:nvSpPr>
      <xdr:spPr>
        <a:xfrm>
          <a:off x="3746500" y="131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78236</xdr:rowOff>
    </xdr:from>
    <xdr:ext cx="599010" cy="259045"/>
    <xdr:sp macro="" textlink="">
      <xdr:nvSpPr>
        <xdr:cNvPr id="199" name="テキスト ボックス 198"/>
        <xdr:cNvSpPr txBox="1"/>
      </xdr:nvSpPr>
      <xdr:spPr>
        <a:xfrm>
          <a:off x="3497795" y="1327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48133</xdr:rowOff>
    </xdr:from>
    <xdr:to>
      <xdr:col>15</xdr:col>
      <xdr:colOff>101600</xdr:colOff>
      <xdr:row>77</xdr:row>
      <xdr:rowOff>149733</xdr:rowOff>
    </xdr:to>
    <xdr:sp macro="" textlink="">
      <xdr:nvSpPr>
        <xdr:cNvPr id="200" name="楕円 199"/>
        <xdr:cNvSpPr/>
      </xdr:nvSpPr>
      <xdr:spPr>
        <a:xfrm>
          <a:off x="2857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140860</xdr:rowOff>
    </xdr:from>
    <xdr:ext cx="599010" cy="259045"/>
    <xdr:sp macro="" textlink="">
      <xdr:nvSpPr>
        <xdr:cNvPr id="201" name="テキスト ボックス 200"/>
        <xdr:cNvSpPr txBox="1"/>
      </xdr:nvSpPr>
      <xdr:spPr>
        <a:xfrm>
          <a:off x="2608795" y="133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140297</xdr:rowOff>
    </xdr:from>
    <xdr:to>
      <xdr:col>10</xdr:col>
      <xdr:colOff>165100</xdr:colOff>
      <xdr:row>78</xdr:row>
      <xdr:rowOff>70447</xdr:rowOff>
    </xdr:to>
    <xdr:sp macro="" textlink="">
      <xdr:nvSpPr>
        <xdr:cNvPr id="202" name="楕円 201"/>
        <xdr:cNvSpPr/>
      </xdr:nvSpPr>
      <xdr:spPr>
        <a:xfrm>
          <a:off x="1968500" y="133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61574</xdr:rowOff>
    </xdr:from>
    <xdr:ext cx="599010" cy="259045"/>
    <xdr:sp macro="" textlink="">
      <xdr:nvSpPr>
        <xdr:cNvPr id="203" name="テキスト ボックス 202"/>
        <xdr:cNvSpPr txBox="1"/>
      </xdr:nvSpPr>
      <xdr:spPr>
        <a:xfrm>
          <a:off x="1719795" y="1343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36297</xdr:rowOff>
    </xdr:from>
    <xdr:to>
      <xdr:col>6</xdr:col>
      <xdr:colOff>38100</xdr:colOff>
      <xdr:row>78</xdr:row>
      <xdr:rowOff>137897</xdr:rowOff>
    </xdr:to>
    <xdr:sp macro="" textlink="">
      <xdr:nvSpPr>
        <xdr:cNvPr id="204" name="楕円 203"/>
        <xdr:cNvSpPr/>
      </xdr:nvSpPr>
      <xdr:spPr>
        <a:xfrm>
          <a:off x="1079500" y="134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129024</xdr:rowOff>
    </xdr:from>
    <xdr:ext cx="599010" cy="259045"/>
    <xdr:sp macro="" textlink="">
      <xdr:nvSpPr>
        <xdr:cNvPr id="205" name="テキスト ボックス 204"/>
        <xdr:cNvSpPr txBox="1"/>
      </xdr:nvSpPr>
      <xdr:spPr>
        <a:xfrm>
          <a:off x="830795" y="1350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54660</xdr:rowOff>
    </xdr:from>
    <xdr:to>
      <xdr:col>24</xdr:col>
      <xdr:colOff>63500</xdr:colOff>
      <xdr:row>98</xdr:row>
      <xdr:rowOff>19619</xdr:rowOff>
    </xdr:to>
    <xdr:cxnSp macro="">
      <xdr:nvCxnSpPr>
        <xdr:cNvPr id="237" name="直線コネクタ 236"/>
        <xdr:cNvCxnSpPr/>
      </xdr:nvCxnSpPr>
      <xdr:spPr>
        <a:xfrm flipV="1">
          <a:off x="3797300" y="16342410"/>
          <a:ext cx="838200" cy="47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19619</xdr:rowOff>
    </xdr:from>
    <xdr:to>
      <xdr:col>19</xdr:col>
      <xdr:colOff>177800</xdr:colOff>
      <xdr:row>98</xdr:row>
      <xdr:rowOff>63216</xdr:rowOff>
    </xdr:to>
    <xdr:cxnSp macro="">
      <xdr:nvCxnSpPr>
        <xdr:cNvPr id="240" name="直線コネクタ 239"/>
        <xdr:cNvCxnSpPr/>
      </xdr:nvCxnSpPr>
      <xdr:spPr>
        <a:xfrm flipV="1">
          <a:off x="2908300" y="16821719"/>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63216</xdr:rowOff>
    </xdr:from>
    <xdr:to>
      <xdr:col>15</xdr:col>
      <xdr:colOff>50800</xdr:colOff>
      <xdr:row>98</xdr:row>
      <xdr:rowOff>71642</xdr:rowOff>
    </xdr:to>
    <xdr:cxnSp macro="">
      <xdr:nvCxnSpPr>
        <xdr:cNvPr id="243" name="直線コネクタ 242"/>
        <xdr:cNvCxnSpPr/>
      </xdr:nvCxnSpPr>
      <xdr:spPr>
        <a:xfrm flipV="1">
          <a:off x="2019300" y="16865316"/>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71642</xdr:rowOff>
    </xdr:from>
    <xdr:to>
      <xdr:col>10</xdr:col>
      <xdr:colOff>114300</xdr:colOff>
      <xdr:row>98</xdr:row>
      <xdr:rowOff>84737</xdr:rowOff>
    </xdr:to>
    <xdr:cxnSp macro="">
      <xdr:nvCxnSpPr>
        <xdr:cNvPr id="246" name="直線コネクタ 245"/>
        <xdr:cNvCxnSpPr/>
      </xdr:nvCxnSpPr>
      <xdr:spPr>
        <a:xfrm flipV="1">
          <a:off x="1130300" y="16873742"/>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3860</xdr:rowOff>
    </xdr:from>
    <xdr:to>
      <xdr:col>24</xdr:col>
      <xdr:colOff>114300</xdr:colOff>
      <xdr:row>95</xdr:row>
      <xdr:rowOff>105460</xdr:rowOff>
    </xdr:to>
    <xdr:sp macro="" textlink="">
      <xdr:nvSpPr>
        <xdr:cNvPr id="256" name="楕円 255"/>
        <xdr:cNvSpPr/>
      </xdr:nvSpPr>
      <xdr:spPr>
        <a:xfrm>
          <a:off x="4584700" y="162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26737</xdr:rowOff>
    </xdr:from>
    <xdr:ext cx="534377" cy="259045"/>
    <xdr:sp macro="" textlink="">
      <xdr:nvSpPr>
        <xdr:cNvPr id="257" name="衛生費該当値テキスト"/>
        <xdr:cNvSpPr txBox="1"/>
      </xdr:nvSpPr>
      <xdr:spPr>
        <a:xfrm>
          <a:off x="4686300" y="161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140269</xdr:rowOff>
    </xdr:from>
    <xdr:to>
      <xdr:col>20</xdr:col>
      <xdr:colOff>38100</xdr:colOff>
      <xdr:row>98</xdr:row>
      <xdr:rowOff>70419</xdr:rowOff>
    </xdr:to>
    <xdr:sp macro="" textlink="">
      <xdr:nvSpPr>
        <xdr:cNvPr id="258" name="楕円 257"/>
        <xdr:cNvSpPr/>
      </xdr:nvSpPr>
      <xdr:spPr>
        <a:xfrm>
          <a:off x="3746500" y="167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61546</xdr:rowOff>
    </xdr:from>
    <xdr:ext cx="534377" cy="259045"/>
    <xdr:sp macro="" textlink="">
      <xdr:nvSpPr>
        <xdr:cNvPr id="259" name="テキスト ボックス 258"/>
        <xdr:cNvSpPr txBox="1"/>
      </xdr:nvSpPr>
      <xdr:spPr>
        <a:xfrm>
          <a:off x="3530111" y="168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12416</xdr:rowOff>
    </xdr:from>
    <xdr:to>
      <xdr:col>15</xdr:col>
      <xdr:colOff>101600</xdr:colOff>
      <xdr:row>98</xdr:row>
      <xdr:rowOff>114016</xdr:rowOff>
    </xdr:to>
    <xdr:sp macro="" textlink="">
      <xdr:nvSpPr>
        <xdr:cNvPr id="260" name="楕円 259"/>
        <xdr:cNvSpPr/>
      </xdr:nvSpPr>
      <xdr:spPr>
        <a:xfrm>
          <a:off x="2857500" y="168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105143</xdr:rowOff>
    </xdr:from>
    <xdr:ext cx="534377" cy="259045"/>
    <xdr:sp macro="" textlink="">
      <xdr:nvSpPr>
        <xdr:cNvPr id="261" name="テキスト ボックス 260"/>
        <xdr:cNvSpPr txBox="1"/>
      </xdr:nvSpPr>
      <xdr:spPr>
        <a:xfrm>
          <a:off x="2641111" y="16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20842</xdr:rowOff>
    </xdr:from>
    <xdr:to>
      <xdr:col>10</xdr:col>
      <xdr:colOff>165100</xdr:colOff>
      <xdr:row>98</xdr:row>
      <xdr:rowOff>122442</xdr:rowOff>
    </xdr:to>
    <xdr:sp macro="" textlink="">
      <xdr:nvSpPr>
        <xdr:cNvPr id="262" name="楕円 261"/>
        <xdr:cNvSpPr/>
      </xdr:nvSpPr>
      <xdr:spPr>
        <a:xfrm>
          <a:off x="1968500" y="168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113569</xdr:rowOff>
    </xdr:from>
    <xdr:ext cx="534377" cy="259045"/>
    <xdr:sp macro="" textlink="">
      <xdr:nvSpPr>
        <xdr:cNvPr id="263" name="テキスト ボックス 262"/>
        <xdr:cNvSpPr txBox="1"/>
      </xdr:nvSpPr>
      <xdr:spPr>
        <a:xfrm>
          <a:off x="1752111" y="169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33937</xdr:rowOff>
    </xdr:from>
    <xdr:to>
      <xdr:col>6</xdr:col>
      <xdr:colOff>38100</xdr:colOff>
      <xdr:row>98</xdr:row>
      <xdr:rowOff>135537</xdr:rowOff>
    </xdr:to>
    <xdr:sp macro="" textlink="">
      <xdr:nvSpPr>
        <xdr:cNvPr id="264" name="楕円 263"/>
        <xdr:cNvSpPr/>
      </xdr:nvSpPr>
      <xdr:spPr>
        <a:xfrm>
          <a:off x="1079500" y="168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126664</xdr:rowOff>
    </xdr:from>
    <xdr:ext cx="534377" cy="259045"/>
    <xdr:sp macro="" textlink="">
      <xdr:nvSpPr>
        <xdr:cNvPr id="265" name="テキスト ボックス 264"/>
        <xdr:cNvSpPr txBox="1"/>
      </xdr:nvSpPr>
      <xdr:spPr>
        <a:xfrm>
          <a:off x="863111" y="1692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14884</xdr:rowOff>
    </xdr:to>
    <xdr:cxnSp macro="">
      <xdr:nvCxnSpPr>
        <xdr:cNvPr id="292" name="直線コネクタ 291"/>
        <xdr:cNvCxnSpPr/>
      </xdr:nvCxnSpPr>
      <xdr:spPr>
        <a:xfrm>
          <a:off x="9639300" y="652907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168504</xdr:rowOff>
    </xdr:from>
    <xdr:to>
      <xdr:col>50</xdr:col>
      <xdr:colOff>114300</xdr:colOff>
      <xdr:row>38</xdr:row>
      <xdr:rowOff>13970</xdr:rowOff>
    </xdr:to>
    <xdr:cxnSp macro="">
      <xdr:nvCxnSpPr>
        <xdr:cNvPr id="295" name="直線コネクタ 294"/>
        <xdr:cNvCxnSpPr/>
      </xdr:nvCxnSpPr>
      <xdr:spPr>
        <a:xfrm>
          <a:off x="8750300" y="651215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156159</xdr:rowOff>
    </xdr:from>
    <xdr:to>
      <xdr:col>45</xdr:col>
      <xdr:colOff>177800</xdr:colOff>
      <xdr:row>37</xdr:row>
      <xdr:rowOff>168504</xdr:rowOff>
    </xdr:to>
    <xdr:cxnSp macro="">
      <xdr:nvCxnSpPr>
        <xdr:cNvPr id="298" name="直線コネクタ 297"/>
        <xdr:cNvCxnSpPr/>
      </xdr:nvCxnSpPr>
      <xdr:spPr>
        <a:xfrm>
          <a:off x="7861300" y="649980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133757</xdr:rowOff>
    </xdr:from>
    <xdr:to>
      <xdr:col>41</xdr:col>
      <xdr:colOff>50800</xdr:colOff>
      <xdr:row>37</xdr:row>
      <xdr:rowOff>156159</xdr:rowOff>
    </xdr:to>
    <xdr:cxnSp macro="">
      <xdr:nvCxnSpPr>
        <xdr:cNvPr id="301" name="直線コネクタ 300"/>
        <xdr:cNvCxnSpPr/>
      </xdr:nvCxnSpPr>
      <xdr:spPr>
        <a:xfrm>
          <a:off x="6972300" y="6477407"/>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135534</xdr:rowOff>
    </xdr:from>
    <xdr:to>
      <xdr:col>55</xdr:col>
      <xdr:colOff>50800</xdr:colOff>
      <xdr:row>38</xdr:row>
      <xdr:rowOff>65684</xdr:rowOff>
    </xdr:to>
    <xdr:sp macro="" textlink="">
      <xdr:nvSpPr>
        <xdr:cNvPr id="311" name="楕円 310"/>
        <xdr:cNvSpPr/>
      </xdr:nvSpPr>
      <xdr:spPr>
        <a:xfrm>
          <a:off x="104267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50461</xdr:rowOff>
    </xdr:from>
    <xdr:ext cx="378565" cy="259045"/>
    <xdr:sp macro="" textlink="">
      <xdr:nvSpPr>
        <xdr:cNvPr id="312" name="労働費該当値テキスト"/>
        <xdr:cNvSpPr txBox="1"/>
      </xdr:nvSpPr>
      <xdr:spPr>
        <a:xfrm>
          <a:off x="10528300" y="6394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134620</xdr:rowOff>
    </xdr:from>
    <xdr:to>
      <xdr:col>50</xdr:col>
      <xdr:colOff>165100</xdr:colOff>
      <xdr:row>38</xdr:row>
      <xdr:rowOff>64770</xdr:rowOff>
    </xdr:to>
    <xdr:sp macro="" textlink="">
      <xdr:nvSpPr>
        <xdr:cNvPr id="313" name="楕円 312"/>
        <xdr:cNvSpPr/>
      </xdr:nvSpPr>
      <xdr:spPr>
        <a:xfrm>
          <a:off x="958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55897</xdr:rowOff>
    </xdr:from>
    <xdr:ext cx="378565" cy="259045"/>
    <xdr:sp macro="" textlink="">
      <xdr:nvSpPr>
        <xdr:cNvPr id="314" name="テキスト ボックス 313"/>
        <xdr:cNvSpPr txBox="1"/>
      </xdr:nvSpPr>
      <xdr:spPr>
        <a:xfrm>
          <a:off x="9450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117704</xdr:rowOff>
    </xdr:from>
    <xdr:to>
      <xdr:col>46</xdr:col>
      <xdr:colOff>38100</xdr:colOff>
      <xdr:row>38</xdr:row>
      <xdr:rowOff>47854</xdr:rowOff>
    </xdr:to>
    <xdr:sp macro="" textlink="">
      <xdr:nvSpPr>
        <xdr:cNvPr id="315" name="楕円 314"/>
        <xdr:cNvSpPr/>
      </xdr:nvSpPr>
      <xdr:spPr>
        <a:xfrm>
          <a:off x="8699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38981</xdr:rowOff>
    </xdr:from>
    <xdr:ext cx="378565" cy="259045"/>
    <xdr:sp macro="" textlink="">
      <xdr:nvSpPr>
        <xdr:cNvPr id="316" name="テキスト ボックス 315"/>
        <xdr:cNvSpPr txBox="1"/>
      </xdr:nvSpPr>
      <xdr:spPr>
        <a:xfrm>
          <a:off x="8561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105359</xdr:rowOff>
    </xdr:from>
    <xdr:to>
      <xdr:col>41</xdr:col>
      <xdr:colOff>101600</xdr:colOff>
      <xdr:row>38</xdr:row>
      <xdr:rowOff>35509</xdr:rowOff>
    </xdr:to>
    <xdr:sp macro="" textlink="">
      <xdr:nvSpPr>
        <xdr:cNvPr id="317" name="楕円 316"/>
        <xdr:cNvSpPr/>
      </xdr:nvSpPr>
      <xdr:spPr>
        <a:xfrm>
          <a:off x="7810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26636</xdr:rowOff>
    </xdr:from>
    <xdr:ext cx="378565" cy="259045"/>
    <xdr:sp macro="" textlink="">
      <xdr:nvSpPr>
        <xdr:cNvPr id="318" name="テキスト ボックス 317"/>
        <xdr:cNvSpPr txBox="1"/>
      </xdr:nvSpPr>
      <xdr:spPr>
        <a:xfrm>
          <a:off x="7672017" y="654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82957</xdr:rowOff>
    </xdr:from>
    <xdr:to>
      <xdr:col>36</xdr:col>
      <xdr:colOff>165100</xdr:colOff>
      <xdr:row>38</xdr:row>
      <xdr:rowOff>13106</xdr:rowOff>
    </xdr:to>
    <xdr:sp macro="" textlink="">
      <xdr:nvSpPr>
        <xdr:cNvPr id="319" name="楕円 318"/>
        <xdr:cNvSpPr/>
      </xdr:nvSpPr>
      <xdr:spPr>
        <a:xfrm>
          <a:off x="6921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4233</xdr:rowOff>
    </xdr:from>
    <xdr:ext cx="378565" cy="259045"/>
    <xdr:sp macro="" textlink="">
      <xdr:nvSpPr>
        <xdr:cNvPr id="320" name="テキスト ボックス 319"/>
        <xdr:cNvSpPr txBox="1"/>
      </xdr:nvSpPr>
      <xdr:spPr>
        <a:xfrm>
          <a:off x="6783017" y="6519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90688</xdr:rowOff>
    </xdr:from>
    <xdr:to>
      <xdr:col>55</xdr:col>
      <xdr:colOff>0</xdr:colOff>
      <xdr:row>57</xdr:row>
      <xdr:rowOff>101661</xdr:rowOff>
    </xdr:to>
    <xdr:cxnSp macro="">
      <xdr:nvCxnSpPr>
        <xdr:cNvPr id="347" name="直線コネクタ 346"/>
        <xdr:cNvCxnSpPr/>
      </xdr:nvCxnSpPr>
      <xdr:spPr>
        <a:xfrm flipV="1">
          <a:off x="9639300" y="986333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101661</xdr:rowOff>
    </xdr:from>
    <xdr:to>
      <xdr:col>50</xdr:col>
      <xdr:colOff>114300</xdr:colOff>
      <xdr:row>57</xdr:row>
      <xdr:rowOff>115651</xdr:rowOff>
    </xdr:to>
    <xdr:cxnSp macro="">
      <xdr:nvCxnSpPr>
        <xdr:cNvPr id="350" name="直線コネクタ 349"/>
        <xdr:cNvCxnSpPr/>
      </xdr:nvCxnSpPr>
      <xdr:spPr>
        <a:xfrm flipV="1">
          <a:off x="8750300" y="9874311"/>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74092</xdr:rowOff>
    </xdr:from>
    <xdr:to>
      <xdr:col>45</xdr:col>
      <xdr:colOff>177800</xdr:colOff>
      <xdr:row>57</xdr:row>
      <xdr:rowOff>115651</xdr:rowOff>
    </xdr:to>
    <xdr:cxnSp macro="">
      <xdr:nvCxnSpPr>
        <xdr:cNvPr id="353" name="直線コネクタ 352"/>
        <xdr:cNvCxnSpPr/>
      </xdr:nvCxnSpPr>
      <xdr:spPr>
        <a:xfrm>
          <a:off x="7861300" y="9846742"/>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74092</xdr:rowOff>
    </xdr:from>
    <xdr:to>
      <xdr:col>41</xdr:col>
      <xdr:colOff>50800</xdr:colOff>
      <xdr:row>57</xdr:row>
      <xdr:rowOff>91511</xdr:rowOff>
    </xdr:to>
    <xdr:cxnSp macro="">
      <xdr:nvCxnSpPr>
        <xdr:cNvPr id="356" name="直線コネクタ 355"/>
        <xdr:cNvCxnSpPr/>
      </xdr:nvCxnSpPr>
      <xdr:spPr>
        <a:xfrm flipV="1">
          <a:off x="6972300" y="9846742"/>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39888</xdr:rowOff>
    </xdr:from>
    <xdr:to>
      <xdr:col>55</xdr:col>
      <xdr:colOff>50800</xdr:colOff>
      <xdr:row>57</xdr:row>
      <xdr:rowOff>141488</xdr:rowOff>
    </xdr:to>
    <xdr:sp macro="" textlink="">
      <xdr:nvSpPr>
        <xdr:cNvPr id="366" name="楕円 365"/>
        <xdr:cNvSpPr/>
      </xdr:nvSpPr>
      <xdr:spPr>
        <a:xfrm>
          <a:off x="10426700" y="98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18315</xdr:rowOff>
    </xdr:from>
    <xdr:ext cx="469744" cy="259045"/>
    <xdr:sp macro="" textlink="">
      <xdr:nvSpPr>
        <xdr:cNvPr id="367" name="農林水産業費該当値テキスト"/>
        <xdr:cNvSpPr txBox="1"/>
      </xdr:nvSpPr>
      <xdr:spPr>
        <a:xfrm>
          <a:off x="10528300" y="97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50861</xdr:rowOff>
    </xdr:from>
    <xdr:to>
      <xdr:col>50</xdr:col>
      <xdr:colOff>165100</xdr:colOff>
      <xdr:row>57</xdr:row>
      <xdr:rowOff>152461</xdr:rowOff>
    </xdr:to>
    <xdr:sp macro="" textlink="">
      <xdr:nvSpPr>
        <xdr:cNvPr id="368" name="楕円 367"/>
        <xdr:cNvSpPr/>
      </xdr:nvSpPr>
      <xdr:spPr>
        <a:xfrm>
          <a:off x="9588500" y="98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143588</xdr:rowOff>
    </xdr:from>
    <xdr:ext cx="469744" cy="259045"/>
    <xdr:sp macro="" textlink="">
      <xdr:nvSpPr>
        <xdr:cNvPr id="369" name="テキスト ボックス 368"/>
        <xdr:cNvSpPr txBox="1"/>
      </xdr:nvSpPr>
      <xdr:spPr>
        <a:xfrm>
          <a:off x="9404428" y="99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64851</xdr:rowOff>
    </xdr:from>
    <xdr:to>
      <xdr:col>46</xdr:col>
      <xdr:colOff>38100</xdr:colOff>
      <xdr:row>57</xdr:row>
      <xdr:rowOff>166451</xdr:rowOff>
    </xdr:to>
    <xdr:sp macro="" textlink="">
      <xdr:nvSpPr>
        <xdr:cNvPr id="370" name="楕円 369"/>
        <xdr:cNvSpPr/>
      </xdr:nvSpPr>
      <xdr:spPr>
        <a:xfrm>
          <a:off x="8699500" y="98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157578</xdr:rowOff>
    </xdr:from>
    <xdr:ext cx="469744" cy="259045"/>
    <xdr:sp macro="" textlink="">
      <xdr:nvSpPr>
        <xdr:cNvPr id="371" name="テキスト ボックス 370"/>
        <xdr:cNvSpPr txBox="1"/>
      </xdr:nvSpPr>
      <xdr:spPr>
        <a:xfrm>
          <a:off x="8515428" y="993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23292</xdr:rowOff>
    </xdr:from>
    <xdr:to>
      <xdr:col>41</xdr:col>
      <xdr:colOff>101600</xdr:colOff>
      <xdr:row>57</xdr:row>
      <xdr:rowOff>124892</xdr:rowOff>
    </xdr:to>
    <xdr:sp macro="" textlink="">
      <xdr:nvSpPr>
        <xdr:cNvPr id="372" name="楕円 371"/>
        <xdr:cNvSpPr/>
      </xdr:nvSpPr>
      <xdr:spPr>
        <a:xfrm>
          <a:off x="7810500" y="97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141419</xdr:rowOff>
    </xdr:from>
    <xdr:ext cx="469744" cy="259045"/>
    <xdr:sp macro="" textlink="">
      <xdr:nvSpPr>
        <xdr:cNvPr id="373" name="テキスト ボックス 372"/>
        <xdr:cNvSpPr txBox="1"/>
      </xdr:nvSpPr>
      <xdr:spPr>
        <a:xfrm>
          <a:off x="7626428" y="957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40711</xdr:rowOff>
    </xdr:from>
    <xdr:to>
      <xdr:col>36</xdr:col>
      <xdr:colOff>165100</xdr:colOff>
      <xdr:row>57</xdr:row>
      <xdr:rowOff>142311</xdr:rowOff>
    </xdr:to>
    <xdr:sp macro="" textlink="">
      <xdr:nvSpPr>
        <xdr:cNvPr id="374" name="楕円 373"/>
        <xdr:cNvSpPr/>
      </xdr:nvSpPr>
      <xdr:spPr>
        <a:xfrm>
          <a:off x="6921500" y="98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133438</xdr:rowOff>
    </xdr:from>
    <xdr:ext cx="469744" cy="259045"/>
    <xdr:sp macro="" textlink="">
      <xdr:nvSpPr>
        <xdr:cNvPr id="375" name="テキスト ボックス 374"/>
        <xdr:cNvSpPr txBox="1"/>
      </xdr:nvSpPr>
      <xdr:spPr>
        <a:xfrm>
          <a:off x="6737428" y="99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99489</xdr:rowOff>
    </xdr:from>
    <xdr:to>
      <xdr:col>55</xdr:col>
      <xdr:colOff>0</xdr:colOff>
      <xdr:row>75</xdr:row>
      <xdr:rowOff>39688</xdr:rowOff>
    </xdr:to>
    <xdr:cxnSp macro="">
      <xdr:nvCxnSpPr>
        <xdr:cNvPr id="402" name="直線コネクタ 401"/>
        <xdr:cNvCxnSpPr/>
      </xdr:nvCxnSpPr>
      <xdr:spPr>
        <a:xfrm>
          <a:off x="9639300" y="12786789"/>
          <a:ext cx="838200" cy="1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27480</xdr:rowOff>
    </xdr:from>
    <xdr:to>
      <xdr:col>50</xdr:col>
      <xdr:colOff>114300</xdr:colOff>
      <xdr:row>74</xdr:row>
      <xdr:rowOff>99489</xdr:rowOff>
    </xdr:to>
    <xdr:cxnSp macro="">
      <xdr:nvCxnSpPr>
        <xdr:cNvPr id="405" name="直線コネクタ 404"/>
        <xdr:cNvCxnSpPr/>
      </xdr:nvCxnSpPr>
      <xdr:spPr>
        <a:xfrm>
          <a:off x="8750300" y="12714780"/>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121915</xdr:rowOff>
    </xdr:from>
    <xdr:to>
      <xdr:col>45</xdr:col>
      <xdr:colOff>177800</xdr:colOff>
      <xdr:row>74</xdr:row>
      <xdr:rowOff>27480</xdr:rowOff>
    </xdr:to>
    <xdr:cxnSp macro="">
      <xdr:nvCxnSpPr>
        <xdr:cNvPr id="408" name="直線コネクタ 407"/>
        <xdr:cNvCxnSpPr/>
      </xdr:nvCxnSpPr>
      <xdr:spPr>
        <a:xfrm>
          <a:off x="7861300" y="12637765"/>
          <a:ext cx="889000" cy="7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0" name="テキスト ボックス 409"/>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47711</xdr:rowOff>
    </xdr:from>
    <xdr:to>
      <xdr:col>41</xdr:col>
      <xdr:colOff>50800</xdr:colOff>
      <xdr:row>73</xdr:row>
      <xdr:rowOff>121915</xdr:rowOff>
    </xdr:to>
    <xdr:cxnSp macro="">
      <xdr:nvCxnSpPr>
        <xdr:cNvPr id="411" name="直線コネクタ 410"/>
        <xdr:cNvCxnSpPr/>
      </xdr:nvCxnSpPr>
      <xdr:spPr>
        <a:xfrm>
          <a:off x="6972300" y="12563561"/>
          <a:ext cx="889000" cy="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3" name="テキスト ボックス 412"/>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160338</xdr:rowOff>
    </xdr:from>
    <xdr:to>
      <xdr:col>55</xdr:col>
      <xdr:colOff>50800</xdr:colOff>
      <xdr:row>75</xdr:row>
      <xdr:rowOff>90488</xdr:rowOff>
    </xdr:to>
    <xdr:sp macro="" textlink="">
      <xdr:nvSpPr>
        <xdr:cNvPr id="421" name="楕円 420"/>
        <xdr:cNvSpPr/>
      </xdr:nvSpPr>
      <xdr:spPr>
        <a:xfrm>
          <a:off x="10426700" y="128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11765</xdr:rowOff>
    </xdr:from>
    <xdr:ext cx="534377" cy="259045"/>
    <xdr:sp macro="" textlink="">
      <xdr:nvSpPr>
        <xdr:cNvPr id="422" name="商工費該当値テキスト"/>
        <xdr:cNvSpPr txBox="1"/>
      </xdr:nvSpPr>
      <xdr:spPr>
        <a:xfrm>
          <a:off x="10528300" y="126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48689</xdr:rowOff>
    </xdr:from>
    <xdr:to>
      <xdr:col>50</xdr:col>
      <xdr:colOff>165100</xdr:colOff>
      <xdr:row>74</xdr:row>
      <xdr:rowOff>150289</xdr:rowOff>
    </xdr:to>
    <xdr:sp macro="" textlink="">
      <xdr:nvSpPr>
        <xdr:cNvPr id="423" name="楕円 422"/>
        <xdr:cNvSpPr/>
      </xdr:nvSpPr>
      <xdr:spPr>
        <a:xfrm>
          <a:off x="9588500" y="127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166816</xdr:rowOff>
    </xdr:from>
    <xdr:ext cx="534377" cy="259045"/>
    <xdr:sp macro="" textlink="">
      <xdr:nvSpPr>
        <xdr:cNvPr id="424" name="テキスト ボックス 423"/>
        <xdr:cNvSpPr txBox="1"/>
      </xdr:nvSpPr>
      <xdr:spPr>
        <a:xfrm>
          <a:off x="9372111" y="1251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148130</xdr:rowOff>
    </xdr:from>
    <xdr:to>
      <xdr:col>46</xdr:col>
      <xdr:colOff>38100</xdr:colOff>
      <xdr:row>74</xdr:row>
      <xdr:rowOff>78280</xdr:rowOff>
    </xdr:to>
    <xdr:sp macro="" textlink="">
      <xdr:nvSpPr>
        <xdr:cNvPr id="425" name="楕円 424"/>
        <xdr:cNvSpPr/>
      </xdr:nvSpPr>
      <xdr:spPr>
        <a:xfrm>
          <a:off x="8699500" y="126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94807</xdr:rowOff>
    </xdr:from>
    <xdr:ext cx="534377" cy="259045"/>
    <xdr:sp macro="" textlink="">
      <xdr:nvSpPr>
        <xdr:cNvPr id="426" name="テキスト ボックス 425"/>
        <xdr:cNvSpPr txBox="1"/>
      </xdr:nvSpPr>
      <xdr:spPr>
        <a:xfrm>
          <a:off x="8483111" y="124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71115</xdr:rowOff>
    </xdr:from>
    <xdr:to>
      <xdr:col>41</xdr:col>
      <xdr:colOff>101600</xdr:colOff>
      <xdr:row>74</xdr:row>
      <xdr:rowOff>1265</xdr:rowOff>
    </xdr:to>
    <xdr:sp macro="" textlink="">
      <xdr:nvSpPr>
        <xdr:cNvPr id="427" name="楕円 426"/>
        <xdr:cNvSpPr/>
      </xdr:nvSpPr>
      <xdr:spPr>
        <a:xfrm>
          <a:off x="7810500" y="125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17792</xdr:rowOff>
    </xdr:from>
    <xdr:ext cx="534377" cy="259045"/>
    <xdr:sp macro="" textlink="">
      <xdr:nvSpPr>
        <xdr:cNvPr id="428" name="テキスト ボックス 427"/>
        <xdr:cNvSpPr txBox="1"/>
      </xdr:nvSpPr>
      <xdr:spPr>
        <a:xfrm>
          <a:off x="7594111" y="1236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168361</xdr:rowOff>
    </xdr:from>
    <xdr:to>
      <xdr:col>36</xdr:col>
      <xdr:colOff>165100</xdr:colOff>
      <xdr:row>73</xdr:row>
      <xdr:rowOff>98511</xdr:rowOff>
    </xdr:to>
    <xdr:sp macro="" textlink="">
      <xdr:nvSpPr>
        <xdr:cNvPr id="429" name="楕円 428"/>
        <xdr:cNvSpPr/>
      </xdr:nvSpPr>
      <xdr:spPr>
        <a:xfrm>
          <a:off x="6921500" y="1251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115038</xdr:rowOff>
    </xdr:from>
    <xdr:ext cx="534377" cy="259045"/>
    <xdr:sp macro="" textlink="">
      <xdr:nvSpPr>
        <xdr:cNvPr id="430" name="テキスト ボックス 429"/>
        <xdr:cNvSpPr txBox="1"/>
      </xdr:nvSpPr>
      <xdr:spPr>
        <a:xfrm>
          <a:off x="6705111" y="122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12218</xdr:rowOff>
    </xdr:from>
    <xdr:to>
      <xdr:col>55</xdr:col>
      <xdr:colOff>0</xdr:colOff>
      <xdr:row>95</xdr:row>
      <xdr:rowOff>99371</xdr:rowOff>
    </xdr:to>
    <xdr:cxnSp macro="">
      <xdr:nvCxnSpPr>
        <xdr:cNvPr id="460" name="直線コネクタ 459"/>
        <xdr:cNvCxnSpPr/>
      </xdr:nvCxnSpPr>
      <xdr:spPr>
        <a:xfrm flipV="1">
          <a:off x="9639300" y="16128518"/>
          <a:ext cx="838200" cy="25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99371</xdr:rowOff>
    </xdr:from>
    <xdr:to>
      <xdr:col>50</xdr:col>
      <xdr:colOff>114300</xdr:colOff>
      <xdr:row>95</xdr:row>
      <xdr:rowOff>100361</xdr:rowOff>
    </xdr:to>
    <xdr:cxnSp macro="">
      <xdr:nvCxnSpPr>
        <xdr:cNvPr id="463" name="直線コネクタ 462"/>
        <xdr:cNvCxnSpPr/>
      </xdr:nvCxnSpPr>
      <xdr:spPr>
        <a:xfrm flipV="1">
          <a:off x="8750300" y="1638712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100361</xdr:rowOff>
    </xdr:from>
    <xdr:to>
      <xdr:col>45</xdr:col>
      <xdr:colOff>177800</xdr:colOff>
      <xdr:row>96</xdr:row>
      <xdr:rowOff>69062</xdr:rowOff>
    </xdr:to>
    <xdr:cxnSp macro="">
      <xdr:nvCxnSpPr>
        <xdr:cNvPr id="466" name="直線コネクタ 465"/>
        <xdr:cNvCxnSpPr/>
      </xdr:nvCxnSpPr>
      <xdr:spPr>
        <a:xfrm flipV="1">
          <a:off x="7861300" y="16388111"/>
          <a:ext cx="889000" cy="1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69062</xdr:rowOff>
    </xdr:from>
    <xdr:to>
      <xdr:col>41</xdr:col>
      <xdr:colOff>50800</xdr:colOff>
      <xdr:row>96</xdr:row>
      <xdr:rowOff>81121</xdr:rowOff>
    </xdr:to>
    <xdr:cxnSp macro="">
      <xdr:nvCxnSpPr>
        <xdr:cNvPr id="469" name="直線コネクタ 468"/>
        <xdr:cNvCxnSpPr/>
      </xdr:nvCxnSpPr>
      <xdr:spPr>
        <a:xfrm flipV="1">
          <a:off x="6972300" y="16528262"/>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1" name="テキスト ボックス 470"/>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132868</xdr:rowOff>
    </xdr:from>
    <xdr:to>
      <xdr:col>55</xdr:col>
      <xdr:colOff>50800</xdr:colOff>
      <xdr:row>94</xdr:row>
      <xdr:rowOff>63018</xdr:rowOff>
    </xdr:to>
    <xdr:sp macro="" textlink="">
      <xdr:nvSpPr>
        <xdr:cNvPr id="479" name="楕円 478"/>
        <xdr:cNvSpPr/>
      </xdr:nvSpPr>
      <xdr:spPr>
        <a:xfrm>
          <a:off x="10426700" y="160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155745</xdr:rowOff>
    </xdr:from>
    <xdr:ext cx="534377" cy="259045"/>
    <xdr:sp macro="" textlink="">
      <xdr:nvSpPr>
        <xdr:cNvPr id="480" name="土木費該当値テキスト"/>
        <xdr:cNvSpPr txBox="1"/>
      </xdr:nvSpPr>
      <xdr:spPr>
        <a:xfrm>
          <a:off x="10528300" y="1592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48571</xdr:rowOff>
    </xdr:from>
    <xdr:to>
      <xdr:col>50</xdr:col>
      <xdr:colOff>165100</xdr:colOff>
      <xdr:row>95</xdr:row>
      <xdr:rowOff>150171</xdr:rowOff>
    </xdr:to>
    <xdr:sp macro="" textlink="">
      <xdr:nvSpPr>
        <xdr:cNvPr id="481" name="楕円 480"/>
        <xdr:cNvSpPr/>
      </xdr:nvSpPr>
      <xdr:spPr>
        <a:xfrm>
          <a:off x="9588500" y="163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166698</xdr:rowOff>
    </xdr:from>
    <xdr:ext cx="534377" cy="259045"/>
    <xdr:sp macro="" textlink="">
      <xdr:nvSpPr>
        <xdr:cNvPr id="482" name="テキスト ボックス 481"/>
        <xdr:cNvSpPr txBox="1"/>
      </xdr:nvSpPr>
      <xdr:spPr>
        <a:xfrm>
          <a:off x="9372111" y="161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49561</xdr:rowOff>
    </xdr:from>
    <xdr:to>
      <xdr:col>46</xdr:col>
      <xdr:colOff>38100</xdr:colOff>
      <xdr:row>95</xdr:row>
      <xdr:rowOff>151161</xdr:rowOff>
    </xdr:to>
    <xdr:sp macro="" textlink="">
      <xdr:nvSpPr>
        <xdr:cNvPr id="483" name="楕円 482"/>
        <xdr:cNvSpPr/>
      </xdr:nvSpPr>
      <xdr:spPr>
        <a:xfrm>
          <a:off x="8699500" y="163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167688</xdr:rowOff>
    </xdr:from>
    <xdr:ext cx="534377" cy="259045"/>
    <xdr:sp macro="" textlink="">
      <xdr:nvSpPr>
        <xdr:cNvPr id="484" name="テキスト ボックス 483"/>
        <xdr:cNvSpPr txBox="1"/>
      </xdr:nvSpPr>
      <xdr:spPr>
        <a:xfrm>
          <a:off x="8483111" y="161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18262</xdr:rowOff>
    </xdr:from>
    <xdr:to>
      <xdr:col>41</xdr:col>
      <xdr:colOff>101600</xdr:colOff>
      <xdr:row>96</xdr:row>
      <xdr:rowOff>119862</xdr:rowOff>
    </xdr:to>
    <xdr:sp macro="" textlink="">
      <xdr:nvSpPr>
        <xdr:cNvPr id="485" name="楕円 484"/>
        <xdr:cNvSpPr/>
      </xdr:nvSpPr>
      <xdr:spPr>
        <a:xfrm>
          <a:off x="78105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136389</xdr:rowOff>
    </xdr:from>
    <xdr:ext cx="534377" cy="259045"/>
    <xdr:sp macro="" textlink="">
      <xdr:nvSpPr>
        <xdr:cNvPr id="486" name="テキスト ボックス 485"/>
        <xdr:cNvSpPr txBox="1"/>
      </xdr:nvSpPr>
      <xdr:spPr>
        <a:xfrm>
          <a:off x="7594111" y="162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30321</xdr:rowOff>
    </xdr:from>
    <xdr:to>
      <xdr:col>36</xdr:col>
      <xdr:colOff>165100</xdr:colOff>
      <xdr:row>96</xdr:row>
      <xdr:rowOff>131921</xdr:rowOff>
    </xdr:to>
    <xdr:sp macro="" textlink="">
      <xdr:nvSpPr>
        <xdr:cNvPr id="487" name="楕円 486"/>
        <xdr:cNvSpPr/>
      </xdr:nvSpPr>
      <xdr:spPr>
        <a:xfrm>
          <a:off x="6921500" y="164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123048</xdr:rowOff>
    </xdr:from>
    <xdr:ext cx="534377" cy="259045"/>
    <xdr:sp macro="" textlink="">
      <xdr:nvSpPr>
        <xdr:cNvPr id="488" name="テキスト ボックス 487"/>
        <xdr:cNvSpPr txBox="1"/>
      </xdr:nvSpPr>
      <xdr:spPr>
        <a:xfrm>
          <a:off x="6705111" y="1658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153851</xdr:rowOff>
    </xdr:from>
    <xdr:to>
      <xdr:col>85</xdr:col>
      <xdr:colOff>127000</xdr:colOff>
      <xdr:row>39</xdr:row>
      <xdr:rowOff>8200</xdr:rowOff>
    </xdr:to>
    <xdr:cxnSp macro="">
      <xdr:nvCxnSpPr>
        <xdr:cNvPr id="520" name="直線コネクタ 519"/>
        <xdr:cNvCxnSpPr/>
      </xdr:nvCxnSpPr>
      <xdr:spPr>
        <a:xfrm flipV="1">
          <a:off x="15481300" y="6668951"/>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5152</xdr:rowOff>
    </xdr:from>
    <xdr:to>
      <xdr:col>81</xdr:col>
      <xdr:colOff>50800</xdr:colOff>
      <xdr:row>39</xdr:row>
      <xdr:rowOff>8200</xdr:rowOff>
    </xdr:to>
    <xdr:cxnSp macro="">
      <xdr:nvCxnSpPr>
        <xdr:cNvPr id="523" name="直線コネクタ 522"/>
        <xdr:cNvCxnSpPr/>
      </xdr:nvCxnSpPr>
      <xdr:spPr>
        <a:xfrm>
          <a:off x="14592300" y="669170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62956</xdr:rowOff>
    </xdr:from>
    <xdr:to>
      <xdr:col>76</xdr:col>
      <xdr:colOff>114300</xdr:colOff>
      <xdr:row>39</xdr:row>
      <xdr:rowOff>5152</xdr:rowOff>
    </xdr:to>
    <xdr:cxnSp macro="">
      <xdr:nvCxnSpPr>
        <xdr:cNvPr id="526" name="直線コネクタ 525"/>
        <xdr:cNvCxnSpPr/>
      </xdr:nvCxnSpPr>
      <xdr:spPr>
        <a:xfrm>
          <a:off x="13703300" y="6406606"/>
          <a:ext cx="889000" cy="28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62956</xdr:rowOff>
    </xdr:from>
    <xdr:to>
      <xdr:col>71</xdr:col>
      <xdr:colOff>177800</xdr:colOff>
      <xdr:row>38</xdr:row>
      <xdr:rowOff>157444</xdr:rowOff>
    </xdr:to>
    <xdr:cxnSp macro="">
      <xdr:nvCxnSpPr>
        <xdr:cNvPr id="529" name="直線コネクタ 528"/>
        <xdr:cNvCxnSpPr/>
      </xdr:nvCxnSpPr>
      <xdr:spPr>
        <a:xfrm flipV="1">
          <a:off x="12814300" y="6406606"/>
          <a:ext cx="889000" cy="2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103051</xdr:rowOff>
    </xdr:from>
    <xdr:to>
      <xdr:col>85</xdr:col>
      <xdr:colOff>177800</xdr:colOff>
      <xdr:row>39</xdr:row>
      <xdr:rowOff>33201</xdr:rowOff>
    </xdr:to>
    <xdr:sp macro="" textlink="">
      <xdr:nvSpPr>
        <xdr:cNvPr id="539" name="楕円 538"/>
        <xdr:cNvSpPr/>
      </xdr:nvSpPr>
      <xdr:spPr>
        <a:xfrm>
          <a:off x="16268700" y="66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81478</xdr:rowOff>
    </xdr:from>
    <xdr:ext cx="534377" cy="259045"/>
    <xdr:sp macro="" textlink="">
      <xdr:nvSpPr>
        <xdr:cNvPr id="540" name="消防費該当値テキスト"/>
        <xdr:cNvSpPr txBox="1"/>
      </xdr:nvSpPr>
      <xdr:spPr>
        <a:xfrm>
          <a:off x="16370300" y="65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128850</xdr:rowOff>
    </xdr:from>
    <xdr:to>
      <xdr:col>81</xdr:col>
      <xdr:colOff>101600</xdr:colOff>
      <xdr:row>39</xdr:row>
      <xdr:rowOff>59000</xdr:rowOff>
    </xdr:to>
    <xdr:sp macro="" textlink="">
      <xdr:nvSpPr>
        <xdr:cNvPr id="541" name="楕円 540"/>
        <xdr:cNvSpPr/>
      </xdr:nvSpPr>
      <xdr:spPr>
        <a:xfrm>
          <a:off x="15430500" y="664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50127</xdr:rowOff>
    </xdr:from>
    <xdr:ext cx="469744" cy="259045"/>
    <xdr:sp macro="" textlink="">
      <xdr:nvSpPr>
        <xdr:cNvPr id="542" name="テキスト ボックス 541"/>
        <xdr:cNvSpPr txBox="1"/>
      </xdr:nvSpPr>
      <xdr:spPr>
        <a:xfrm>
          <a:off x="15246428" y="67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125802</xdr:rowOff>
    </xdr:from>
    <xdr:to>
      <xdr:col>76</xdr:col>
      <xdr:colOff>165100</xdr:colOff>
      <xdr:row>39</xdr:row>
      <xdr:rowOff>55952</xdr:rowOff>
    </xdr:to>
    <xdr:sp macro="" textlink="">
      <xdr:nvSpPr>
        <xdr:cNvPr id="543" name="楕円 542"/>
        <xdr:cNvSpPr/>
      </xdr:nvSpPr>
      <xdr:spPr>
        <a:xfrm>
          <a:off x="14541500" y="66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47079</xdr:rowOff>
    </xdr:from>
    <xdr:ext cx="469744" cy="259045"/>
    <xdr:sp macro="" textlink="">
      <xdr:nvSpPr>
        <xdr:cNvPr id="544" name="テキスト ボックス 543"/>
        <xdr:cNvSpPr txBox="1"/>
      </xdr:nvSpPr>
      <xdr:spPr>
        <a:xfrm>
          <a:off x="14357428" y="673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12156</xdr:rowOff>
    </xdr:from>
    <xdr:to>
      <xdr:col>72</xdr:col>
      <xdr:colOff>38100</xdr:colOff>
      <xdr:row>37</xdr:row>
      <xdr:rowOff>113756</xdr:rowOff>
    </xdr:to>
    <xdr:sp macro="" textlink="">
      <xdr:nvSpPr>
        <xdr:cNvPr id="545" name="楕円 544"/>
        <xdr:cNvSpPr/>
      </xdr:nvSpPr>
      <xdr:spPr>
        <a:xfrm>
          <a:off x="13652500" y="63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130283</xdr:rowOff>
    </xdr:from>
    <xdr:ext cx="534377" cy="259045"/>
    <xdr:sp macro="" textlink="">
      <xdr:nvSpPr>
        <xdr:cNvPr id="546" name="テキスト ボックス 545"/>
        <xdr:cNvSpPr txBox="1"/>
      </xdr:nvSpPr>
      <xdr:spPr>
        <a:xfrm>
          <a:off x="13436111" y="6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106644</xdr:rowOff>
    </xdr:from>
    <xdr:to>
      <xdr:col>67</xdr:col>
      <xdr:colOff>101600</xdr:colOff>
      <xdr:row>39</xdr:row>
      <xdr:rowOff>36794</xdr:rowOff>
    </xdr:to>
    <xdr:sp macro="" textlink="">
      <xdr:nvSpPr>
        <xdr:cNvPr id="547" name="楕円 546"/>
        <xdr:cNvSpPr/>
      </xdr:nvSpPr>
      <xdr:spPr>
        <a:xfrm>
          <a:off x="12763500" y="662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27921</xdr:rowOff>
    </xdr:from>
    <xdr:ext cx="534377" cy="259045"/>
    <xdr:sp macro="" textlink="">
      <xdr:nvSpPr>
        <xdr:cNvPr id="548" name="テキスト ボックス 547"/>
        <xdr:cNvSpPr txBox="1"/>
      </xdr:nvSpPr>
      <xdr:spPr>
        <a:xfrm>
          <a:off x="12547111" y="671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116644</xdr:rowOff>
    </xdr:from>
    <xdr:to>
      <xdr:col>85</xdr:col>
      <xdr:colOff>127000</xdr:colOff>
      <xdr:row>57</xdr:row>
      <xdr:rowOff>36373</xdr:rowOff>
    </xdr:to>
    <xdr:cxnSp macro="">
      <xdr:nvCxnSpPr>
        <xdr:cNvPr id="580" name="直線コネクタ 579"/>
        <xdr:cNvCxnSpPr/>
      </xdr:nvCxnSpPr>
      <xdr:spPr>
        <a:xfrm flipV="1">
          <a:off x="15481300" y="9717844"/>
          <a:ext cx="838200" cy="9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106586</xdr:rowOff>
    </xdr:from>
    <xdr:to>
      <xdr:col>81</xdr:col>
      <xdr:colOff>50800</xdr:colOff>
      <xdr:row>57</xdr:row>
      <xdr:rowOff>36373</xdr:rowOff>
    </xdr:to>
    <xdr:cxnSp macro="">
      <xdr:nvCxnSpPr>
        <xdr:cNvPr id="583" name="直線コネクタ 582"/>
        <xdr:cNvCxnSpPr/>
      </xdr:nvCxnSpPr>
      <xdr:spPr>
        <a:xfrm>
          <a:off x="14592300" y="9536336"/>
          <a:ext cx="889000" cy="2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106586</xdr:rowOff>
    </xdr:from>
    <xdr:to>
      <xdr:col>76</xdr:col>
      <xdr:colOff>114300</xdr:colOff>
      <xdr:row>55</xdr:row>
      <xdr:rowOff>120759</xdr:rowOff>
    </xdr:to>
    <xdr:cxnSp macro="">
      <xdr:nvCxnSpPr>
        <xdr:cNvPr id="586" name="直線コネクタ 585"/>
        <xdr:cNvCxnSpPr/>
      </xdr:nvCxnSpPr>
      <xdr:spPr>
        <a:xfrm flipV="1">
          <a:off x="13703300" y="953633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120073</xdr:rowOff>
    </xdr:from>
    <xdr:to>
      <xdr:col>71</xdr:col>
      <xdr:colOff>177800</xdr:colOff>
      <xdr:row>55</xdr:row>
      <xdr:rowOff>120759</xdr:rowOff>
    </xdr:to>
    <xdr:cxnSp macro="">
      <xdr:nvCxnSpPr>
        <xdr:cNvPr id="589" name="直線コネクタ 588"/>
        <xdr:cNvCxnSpPr/>
      </xdr:nvCxnSpPr>
      <xdr:spPr>
        <a:xfrm>
          <a:off x="12814300" y="954982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65844</xdr:rowOff>
    </xdr:from>
    <xdr:to>
      <xdr:col>85</xdr:col>
      <xdr:colOff>177800</xdr:colOff>
      <xdr:row>56</xdr:row>
      <xdr:rowOff>167444</xdr:rowOff>
    </xdr:to>
    <xdr:sp macro="" textlink="">
      <xdr:nvSpPr>
        <xdr:cNvPr id="599" name="楕円 598"/>
        <xdr:cNvSpPr/>
      </xdr:nvSpPr>
      <xdr:spPr>
        <a:xfrm>
          <a:off x="16268700" y="96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44271</xdr:rowOff>
    </xdr:from>
    <xdr:ext cx="534377" cy="259045"/>
    <xdr:sp macro="" textlink="">
      <xdr:nvSpPr>
        <xdr:cNvPr id="600" name="教育費該当値テキスト"/>
        <xdr:cNvSpPr txBox="1"/>
      </xdr:nvSpPr>
      <xdr:spPr>
        <a:xfrm>
          <a:off x="16370300" y="96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157023</xdr:rowOff>
    </xdr:from>
    <xdr:to>
      <xdr:col>81</xdr:col>
      <xdr:colOff>101600</xdr:colOff>
      <xdr:row>57</xdr:row>
      <xdr:rowOff>87173</xdr:rowOff>
    </xdr:to>
    <xdr:sp macro="" textlink="">
      <xdr:nvSpPr>
        <xdr:cNvPr id="601" name="楕円 600"/>
        <xdr:cNvSpPr/>
      </xdr:nvSpPr>
      <xdr:spPr>
        <a:xfrm>
          <a:off x="15430500" y="97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78300</xdr:rowOff>
    </xdr:from>
    <xdr:ext cx="534377" cy="259045"/>
    <xdr:sp macro="" textlink="">
      <xdr:nvSpPr>
        <xdr:cNvPr id="602" name="テキスト ボックス 601"/>
        <xdr:cNvSpPr txBox="1"/>
      </xdr:nvSpPr>
      <xdr:spPr>
        <a:xfrm>
          <a:off x="15214111" y="98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55786</xdr:rowOff>
    </xdr:from>
    <xdr:to>
      <xdr:col>76</xdr:col>
      <xdr:colOff>165100</xdr:colOff>
      <xdr:row>55</xdr:row>
      <xdr:rowOff>157386</xdr:rowOff>
    </xdr:to>
    <xdr:sp macro="" textlink="">
      <xdr:nvSpPr>
        <xdr:cNvPr id="603" name="楕円 602"/>
        <xdr:cNvSpPr/>
      </xdr:nvSpPr>
      <xdr:spPr>
        <a:xfrm>
          <a:off x="14541500" y="94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2463</xdr:rowOff>
    </xdr:from>
    <xdr:ext cx="534377" cy="259045"/>
    <xdr:sp macro="" textlink="">
      <xdr:nvSpPr>
        <xdr:cNvPr id="604" name="テキスト ボックス 603"/>
        <xdr:cNvSpPr txBox="1"/>
      </xdr:nvSpPr>
      <xdr:spPr>
        <a:xfrm>
          <a:off x="14325111" y="92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69959</xdr:rowOff>
    </xdr:from>
    <xdr:to>
      <xdr:col>72</xdr:col>
      <xdr:colOff>38100</xdr:colOff>
      <xdr:row>56</xdr:row>
      <xdr:rowOff>109</xdr:rowOff>
    </xdr:to>
    <xdr:sp macro="" textlink="">
      <xdr:nvSpPr>
        <xdr:cNvPr id="605" name="楕円 604"/>
        <xdr:cNvSpPr/>
      </xdr:nvSpPr>
      <xdr:spPr>
        <a:xfrm>
          <a:off x="13652500" y="94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162686</xdr:rowOff>
    </xdr:from>
    <xdr:ext cx="534377" cy="259045"/>
    <xdr:sp macro="" textlink="">
      <xdr:nvSpPr>
        <xdr:cNvPr id="606" name="テキスト ボックス 605"/>
        <xdr:cNvSpPr txBox="1"/>
      </xdr:nvSpPr>
      <xdr:spPr>
        <a:xfrm>
          <a:off x="13436111" y="95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69273</xdr:rowOff>
    </xdr:from>
    <xdr:to>
      <xdr:col>67</xdr:col>
      <xdr:colOff>101600</xdr:colOff>
      <xdr:row>55</xdr:row>
      <xdr:rowOff>170873</xdr:rowOff>
    </xdr:to>
    <xdr:sp macro="" textlink="">
      <xdr:nvSpPr>
        <xdr:cNvPr id="607" name="楕円 606"/>
        <xdr:cNvSpPr/>
      </xdr:nvSpPr>
      <xdr:spPr>
        <a:xfrm>
          <a:off x="12763500" y="94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162000</xdr:rowOff>
    </xdr:from>
    <xdr:ext cx="534377" cy="259045"/>
    <xdr:sp macro="" textlink="">
      <xdr:nvSpPr>
        <xdr:cNvPr id="608" name="テキスト ボックス 607"/>
        <xdr:cNvSpPr txBox="1"/>
      </xdr:nvSpPr>
      <xdr:spPr>
        <a:xfrm>
          <a:off x="12547111" y="959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32601</xdr:rowOff>
    </xdr:from>
    <xdr:to>
      <xdr:col>85</xdr:col>
      <xdr:colOff>127000</xdr:colOff>
      <xdr:row>79</xdr:row>
      <xdr:rowOff>44450</xdr:rowOff>
    </xdr:to>
    <xdr:cxnSp macro="">
      <xdr:nvCxnSpPr>
        <xdr:cNvPr id="637" name="直線コネクタ 636"/>
        <xdr:cNvCxnSpPr/>
      </xdr:nvCxnSpPr>
      <xdr:spPr>
        <a:xfrm>
          <a:off x="15481300" y="13577151"/>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158483</xdr:rowOff>
    </xdr:from>
    <xdr:to>
      <xdr:col>81</xdr:col>
      <xdr:colOff>50800</xdr:colOff>
      <xdr:row>79</xdr:row>
      <xdr:rowOff>32601</xdr:rowOff>
    </xdr:to>
    <xdr:cxnSp macro="">
      <xdr:nvCxnSpPr>
        <xdr:cNvPr id="640" name="直線コネクタ 639"/>
        <xdr:cNvCxnSpPr/>
      </xdr:nvCxnSpPr>
      <xdr:spPr>
        <a:xfrm>
          <a:off x="14592300" y="13531583"/>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158483</xdr:rowOff>
    </xdr:from>
    <xdr:to>
      <xdr:col>76</xdr:col>
      <xdr:colOff>114300</xdr:colOff>
      <xdr:row>79</xdr:row>
      <xdr:rowOff>12294</xdr:rowOff>
    </xdr:to>
    <xdr:cxnSp macro="">
      <xdr:nvCxnSpPr>
        <xdr:cNvPr id="643" name="直線コネクタ 642"/>
        <xdr:cNvCxnSpPr/>
      </xdr:nvCxnSpPr>
      <xdr:spPr>
        <a:xfrm flipV="1">
          <a:off x="13703300" y="13531583"/>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34295</xdr:rowOff>
    </xdr:from>
    <xdr:ext cx="469744" cy="259045"/>
    <xdr:sp macro="" textlink="">
      <xdr:nvSpPr>
        <xdr:cNvPr id="645" name="テキスト ボックス 644"/>
        <xdr:cNvSpPr txBox="1"/>
      </xdr:nvSpPr>
      <xdr:spPr>
        <a:xfrm>
          <a:off x="14357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12294</xdr:rowOff>
    </xdr:from>
    <xdr:to>
      <xdr:col>71</xdr:col>
      <xdr:colOff>177800</xdr:colOff>
      <xdr:row>79</xdr:row>
      <xdr:rowOff>19914</xdr:rowOff>
    </xdr:to>
    <xdr:cxnSp macro="">
      <xdr:nvCxnSpPr>
        <xdr:cNvPr id="646" name="直線コネクタ 645"/>
        <xdr:cNvCxnSpPr/>
      </xdr:nvCxnSpPr>
      <xdr:spPr>
        <a:xfrm flipV="1">
          <a:off x="12814300" y="1355684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153251</xdr:rowOff>
    </xdr:from>
    <xdr:to>
      <xdr:col>81</xdr:col>
      <xdr:colOff>101600</xdr:colOff>
      <xdr:row>79</xdr:row>
      <xdr:rowOff>83401</xdr:rowOff>
    </xdr:to>
    <xdr:sp macro="" textlink="">
      <xdr:nvSpPr>
        <xdr:cNvPr id="658" name="楕円 657"/>
        <xdr:cNvSpPr/>
      </xdr:nvSpPr>
      <xdr:spPr>
        <a:xfrm>
          <a:off x="15430500" y="135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74528</xdr:rowOff>
    </xdr:from>
    <xdr:ext cx="378565" cy="259045"/>
    <xdr:sp macro="" textlink="">
      <xdr:nvSpPr>
        <xdr:cNvPr id="659" name="テキスト ボックス 658"/>
        <xdr:cNvSpPr txBox="1"/>
      </xdr:nvSpPr>
      <xdr:spPr>
        <a:xfrm>
          <a:off x="15292017" y="1361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107683</xdr:rowOff>
    </xdr:from>
    <xdr:to>
      <xdr:col>76</xdr:col>
      <xdr:colOff>165100</xdr:colOff>
      <xdr:row>79</xdr:row>
      <xdr:rowOff>37833</xdr:rowOff>
    </xdr:to>
    <xdr:sp macro="" textlink="">
      <xdr:nvSpPr>
        <xdr:cNvPr id="660" name="楕円 659"/>
        <xdr:cNvSpPr/>
      </xdr:nvSpPr>
      <xdr:spPr>
        <a:xfrm>
          <a:off x="14541500" y="134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54360</xdr:rowOff>
    </xdr:from>
    <xdr:ext cx="469744" cy="259045"/>
    <xdr:sp macro="" textlink="">
      <xdr:nvSpPr>
        <xdr:cNvPr id="661" name="テキスト ボックス 660"/>
        <xdr:cNvSpPr txBox="1"/>
      </xdr:nvSpPr>
      <xdr:spPr>
        <a:xfrm>
          <a:off x="14357428" y="1325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132944</xdr:rowOff>
    </xdr:from>
    <xdr:to>
      <xdr:col>72</xdr:col>
      <xdr:colOff>38100</xdr:colOff>
      <xdr:row>79</xdr:row>
      <xdr:rowOff>63094</xdr:rowOff>
    </xdr:to>
    <xdr:sp macro="" textlink="">
      <xdr:nvSpPr>
        <xdr:cNvPr id="662" name="楕円 661"/>
        <xdr:cNvSpPr/>
      </xdr:nvSpPr>
      <xdr:spPr>
        <a:xfrm>
          <a:off x="13652500" y="135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54221</xdr:rowOff>
    </xdr:from>
    <xdr:ext cx="378565" cy="259045"/>
    <xdr:sp macro="" textlink="">
      <xdr:nvSpPr>
        <xdr:cNvPr id="663" name="テキスト ボックス 662"/>
        <xdr:cNvSpPr txBox="1"/>
      </xdr:nvSpPr>
      <xdr:spPr>
        <a:xfrm>
          <a:off x="13514017" y="1359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140564</xdr:rowOff>
    </xdr:from>
    <xdr:to>
      <xdr:col>67</xdr:col>
      <xdr:colOff>101600</xdr:colOff>
      <xdr:row>79</xdr:row>
      <xdr:rowOff>70714</xdr:rowOff>
    </xdr:to>
    <xdr:sp macro="" textlink="">
      <xdr:nvSpPr>
        <xdr:cNvPr id="664" name="楕円 663"/>
        <xdr:cNvSpPr/>
      </xdr:nvSpPr>
      <xdr:spPr>
        <a:xfrm>
          <a:off x="12763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61841</xdr:rowOff>
    </xdr:from>
    <xdr:ext cx="378565" cy="259045"/>
    <xdr:sp macro="" textlink="">
      <xdr:nvSpPr>
        <xdr:cNvPr id="665" name="テキスト ボックス 664"/>
        <xdr:cNvSpPr txBox="1"/>
      </xdr:nvSpPr>
      <xdr:spPr>
        <a:xfrm>
          <a:off x="12625017" y="13606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101867</xdr:rowOff>
    </xdr:from>
    <xdr:to>
      <xdr:col>85</xdr:col>
      <xdr:colOff>127000</xdr:colOff>
      <xdr:row>96</xdr:row>
      <xdr:rowOff>126498</xdr:rowOff>
    </xdr:to>
    <xdr:cxnSp macro="">
      <xdr:nvCxnSpPr>
        <xdr:cNvPr id="691" name="直線コネクタ 690"/>
        <xdr:cNvCxnSpPr/>
      </xdr:nvCxnSpPr>
      <xdr:spPr>
        <a:xfrm>
          <a:off x="15481300" y="16561067"/>
          <a:ext cx="8382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101867</xdr:rowOff>
    </xdr:from>
    <xdr:to>
      <xdr:col>81</xdr:col>
      <xdr:colOff>50800</xdr:colOff>
      <xdr:row>96</xdr:row>
      <xdr:rowOff>117811</xdr:rowOff>
    </xdr:to>
    <xdr:cxnSp macro="">
      <xdr:nvCxnSpPr>
        <xdr:cNvPr id="694" name="直線コネクタ 693"/>
        <xdr:cNvCxnSpPr/>
      </xdr:nvCxnSpPr>
      <xdr:spPr>
        <a:xfrm flipV="1">
          <a:off x="14592300" y="16561067"/>
          <a:ext cx="889000" cy="1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116526</xdr:rowOff>
    </xdr:from>
    <xdr:to>
      <xdr:col>76</xdr:col>
      <xdr:colOff>114300</xdr:colOff>
      <xdr:row>96</xdr:row>
      <xdr:rowOff>117811</xdr:rowOff>
    </xdr:to>
    <xdr:cxnSp macro="">
      <xdr:nvCxnSpPr>
        <xdr:cNvPr id="697" name="直線コネクタ 696"/>
        <xdr:cNvCxnSpPr/>
      </xdr:nvCxnSpPr>
      <xdr:spPr>
        <a:xfrm>
          <a:off x="13703300" y="16575726"/>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68462</xdr:rowOff>
    </xdr:from>
    <xdr:to>
      <xdr:col>71</xdr:col>
      <xdr:colOff>177800</xdr:colOff>
      <xdr:row>96</xdr:row>
      <xdr:rowOff>116526</xdr:rowOff>
    </xdr:to>
    <xdr:cxnSp macro="">
      <xdr:nvCxnSpPr>
        <xdr:cNvPr id="700" name="直線コネクタ 699"/>
        <xdr:cNvCxnSpPr/>
      </xdr:nvCxnSpPr>
      <xdr:spPr>
        <a:xfrm>
          <a:off x="12814300" y="16527662"/>
          <a:ext cx="889000" cy="4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75698</xdr:rowOff>
    </xdr:from>
    <xdr:to>
      <xdr:col>85</xdr:col>
      <xdr:colOff>177800</xdr:colOff>
      <xdr:row>97</xdr:row>
      <xdr:rowOff>5848</xdr:rowOff>
    </xdr:to>
    <xdr:sp macro="" textlink="">
      <xdr:nvSpPr>
        <xdr:cNvPr id="710" name="楕円 709"/>
        <xdr:cNvSpPr/>
      </xdr:nvSpPr>
      <xdr:spPr>
        <a:xfrm>
          <a:off x="16268700" y="16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54125</xdr:rowOff>
    </xdr:from>
    <xdr:ext cx="534377" cy="259045"/>
    <xdr:sp macro="" textlink="">
      <xdr:nvSpPr>
        <xdr:cNvPr id="711" name="公債費該当値テキスト"/>
        <xdr:cNvSpPr txBox="1"/>
      </xdr:nvSpPr>
      <xdr:spPr>
        <a:xfrm>
          <a:off x="16370300" y="165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51067</xdr:rowOff>
    </xdr:from>
    <xdr:to>
      <xdr:col>81</xdr:col>
      <xdr:colOff>101600</xdr:colOff>
      <xdr:row>96</xdr:row>
      <xdr:rowOff>152667</xdr:rowOff>
    </xdr:to>
    <xdr:sp macro="" textlink="">
      <xdr:nvSpPr>
        <xdr:cNvPr id="712" name="楕円 711"/>
        <xdr:cNvSpPr/>
      </xdr:nvSpPr>
      <xdr:spPr>
        <a:xfrm>
          <a:off x="15430500" y="165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143794</xdr:rowOff>
    </xdr:from>
    <xdr:ext cx="534377" cy="259045"/>
    <xdr:sp macro="" textlink="">
      <xdr:nvSpPr>
        <xdr:cNvPr id="713" name="テキスト ボックス 712"/>
        <xdr:cNvSpPr txBox="1"/>
      </xdr:nvSpPr>
      <xdr:spPr>
        <a:xfrm>
          <a:off x="15214111" y="166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67011</xdr:rowOff>
    </xdr:from>
    <xdr:to>
      <xdr:col>76</xdr:col>
      <xdr:colOff>165100</xdr:colOff>
      <xdr:row>96</xdr:row>
      <xdr:rowOff>168611</xdr:rowOff>
    </xdr:to>
    <xdr:sp macro="" textlink="">
      <xdr:nvSpPr>
        <xdr:cNvPr id="714" name="楕円 713"/>
        <xdr:cNvSpPr/>
      </xdr:nvSpPr>
      <xdr:spPr>
        <a:xfrm>
          <a:off x="14541500" y="165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159738</xdr:rowOff>
    </xdr:from>
    <xdr:ext cx="534377" cy="259045"/>
    <xdr:sp macro="" textlink="">
      <xdr:nvSpPr>
        <xdr:cNvPr id="715" name="テキスト ボックス 714"/>
        <xdr:cNvSpPr txBox="1"/>
      </xdr:nvSpPr>
      <xdr:spPr>
        <a:xfrm>
          <a:off x="14325111" y="166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65726</xdr:rowOff>
    </xdr:from>
    <xdr:to>
      <xdr:col>72</xdr:col>
      <xdr:colOff>38100</xdr:colOff>
      <xdr:row>96</xdr:row>
      <xdr:rowOff>167326</xdr:rowOff>
    </xdr:to>
    <xdr:sp macro="" textlink="">
      <xdr:nvSpPr>
        <xdr:cNvPr id="716" name="楕円 715"/>
        <xdr:cNvSpPr/>
      </xdr:nvSpPr>
      <xdr:spPr>
        <a:xfrm>
          <a:off x="13652500" y="165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158453</xdr:rowOff>
    </xdr:from>
    <xdr:ext cx="534377" cy="259045"/>
    <xdr:sp macro="" textlink="">
      <xdr:nvSpPr>
        <xdr:cNvPr id="717" name="テキスト ボックス 716"/>
        <xdr:cNvSpPr txBox="1"/>
      </xdr:nvSpPr>
      <xdr:spPr>
        <a:xfrm>
          <a:off x="13436111" y="166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17662</xdr:rowOff>
    </xdr:from>
    <xdr:to>
      <xdr:col>67</xdr:col>
      <xdr:colOff>101600</xdr:colOff>
      <xdr:row>96</xdr:row>
      <xdr:rowOff>119262</xdr:rowOff>
    </xdr:to>
    <xdr:sp macro="" textlink="">
      <xdr:nvSpPr>
        <xdr:cNvPr id="718" name="楕円 717"/>
        <xdr:cNvSpPr/>
      </xdr:nvSpPr>
      <xdr:spPr>
        <a:xfrm>
          <a:off x="12763500" y="164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110389</xdr:rowOff>
    </xdr:from>
    <xdr:ext cx="534377" cy="259045"/>
    <xdr:sp macro="" textlink="">
      <xdr:nvSpPr>
        <xdr:cNvPr id="719" name="テキスト ボックス 718"/>
        <xdr:cNvSpPr txBox="1"/>
      </xdr:nvSpPr>
      <xdr:spPr>
        <a:xfrm>
          <a:off x="12547111" y="165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147,733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％増となっている。これは，児童福祉施設整備費補助金や小規模保育事業給付費の増などによるものである。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66,692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％増となっている。これは，ＬＲＴ整備推進費の増などによるものである。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年度借入れ一般廃棄物処理事業債の償還終了に伴う減などによるものである。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いずれも類似団体と比較し住民一人当たりのコストは低い状況で推移していることから，引き続きコスト削減や事業の効率化，計画的な市債の活用に努めていく。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年以降，市税収入の増加や決算剰余金の積み立てなどにより増加している。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・実質収支は黒字を確保しており，引き続き収支のバランスが取れている状況である。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・今後も分析結果を踏まえ，効果的かつ効率的な財政運営に努めていく。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一般会計をはじめ，公営企業を含む特別会計すべてが黒字または収支均衡となっている。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会計において，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市税や株式等譲渡所得割交付金の予算額に対する収入率が減少したことなどにより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，黒字額が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011_&#23431;&#37117;&#2347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7.5</v>
          </cell>
          <cell r="CN51">
            <v>6.4</v>
          </cell>
        </row>
        <row r="53">
          <cell r="CF53">
            <v>50.7</v>
          </cell>
          <cell r="CN53">
            <v>52.2</v>
          </cell>
          <cell r="CV53">
            <v>53.7</v>
          </cell>
        </row>
        <row r="55">
          <cell r="AN55" t="str">
            <v>類似団体内平均値</v>
          </cell>
          <cell r="CF55">
            <v>38.9</v>
          </cell>
          <cell r="CN55">
            <v>37.6</v>
          </cell>
          <cell r="CV55">
            <v>34</v>
          </cell>
        </row>
        <row r="57">
          <cell r="CF57">
            <v>59.3</v>
          </cell>
          <cell r="CN57">
            <v>60</v>
          </cell>
          <cell r="CV57">
            <v>60.8</v>
          </cell>
        </row>
        <row r="72">
          <cell r="BP72" t="str">
            <v>H26</v>
          </cell>
          <cell r="BX72" t="str">
            <v>H27</v>
          </cell>
          <cell r="CF72" t="str">
            <v>H28</v>
          </cell>
          <cell r="CN72" t="str">
            <v>H29</v>
          </cell>
          <cell r="CV72" t="str">
            <v>H30</v>
          </cell>
        </row>
        <row r="73">
          <cell r="AN73" t="str">
            <v>当該団体値</v>
          </cell>
          <cell r="BP73">
            <v>4.5</v>
          </cell>
          <cell r="BX73">
            <v>2.9</v>
          </cell>
          <cell r="CF73">
            <v>7.5</v>
          </cell>
          <cell r="CN73">
            <v>6.4</v>
          </cell>
        </row>
        <row r="75">
          <cell r="BP75">
            <v>5.6</v>
          </cell>
          <cell r="BX75">
            <v>4.7</v>
          </cell>
          <cell r="CF75">
            <v>4.4000000000000004</v>
          </cell>
          <cell r="CN75">
            <v>5</v>
          </cell>
          <cell r="CV75">
            <v>5.3</v>
          </cell>
        </row>
        <row r="77">
          <cell r="AN77" t="str">
            <v>類似団体内平均値</v>
          </cell>
          <cell r="BP77">
            <v>47</v>
          </cell>
          <cell r="BX77">
            <v>41.4</v>
          </cell>
          <cell r="CF77">
            <v>38.9</v>
          </cell>
          <cell r="CN77">
            <v>37.6</v>
          </cell>
          <cell r="CV77">
            <v>34</v>
          </cell>
        </row>
        <row r="79">
          <cell r="BP79">
            <v>7.3</v>
          </cell>
          <cell r="BX79">
            <v>6.7</v>
          </cell>
          <cell r="CF79">
            <v>6.4</v>
          </cell>
          <cell r="CN79">
            <v>6.1</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214041393</v>
      </c>
      <c r="BO4" s="392"/>
      <c r="BP4" s="392"/>
      <c r="BQ4" s="392"/>
      <c r="BR4" s="392"/>
      <c r="BS4" s="392"/>
      <c r="BT4" s="392"/>
      <c r="BU4" s="393"/>
      <c r="BV4" s="391">
        <v>199277160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1.2</v>
      </c>
      <c r="CU4" s="398"/>
      <c r="CV4" s="398"/>
      <c r="CW4" s="398"/>
      <c r="CX4" s="398"/>
      <c r="CY4" s="398"/>
      <c r="CZ4" s="398"/>
      <c r="DA4" s="399"/>
      <c r="DB4" s="397">
        <v>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207828155</v>
      </c>
      <c r="BO5" s="429"/>
      <c r="BP5" s="429"/>
      <c r="BQ5" s="429"/>
      <c r="BR5" s="429"/>
      <c r="BS5" s="429"/>
      <c r="BT5" s="429"/>
      <c r="BU5" s="430"/>
      <c r="BV5" s="428">
        <v>193692455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v>
      </c>
      <c r="CU5" s="426"/>
      <c r="CV5" s="426"/>
      <c r="CW5" s="426"/>
      <c r="CX5" s="426"/>
      <c r="CY5" s="426"/>
      <c r="CZ5" s="426"/>
      <c r="DA5" s="427"/>
      <c r="DB5" s="425">
        <v>92.7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6213238</v>
      </c>
      <c r="BO6" s="429"/>
      <c r="BP6" s="429"/>
      <c r="BQ6" s="429"/>
      <c r="BR6" s="429"/>
      <c r="BS6" s="429"/>
      <c r="BT6" s="429"/>
      <c r="BU6" s="430"/>
      <c r="BV6" s="428">
        <v>5584705</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92.8</v>
      </c>
      <c r="CU6" s="466"/>
      <c r="CV6" s="466"/>
      <c r="CW6" s="466"/>
      <c r="CX6" s="466"/>
      <c r="CY6" s="466"/>
      <c r="CZ6" s="466"/>
      <c r="DA6" s="467"/>
      <c r="DB6" s="465">
        <v>93.5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4942547</v>
      </c>
      <c r="BO7" s="429"/>
      <c r="BP7" s="429"/>
      <c r="BQ7" s="429"/>
      <c r="BR7" s="429"/>
      <c r="BS7" s="429"/>
      <c r="BT7" s="429"/>
      <c r="BU7" s="430"/>
      <c r="BV7" s="428">
        <v>1506603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102103199</v>
      </c>
      <c r="CU7" s="429"/>
      <c r="CV7" s="429"/>
      <c r="CW7" s="429"/>
      <c r="CX7" s="429"/>
      <c r="CY7" s="429"/>
      <c r="CZ7" s="429"/>
      <c r="DA7" s="430"/>
      <c r="DB7" s="428">
        <v>102276958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1270691</v>
      </c>
      <c r="BO8" s="429"/>
      <c r="BP8" s="429"/>
      <c r="BQ8" s="429"/>
      <c r="BR8" s="429"/>
      <c r="BS8" s="429"/>
      <c r="BT8" s="429"/>
      <c r="BU8" s="430"/>
      <c r="BV8" s="428">
        <v>4078102</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0.99</v>
      </c>
      <c r="CU8" s="469"/>
      <c r="CV8" s="469"/>
      <c r="CW8" s="469"/>
      <c r="CX8" s="469"/>
      <c r="CY8" s="469"/>
      <c r="CZ8" s="469"/>
      <c r="DA8" s="470"/>
      <c r="DB8" s="468">
        <v>0.99</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518594</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94</v>
      </c>
      <c r="AV9" s="461"/>
      <c r="AW9" s="461"/>
      <c r="AX9" s="461"/>
      <c r="AY9" s="462" t="s">
        <v>115</v>
      </c>
      <c r="AZ9" s="463"/>
      <c r="BA9" s="463"/>
      <c r="BB9" s="463"/>
      <c r="BC9" s="463"/>
      <c r="BD9" s="463"/>
      <c r="BE9" s="463"/>
      <c r="BF9" s="463"/>
      <c r="BG9" s="463"/>
      <c r="BH9" s="463"/>
      <c r="BI9" s="463"/>
      <c r="BJ9" s="463"/>
      <c r="BK9" s="463"/>
      <c r="BL9" s="463"/>
      <c r="BM9" s="464"/>
      <c r="BN9" s="428">
        <v>-2807411</v>
      </c>
      <c r="BO9" s="429"/>
      <c r="BP9" s="429"/>
      <c r="BQ9" s="429"/>
      <c r="BR9" s="429"/>
      <c r="BS9" s="429"/>
      <c r="BT9" s="429"/>
      <c r="BU9" s="430"/>
      <c r="BV9" s="428">
        <v>2837147</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12.1</v>
      </c>
      <c r="CU9" s="426"/>
      <c r="CV9" s="426"/>
      <c r="CW9" s="426"/>
      <c r="CX9" s="426"/>
      <c r="CY9" s="426"/>
      <c r="CZ9" s="426"/>
      <c r="DA9" s="427"/>
      <c r="DB9" s="425">
        <v>12.8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511739</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917012</v>
      </c>
      <c r="BO10" s="429"/>
      <c r="BP10" s="429"/>
      <c r="BQ10" s="429"/>
      <c r="BR10" s="429"/>
      <c r="BS10" s="429"/>
      <c r="BT10" s="429"/>
      <c r="BU10" s="430"/>
      <c r="BV10" s="428">
        <v>6720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58687</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522688</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1600000</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513158</v>
      </c>
      <c r="S13" s="510"/>
      <c r="T13" s="510"/>
      <c r="U13" s="510"/>
      <c r="V13" s="511"/>
      <c r="W13" s="444" t="s">
        <v>137</v>
      </c>
      <c r="X13" s="445"/>
      <c r="Y13" s="445"/>
      <c r="Z13" s="445"/>
      <c r="AA13" s="445"/>
      <c r="AB13" s="435"/>
      <c r="AC13" s="479">
        <v>5788</v>
      </c>
      <c r="AD13" s="480"/>
      <c r="AE13" s="480"/>
      <c r="AF13" s="480"/>
      <c r="AG13" s="519"/>
      <c r="AH13" s="479">
        <v>5534</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-3490399</v>
      </c>
      <c r="BO13" s="429"/>
      <c r="BP13" s="429"/>
      <c r="BQ13" s="429"/>
      <c r="BR13" s="429"/>
      <c r="BS13" s="429"/>
      <c r="BT13" s="429"/>
      <c r="BU13" s="430"/>
      <c r="BV13" s="428">
        <v>2902554</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5.3</v>
      </c>
      <c r="CU13" s="426"/>
      <c r="CV13" s="426"/>
      <c r="CW13" s="426"/>
      <c r="CX13" s="426"/>
      <c r="CY13" s="426"/>
      <c r="CZ13" s="426"/>
      <c r="DA13" s="427"/>
      <c r="DB13" s="425">
        <v>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522938</v>
      </c>
      <c r="S14" s="510"/>
      <c r="T14" s="510"/>
      <c r="U14" s="510"/>
      <c r="V14" s="511"/>
      <c r="W14" s="418"/>
      <c r="X14" s="419"/>
      <c r="Y14" s="419"/>
      <c r="Z14" s="419"/>
      <c r="AA14" s="419"/>
      <c r="AB14" s="408"/>
      <c r="AC14" s="512">
        <v>2.6</v>
      </c>
      <c r="AD14" s="513"/>
      <c r="AE14" s="513"/>
      <c r="AF14" s="513"/>
      <c r="AG14" s="514"/>
      <c r="AH14" s="512">
        <v>2.5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144</v>
      </c>
      <c r="CU14" s="524"/>
      <c r="CV14" s="524"/>
      <c r="CW14" s="524"/>
      <c r="CX14" s="524"/>
      <c r="CY14" s="524"/>
      <c r="CZ14" s="524"/>
      <c r="DA14" s="525"/>
      <c r="DB14" s="523">
        <v>6.4</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513811</v>
      </c>
      <c r="S15" s="510"/>
      <c r="T15" s="510"/>
      <c r="U15" s="510"/>
      <c r="V15" s="511"/>
      <c r="W15" s="444" t="s">
        <v>146</v>
      </c>
      <c r="X15" s="445"/>
      <c r="Y15" s="445"/>
      <c r="Z15" s="445"/>
      <c r="AA15" s="445"/>
      <c r="AB15" s="435"/>
      <c r="AC15" s="479">
        <v>60456</v>
      </c>
      <c r="AD15" s="480"/>
      <c r="AE15" s="480"/>
      <c r="AF15" s="480"/>
      <c r="AG15" s="519"/>
      <c r="AH15" s="479">
        <v>58661</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76312921</v>
      </c>
      <c r="BO15" s="392"/>
      <c r="BP15" s="392"/>
      <c r="BQ15" s="392"/>
      <c r="BR15" s="392"/>
      <c r="BS15" s="392"/>
      <c r="BT15" s="392"/>
      <c r="BU15" s="393"/>
      <c r="BV15" s="391">
        <v>76542779</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26.8</v>
      </c>
      <c r="AD16" s="513"/>
      <c r="AE16" s="513"/>
      <c r="AF16" s="513"/>
      <c r="AG16" s="514"/>
      <c r="AH16" s="512">
        <v>26.1</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77127672</v>
      </c>
      <c r="BO16" s="429"/>
      <c r="BP16" s="429"/>
      <c r="BQ16" s="429"/>
      <c r="BR16" s="429"/>
      <c r="BS16" s="429"/>
      <c r="BT16" s="429"/>
      <c r="BU16" s="430"/>
      <c r="BV16" s="428">
        <v>77454443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159399</v>
      </c>
      <c r="AD17" s="480"/>
      <c r="AE17" s="480"/>
      <c r="AF17" s="480"/>
      <c r="AG17" s="519"/>
      <c r="AH17" s="479">
        <v>160370</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98499041</v>
      </c>
      <c r="BO17" s="429"/>
      <c r="BP17" s="429"/>
      <c r="BQ17" s="429"/>
      <c r="BR17" s="429"/>
      <c r="BS17" s="429"/>
      <c r="BT17" s="429"/>
      <c r="BU17" s="430"/>
      <c r="BV17" s="428">
        <v>98904491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416.85</v>
      </c>
      <c r="M18" s="541"/>
      <c r="N18" s="541"/>
      <c r="O18" s="541"/>
      <c r="P18" s="541"/>
      <c r="Q18" s="541"/>
      <c r="R18" s="542"/>
      <c r="S18" s="542"/>
      <c r="T18" s="542"/>
      <c r="U18" s="542"/>
      <c r="V18" s="543"/>
      <c r="W18" s="446"/>
      <c r="X18" s="447"/>
      <c r="Y18" s="447"/>
      <c r="Z18" s="447"/>
      <c r="AA18" s="447"/>
      <c r="AB18" s="438"/>
      <c r="AC18" s="544">
        <v>70.599999999999994</v>
      </c>
      <c r="AD18" s="545"/>
      <c r="AE18" s="545"/>
      <c r="AF18" s="545"/>
      <c r="AG18" s="546"/>
      <c r="AH18" s="544">
        <v>71.400000000000006</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96855686</v>
      </c>
      <c r="BO18" s="429"/>
      <c r="BP18" s="429"/>
      <c r="BQ18" s="429"/>
      <c r="BR18" s="429"/>
      <c r="BS18" s="429"/>
      <c r="BT18" s="429"/>
      <c r="BU18" s="430"/>
      <c r="BV18" s="428">
        <v>97254306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1244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121622837</v>
      </c>
      <c r="BO19" s="429"/>
      <c r="BP19" s="429"/>
      <c r="BQ19" s="429"/>
      <c r="BR19" s="429"/>
      <c r="BS19" s="429"/>
      <c r="BT19" s="429"/>
      <c r="BU19" s="430"/>
      <c r="BV19" s="428">
        <v>117466833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217419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107797098</v>
      </c>
      <c r="BO23" s="429"/>
      <c r="BP23" s="429"/>
      <c r="BQ23" s="429"/>
      <c r="BR23" s="429"/>
      <c r="BS23" s="429"/>
      <c r="BT23" s="429"/>
      <c r="BU23" s="430"/>
      <c r="BV23" s="428">
        <v>111260791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11092</v>
      </c>
      <c r="R24" s="480"/>
      <c r="S24" s="480"/>
      <c r="T24" s="480"/>
      <c r="U24" s="480"/>
      <c r="V24" s="519"/>
      <c r="W24" s="578"/>
      <c r="X24" s="566"/>
      <c r="Y24" s="567"/>
      <c r="Z24" s="478" t="s">
        <v>170</v>
      </c>
      <c r="AA24" s="458"/>
      <c r="AB24" s="458"/>
      <c r="AC24" s="458"/>
      <c r="AD24" s="458"/>
      <c r="AE24" s="458"/>
      <c r="AF24" s="458"/>
      <c r="AG24" s="459"/>
      <c r="AH24" s="479">
        <v>2882</v>
      </c>
      <c r="AI24" s="480"/>
      <c r="AJ24" s="480"/>
      <c r="AK24" s="480"/>
      <c r="AL24" s="519"/>
      <c r="AM24" s="479">
        <v>9470252</v>
      </c>
      <c r="AN24" s="480"/>
      <c r="AO24" s="480"/>
      <c r="AP24" s="480"/>
      <c r="AQ24" s="480"/>
      <c r="AR24" s="519"/>
      <c r="AS24" s="479">
        <v>3286</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66950303</v>
      </c>
      <c r="BO24" s="429"/>
      <c r="BP24" s="429"/>
      <c r="BQ24" s="429"/>
      <c r="BR24" s="429"/>
      <c r="BS24" s="429"/>
      <c r="BT24" s="429"/>
      <c r="BU24" s="430"/>
      <c r="BV24" s="428">
        <v>65991661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2</v>
      </c>
      <c r="M25" s="480"/>
      <c r="N25" s="480"/>
      <c r="O25" s="480"/>
      <c r="P25" s="519"/>
      <c r="Q25" s="479">
        <v>9024</v>
      </c>
      <c r="R25" s="480"/>
      <c r="S25" s="480"/>
      <c r="T25" s="480"/>
      <c r="U25" s="480"/>
      <c r="V25" s="519"/>
      <c r="W25" s="578"/>
      <c r="X25" s="566"/>
      <c r="Y25" s="567"/>
      <c r="Z25" s="478" t="s">
        <v>173</v>
      </c>
      <c r="AA25" s="458"/>
      <c r="AB25" s="458"/>
      <c r="AC25" s="458"/>
      <c r="AD25" s="458"/>
      <c r="AE25" s="458"/>
      <c r="AF25" s="458"/>
      <c r="AG25" s="459"/>
      <c r="AH25" s="479">
        <v>452</v>
      </c>
      <c r="AI25" s="480"/>
      <c r="AJ25" s="480"/>
      <c r="AK25" s="480"/>
      <c r="AL25" s="519"/>
      <c r="AM25" s="479">
        <v>1551264</v>
      </c>
      <c r="AN25" s="480"/>
      <c r="AO25" s="480"/>
      <c r="AP25" s="480"/>
      <c r="AQ25" s="480"/>
      <c r="AR25" s="519"/>
      <c r="AS25" s="479">
        <v>3432</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44888686</v>
      </c>
      <c r="BO25" s="392"/>
      <c r="BP25" s="392"/>
      <c r="BQ25" s="392"/>
      <c r="BR25" s="392"/>
      <c r="BS25" s="392"/>
      <c r="BT25" s="392"/>
      <c r="BU25" s="393"/>
      <c r="BV25" s="391">
        <v>33006612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7097</v>
      </c>
      <c r="R26" s="480"/>
      <c r="S26" s="480"/>
      <c r="T26" s="480"/>
      <c r="U26" s="480"/>
      <c r="V26" s="519"/>
      <c r="W26" s="578"/>
      <c r="X26" s="566"/>
      <c r="Y26" s="567"/>
      <c r="Z26" s="478" t="s">
        <v>176</v>
      </c>
      <c r="AA26" s="588"/>
      <c r="AB26" s="588"/>
      <c r="AC26" s="588"/>
      <c r="AD26" s="588"/>
      <c r="AE26" s="588"/>
      <c r="AF26" s="588"/>
      <c r="AG26" s="589"/>
      <c r="AH26" s="479">
        <v>113</v>
      </c>
      <c r="AI26" s="480"/>
      <c r="AJ26" s="480"/>
      <c r="AK26" s="480"/>
      <c r="AL26" s="519"/>
      <c r="AM26" s="479">
        <v>364425</v>
      </c>
      <c r="AN26" s="480"/>
      <c r="AO26" s="480"/>
      <c r="AP26" s="480"/>
      <c r="AQ26" s="480"/>
      <c r="AR26" s="519"/>
      <c r="AS26" s="479">
        <v>3225</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v>200000</v>
      </c>
      <c r="BO26" s="429"/>
      <c r="BP26" s="429"/>
      <c r="BQ26" s="429"/>
      <c r="BR26" s="429"/>
      <c r="BS26" s="429"/>
      <c r="BT26" s="429"/>
      <c r="BU26" s="430"/>
      <c r="BV26" s="428">
        <v>200000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8000</v>
      </c>
      <c r="R27" s="480"/>
      <c r="S27" s="480"/>
      <c r="T27" s="480"/>
      <c r="U27" s="480"/>
      <c r="V27" s="519"/>
      <c r="W27" s="578"/>
      <c r="X27" s="566"/>
      <c r="Y27" s="567"/>
      <c r="Z27" s="478" t="s">
        <v>179</v>
      </c>
      <c r="AA27" s="458"/>
      <c r="AB27" s="458"/>
      <c r="AC27" s="458"/>
      <c r="AD27" s="458"/>
      <c r="AE27" s="458"/>
      <c r="AF27" s="458"/>
      <c r="AG27" s="459"/>
      <c r="AH27" s="479">
        <v>54</v>
      </c>
      <c r="AI27" s="480"/>
      <c r="AJ27" s="480"/>
      <c r="AK27" s="480"/>
      <c r="AL27" s="519"/>
      <c r="AM27" s="479">
        <v>207900</v>
      </c>
      <c r="AN27" s="480"/>
      <c r="AO27" s="480"/>
      <c r="AP27" s="480"/>
      <c r="AQ27" s="480"/>
      <c r="AR27" s="519"/>
      <c r="AS27" s="479">
        <v>3850</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2733641</v>
      </c>
      <c r="BO27" s="602"/>
      <c r="BP27" s="602"/>
      <c r="BQ27" s="602"/>
      <c r="BR27" s="602"/>
      <c r="BS27" s="602"/>
      <c r="BT27" s="602"/>
      <c r="BU27" s="603"/>
      <c r="BV27" s="601">
        <v>2731307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7100</v>
      </c>
      <c r="R28" s="480"/>
      <c r="S28" s="480"/>
      <c r="T28" s="480"/>
      <c r="U28" s="480"/>
      <c r="V28" s="519"/>
      <c r="W28" s="578"/>
      <c r="X28" s="566"/>
      <c r="Y28" s="567"/>
      <c r="Z28" s="478" t="s">
        <v>182</v>
      </c>
      <c r="AA28" s="458"/>
      <c r="AB28" s="458"/>
      <c r="AC28" s="458"/>
      <c r="AD28" s="458"/>
      <c r="AE28" s="458"/>
      <c r="AF28" s="458"/>
      <c r="AG28" s="459"/>
      <c r="AH28" s="479" t="s">
        <v>127</v>
      </c>
      <c r="AI28" s="480"/>
      <c r="AJ28" s="480"/>
      <c r="AK28" s="480"/>
      <c r="AL28" s="519"/>
      <c r="AM28" s="479" t="s">
        <v>144</v>
      </c>
      <c r="AN28" s="480"/>
      <c r="AO28" s="480"/>
      <c r="AP28" s="480"/>
      <c r="AQ28" s="480"/>
      <c r="AR28" s="519"/>
      <c r="AS28" s="479" t="s">
        <v>144</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17551128</v>
      </c>
      <c r="BO28" s="392"/>
      <c r="BP28" s="392"/>
      <c r="BQ28" s="392"/>
      <c r="BR28" s="392"/>
      <c r="BS28" s="392"/>
      <c r="BT28" s="392"/>
      <c r="BU28" s="393"/>
      <c r="BV28" s="391">
        <v>15234116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43</v>
      </c>
      <c r="M29" s="480"/>
      <c r="N29" s="480"/>
      <c r="O29" s="480"/>
      <c r="P29" s="519"/>
      <c r="Q29" s="479">
        <v>6700</v>
      </c>
      <c r="R29" s="480"/>
      <c r="S29" s="480"/>
      <c r="T29" s="480"/>
      <c r="U29" s="480"/>
      <c r="V29" s="519"/>
      <c r="W29" s="579"/>
      <c r="X29" s="580"/>
      <c r="Y29" s="581"/>
      <c r="Z29" s="478" t="s">
        <v>185</v>
      </c>
      <c r="AA29" s="458"/>
      <c r="AB29" s="458"/>
      <c r="AC29" s="458"/>
      <c r="AD29" s="458"/>
      <c r="AE29" s="458"/>
      <c r="AF29" s="458"/>
      <c r="AG29" s="459"/>
      <c r="AH29" s="479">
        <v>2936</v>
      </c>
      <c r="AI29" s="480"/>
      <c r="AJ29" s="480"/>
      <c r="AK29" s="480"/>
      <c r="AL29" s="519"/>
      <c r="AM29" s="479">
        <v>9678152</v>
      </c>
      <c r="AN29" s="480"/>
      <c r="AO29" s="480"/>
      <c r="AP29" s="480"/>
      <c r="AQ29" s="480"/>
      <c r="AR29" s="519"/>
      <c r="AS29" s="479">
        <v>3296</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5413602</v>
      </c>
      <c r="BO29" s="429"/>
      <c r="BP29" s="429"/>
      <c r="BQ29" s="429"/>
      <c r="BR29" s="429"/>
      <c r="BS29" s="429"/>
      <c r="BT29" s="429"/>
      <c r="BU29" s="430"/>
      <c r="BV29" s="428">
        <v>5912228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102.3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20792637</v>
      </c>
      <c r="BO30" s="602"/>
      <c r="BP30" s="602"/>
      <c r="BQ30" s="602"/>
      <c r="BR30" s="602"/>
      <c r="BS30" s="602"/>
      <c r="BT30" s="602"/>
      <c r="BU30" s="603"/>
      <c r="BV30" s="601">
        <v>14558196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195</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10</v>
      </c>
      <c r="V34" s="614"/>
      <c r="W34" s="615" t="str">
        <f>IF('各会計、関係団体の財政状況及び健全化判断比率'!B28="","",'各会計、関係団体の財政状況及び健全化判断比率'!B28)</f>
        <v>国民健康保険</v>
      </c>
      <c r="X34" s="615"/>
      <c r="Y34" s="615"/>
      <c r="Z34" s="615"/>
      <c r="AA34" s="615"/>
      <c r="AB34" s="615"/>
      <c r="AC34" s="615"/>
      <c r="AD34" s="615"/>
      <c r="AE34" s="615"/>
      <c r="AF34" s="615"/>
      <c r="AG34" s="615"/>
      <c r="AH34" s="615"/>
      <c r="AI34" s="615"/>
      <c r="AJ34" s="615"/>
      <c r="AK34" s="615"/>
      <c r="AL34" s="213"/>
      <c r="AM34" s="614">
        <f>IF(AO34="","",MAX(C34:D43,U34:V43)+1)</f>
        <v>15</v>
      </c>
      <c r="AN34" s="614"/>
      <c r="AO34" s="615" t="str">
        <f>IF('各会計、関係団体の財政状況及び健全化判断比率'!B33="","",'各会計、関係団体の財政状況及び健全化判断比率'!B33)</f>
        <v>水道事業</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18</v>
      </c>
      <c r="BX34" s="614"/>
      <c r="BY34" s="615" t="str">
        <f>IF('各会計、関係団体の財政状況及び健全化判断比率'!B68="","",'各会計、関係団体の財政状況及び健全化判断比率'!B68)</f>
        <v>栃木県後期高齢者医療広域連合（一般会計）</v>
      </c>
      <c r="BZ34" s="615"/>
      <c r="CA34" s="615"/>
      <c r="CB34" s="615"/>
      <c r="CC34" s="615"/>
      <c r="CD34" s="615"/>
      <c r="CE34" s="615"/>
      <c r="CF34" s="615"/>
      <c r="CG34" s="615"/>
      <c r="CH34" s="615"/>
      <c r="CI34" s="615"/>
      <c r="CJ34" s="615"/>
      <c r="CK34" s="615"/>
      <c r="CL34" s="615"/>
      <c r="CM34" s="615"/>
      <c r="CN34" s="213"/>
      <c r="CO34" s="614">
        <f>IF(CQ34="","",MAX(C34:D43,U34:V43,AM34:AN43,BE34:BF43,BW34:BX43)+1)</f>
        <v>22</v>
      </c>
      <c r="CP34" s="614"/>
      <c r="CQ34" s="615" t="str">
        <f>IF('各会計、関係団体の財政状況及び健全化判断比率'!BS7="","",'各会計、関係団体の財政状況及び健全化判断比率'!BS7)</f>
        <v>宇都宮市医療保健事業団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母子父子寡婦福祉資金貸付事業</v>
      </c>
      <c r="F35" s="615"/>
      <c r="G35" s="615"/>
      <c r="H35" s="615"/>
      <c r="I35" s="615"/>
      <c r="J35" s="615"/>
      <c r="K35" s="615"/>
      <c r="L35" s="615"/>
      <c r="M35" s="615"/>
      <c r="N35" s="615"/>
      <c r="O35" s="615"/>
      <c r="P35" s="615"/>
      <c r="Q35" s="615"/>
      <c r="R35" s="615"/>
      <c r="S35" s="615"/>
      <c r="T35" s="213"/>
      <c r="U35" s="614">
        <f>IF(W35="","",U34+1)</f>
        <v>11</v>
      </c>
      <c r="V35" s="614"/>
      <c r="W35" s="615" t="str">
        <f>IF('各会計、関係団体の財政状況及び健全化判断比率'!B29="","",'各会計、関係団体の財政状況及び健全化判断比率'!B29)</f>
        <v>介護保険</v>
      </c>
      <c r="X35" s="615"/>
      <c r="Y35" s="615"/>
      <c r="Z35" s="615"/>
      <c r="AA35" s="615"/>
      <c r="AB35" s="615"/>
      <c r="AC35" s="615"/>
      <c r="AD35" s="615"/>
      <c r="AE35" s="615"/>
      <c r="AF35" s="615"/>
      <c r="AG35" s="615"/>
      <c r="AH35" s="615"/>
      <c r="AI35" s="615"/>
      <c r="AJ35" s="615"/>
      <c r="AK35" s="615"/>
      <c r="AL35" s="213"/>
      <c r="AM35" s="614">
        <f t="shared" ref="AM35:AM43" si="0">IF(AO35="","",AM34+1)</f>
        <v>16</v>
      </c>
      <c r="AN35" s="614"/>
      <c r="AO35" s="615" t="str">
        <f>IF('各会計、関係団体の財政状況及び健全化判断比率'!B34="","",'各会計、関係団体の財政状況及び健全化判断比率'!B34)</f>
        <v>下水道事業</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19</v>
      </c>
      <c r="BX35" s="614"/>
      <c r="BY35" s="615" t="str">
        <f>IF('各会計、関係団体の財政状況及び健全化判断比率'!B69="","",'各会計、関係団体の財政状況及び健全化判断比率'!B69)</f>
        <v>栃木県後期高齢者医療広域連合（後期高齢者医療特別会計）</v>
      </c>
      <c r="BZ35" s="615"/>
      <c r="CA35" s="615"/>
      <c r="CB35" s="615"/>
      <c r="CC35" s="615"/>
      <c r="CD35" s="615"/>
      <c r="CE35" s="615"/>
      <c r="CF35" s="615"/>
      <c r="CG35" s="615"/>
      <c r="CH35" s="615"/>
      <c r="CI35" s="615"/>
      <c r="CJ35" s="615"/>
      <c r="CK35" s="615"/>
      <c r="CL35" s="615"/>
      <c r="CM35" s="615"/>
      <c r="CN35" s="213"/>
      <c r="CO35" s="614">
        <f t="shared" ref="CO35:CO43" si="3">IF(CQ35="","",CO34+1)</f>
        <v>23</v>
      </c>
      <c r="CP35" s="614"/>
      <c r="CQ35" s="615" t="str">
        <f>IF('各会計、関係団体の財政状況及び健全化判断比率'!BS8="","",'各会計、関係団体の財政状況及び健全化判断比率'!BS8)</f>
        <v>宇都宮市農業公社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生活排水処理事業</v>
      </c>
      <c r="F36" s="615"/>
      <c r="G36" s="615"/>
      <c r="H36" s="615"/>
      <c r="I36" s="615"/>
      <c r="J36" s="615"/>
      <c r="K36" s="615"/>
      <c r="L36" s="615"/>
      <c r="M36" s="615"/>
      <c r="N36" s="615"/>
      <c r="O36" s="615"/>
      <c r="P36" s="615"/>
      <c r="Q36" s="615"/>
      <c r="R36" s="615"/>
      <c r="S36" s="615"/>
      <c r="T36" s="213"/>
      <c r="U36" s="614">
        <f t="shared" ref="U36:U43" si="4">IF(W36="","",U35+1)</f>
        <v>12</v>
      </c>
      <c r="V36" s="614"/>
      <c r="W36" s="615" t="str">
        <f>IF('各会計、関係団体の財政状況及び健全化判断比率'!B30="","",'各会計、関係団体の財政状況及び健全化判断比率'!B30)</f>
        <v>後期高齢者医療</v>
      </c>
      <c r="X36" s="615"/>
      <c r="Y36" s="615"/>
      <c r="Z36" s="615"/>
      <c r="AA36" s="615"/>
      <c r="AB36" s="615"/>
      <c r="AC36" s="615"/>
      <c r="AD36" s="615"/>
      <c r="AE36" s="615"/>
      <c r="AF36" s="615"/>
      <c r="AG36" s="615"/>
      <c r="AH36" s="615"/>
      <c r="AI36" s="615"/>
      <c r="AJ36" s="615"/>
      <c r="AK36" s="615"/>
      <c r="AL36" s="213"/>
      <c r="AM36" s="614">
        <f t="shared" si="0"/>
        <v>17</v>
      </c>
      <c r="AN36" s="614"/>
      <c r="AO36" s="615" t="str">
        <f>IF('各会計、関係団体の財政状況及び健全化判断比率'!B35="","",'各会計、関係団体の財政状況及び健全化判断比率'!B35)</f>
        <v>中央卸売市場事業</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20</v>
      </c>
      <c r="BX36" s="614"/>
      <c r="BY36" s="615" t="str">
        <f>IF('各会計、関係団体の財政状況及び健全化判断比率'!B70="","",'各会計、関係団体の財政状況及び健全化判断比率'!B70)</f>
        <v>栃木県市町村総合事務組合（一般会計）</v>
      </c>
      <c r="BZ36" s="615"/>
      <c r="CA36" s="615"/>
      <c r="CB36" s="615"/>
      <c r="CC36" s="615"/>
      <c r="CD36" s="615"/>
      <c r="CE36" s="615"/>
      <c r="CF36" s="615"/>
      <c r="CG36" s="615"/>
      <c r="CH36" s="615"/>
      <c r="CI36" s="615"/>
      <c r="CJ36" s="615"/>
      <c r="CK36" s="615"/>
      <c r="CL36" s="615"/>
      <c r="CM36" s="615"/>
      <c r="CN36" s="213"/>
      <c r="CO36" s="614">
        <f t="shared" si="3"/>
        <v>24</v>
      </c>
      <c r="CP36" s="614"/>
      <c r="CQ36" s="615" t="str">
        <f>IF('各会計、関係団体の財政状況及び健全化判断比率'!BS9="","",'各会計、関係団体の財政状況及び健全化判断比率'!BS9)</f>
        <v>グリーントラストうつのみや</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f>IF(E37="","",C36+1)</f>
        <v>4</v>
      </c>
      <c r="D37" s="614"/>
      <c r="E37" s="615" t="str">
        <f>IF('各会計、関係団体の財政状況及び健全化判断比率'!B10="","",'各会計、関係団体の財政状況及び健全化判断比率'!B10)</f>
        <v>都市開発資金事業</v>
      </c>
      <c r="F37" s="615"/>
      <c r="G37" s="615"/>
      <c r="H37" s="615"/>
      <c r="I37" s="615"/>
      <c r="J37" s="615"/>
      <c r="K37" s="615"/>
      <c r="L37" s="615"/>
      <c r="M37" s="615"/>
      <c r="N37" s="615"/>
      <c r="O37" s="615"/>
      <c r="P37" s="615"/>
      <c r="Q37" s="615"/>
      <c r="R37" s="615"/>
      <c r="S37" s="615"/>
      <c r="T37" s="213"/>
      <c r="U37" s="614">
        <f t="shared" si="4"/>
        <v>13</v>
      </c>
      <c r="V37" s="614"/>
      <c r="W37" s="615" t="str">
        <f>IF('各会計、関係団体の財政状況及び健全化判断比率'!B31="","",'各会計、関係団体の財政状況及び健全化判断比率'!B31)</f>
        <v>競輪</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21</v>
      </c>
      <c r="BX37" s="614"/>
      <c r="BY37" s="615" t="str">
        <f>IF('各会計、関係団体の財政状況及び健全化判断比率'!B71="","",'各会計、関係団体の財政状況及び健全化判断比率'!B71)</f>
        <v>栃木県市町村総合事務組合（特別会計）</v>
      </c>
      <c r="BZ37" s="615"/>
      <c r="CA37" s="615"/>
      <c r="CB37" s="615"/>
      <c r="CC37" s="615"/>
      <c r="CD37" s="615"/>
      <c r="CE37" s="615"/>
      <c r="CF37" s="615"/>
      <c r="CG37" s="615"/>
      <c r="CH37" s="615"/>
      <c r="CI37" s="615"/>
      <c r="CJ37" s="615"/>
      <c r="CK37" s="615"/>
      <c r="CL37" s="615"/>
      <c r="CM37" s="615"/>
      <c r="CN37" s="213"/>
      <c r="CO37" s="614">
        <f t="shared" si="3"/>
        <v>25</v>
      </c>
      <c r="CP37" s="614"/>
      <c r="CQ37" s="615" t="str">
        <f>IF('各会計、関係団体の財政状況及び健全化判断比率'!BS10="","",'各会計、関係団体の財政状況及び健全化判断比率'!BS10)</f>
        <v>宇都宮市スポーツ振興財団</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f t="shared" ref="C38:C43" si="5">IF(E38="","",C37+1)</f>
        <v>5</v>
      </c>
      <c r="D38" s="614"/>
      <c r="E38" s="615" t="str">
        <f>IF('各会計、関係団体の財政状況及び健全化判断比率'!B11="","",'各会計、関係団体の財政状況及び健全化判断比率'!B11)</f>
        <v>鶴田第２土地区画整理事業</v>
      </c>
      <c r="F38" s="615"/>
      <c r="G38" s="615"/>
      <c r="H38" s="615"/>
      <c r="I38" s="615"/>
      <c r="J38" s="615"/>
      <c r="K38" s="615"/>
      <c r="L38" s="615"/>
      <c r="M38" s="615"/>
      <c r="N38" s="615"/>
      <c r="O38" s="615"/>
      <c r="P38" s="615"/>
      <c r="Q38" s="615"/>
      <c r="R38" s="615"/>
      <c r="S38" s="615"/>
      <c r="T38" s="213"/>
      <c r="U38" s="614">
        <f t="shared" si="4"/>
        <v>14</v>
      </c>
      <c r="V38" s="614"/>
      <c r="W38" s="615" t="str">
        <f>IF('各会計、関係団体の財政状況及び健全化判断比率'!B32="","",'各会計、関係団体の財政状況及び健全化判断比率'!B32)</f>
        <v>駐車場</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f t="shared" si="3"/>
        <v>26</v>
      </c>
      <c r="CP38" s="614"/>
      <c r="CQ38" s="615" t="str">
        <f>IF('各会計、関係団体の財政状況及び健全化判断比率'!BS11="","",'各会計、関係団体の財政状況及び健全化判断比率'!BS11)</f>
        <v>宇都宮市土地開発公社</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v>
      </c>
      <c r="DH38" s="616"/>
      <c r="DI38" s="217"/>
      <c r="DJ38" s="185"/>
      <c r="DK38" s="185"/>
      <c r="DL38" s="185"/>
      <c r="DM38" s="185"/>
      <c r="DN38" s="185"/>
      <c r="DO38" s="185"/>
    </row>
    <row r="39" spans="1:119" ht="32.25" customHeight="1" x14ac:dyDescent="0.15">
      <c r="A39" s="186"/>
      <c r="B39" s="212"/>
      <c r="C39" s="614">
        <f t="shared" si="5"/>
        <v>6</v>
      </c>
      <c r="D39" s="614"/>
      <c r="E39" s="615" t="str">
        <f>IF('各会計、関係団体の財政状況及び健全化判断比率'!B12="","",'各会計、関係団体の財政状況及び健全化判断比率'!B12)</f>
        <v>宇大東南部第１土地区画整理事業</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27</v>
      </c>
      <c r="CP39" s="614"/>
      <c r="CQ39" s="615" t="str">
        <f>IF('各会計、関係団体の財政状況及び健全化判断比率'!BS12="","",'各会計、関係団体の財政状況及び健全化判断比率'!BS12)</f>
        <v>うつのみや文化創造財団</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f t="shared" si="5"/>
        <v>7</v>
      </c>
      <c r="D40" s="614"/>
      <c r="E40" s="615" t="str">
        <f>IF('各会計、関係団体の財政状況及び健全化判断比率'!B13="","",'各会計、関係団体の財政状況及び健全化判断比率'!B13)</f>
        <v>宇大東南部第２土地区画整理事業</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28</v>
      </c>
      <c r="CP40" s="614"/>
      <c r="CQ40" s="615" t="str">
        <f>IF('各会計、関係団体の財政状況及び健全化判断比率'!BS13="","",'各会計、関係団体の財政状況及び健全化判断比率'!BS13)</f>
        <v>宇都宮ライトレール</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f t="shared" si="5"/>
        <v>8</v>
      </c>
      <c r="D41" s="614"/>
      <c r="E41" s="615" t="str">
        <f>IF('各会計、関係団体の財政状況及び健全化判断比率'!B14="","",'各会計、関係団体の財政状況及び健全化判断比率'!B14)</f>
        <v>岡本駅西土地区画整理事業</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f t="shared" si="5"/>
        <v>9</v>
      </c>
      <c r="D42" s="614"/>
      <c r="E42" s="615" t="str">
        <f>IF('各会計、関係団体の財政状況及び健全化判断比率'!B15="","",'各会計、関係団体の財政状況及び健全化判断比率'!B15)</f>
        <v>育英事業</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SgesfQ9yuPJd4Y5NTYlXQEAWSWklbH3D0hBhXG2ySD0pCcg7jZZ7BZp48tOeZks7FR+E4USwQNQBFHbvgSN0A==" saltValue="Bbu7C1JGtsz9WX/8+dDx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06" t="s">
        <v>573</v>
      </c>
      <c r="D34" s="1206"/>
      <c r="E34" s="1207"/>
      <c r="F34" s="32">
        <v>6.49</v>
      </c>
      <c r="G34" s="33">
        <v>7.83</v>
      </c>
      <c r="H34" s="33">
        <v>9.64</v>
      </c>
      <c r="I34" s="33">
        <v>10.19</v>
      </c>
      <c r="J34" s="34">
        <v>11.66</v>
      </c>
      <c r="K34" s="22"/>
      <c r="L34" s="22"/>
      <c r="M34" s="22"/>
      <c r="N34" s="22"/>
      <c r="O34" s="22"/>
      <c r="P34" s="22"/>
    </row>
    <row r="35" spans="1:16" ht="39" customHeight="1" x14ac:dyDescent="0.15">
      <c r="A35" s="22"/>
      <c r="B35" s="35"/>
      <c r="C35" s="1200" t="s">
        <v>574</v>
      </c>
      <c r="D35" s="1201"/>
      <c r="E35" s="1202"/>
      <c r="F35" s="36">
        <v>2.99</v>
      </c>
      <c r="G35" s="37">
        <v>3.37</v>
      </c>
      <c r="H35" s="37">
        <v>4.07</v>
      </c>
      <c r="I35" s="37">
        <v>3.89</v>
      </c>
      <c r="J35" s="38">
        <v>3.74</v>
      </c>
      <c r="K35" s="22"/>
      <c r="L35" s="22"/>
      <c r="M35" s="22"/>
      <c r="N35" s="22"/>
      <c r="O35" s="22"/>
      <c r="P35" s="22"/>
    </row>
    <row r="36" spans="1:16" ht="39" customHeight="1" x14ac:dyDescent="0.15">
      <c r="A36" s="22"/>
      <c r="B36" s="35"/>
      <c r="C36" s="1200" t="s">
        <v>575</v>
      </c>
      <c r="D36" s="1201"/>
      <c r="E36" s="1202"/>
      <c r="F36" s="36">
        <v>1.22</v>
      </c>
      <c r="G36" s="37">
        <v>1.3</v>
      </c>
      <c r="H36" s="37">
        <v>1.38</v>
      </c>
      <c r="I36" s="37">
        <v>1.41</v>
      </c>
      <c r="J36" s="38">
        <v>1.43</v>
      </c>
      <c r="K36" s="22"/>
      <c r="L36" s="22"/>
      <c r="M36" s="22"/>
      <c r="N36" s="22"/>
      <c r="O36" s="22"/>
      <c r="P36" s="22"/>
    </row>
    <row r="37" spans="1:16" ht="39" customHeight="1" x14ac:dyDescent="0.15">
      <c r="A37" s="22"/>
      <c r="B37" s="35"/>
      <c r="C37" s="1200" t="s">
        <v>576</v>
      </c>
      <c r="D37" s="1201"/>
      <c r="E37" s="1202"/>
      <c r="F37" s="36">
        <v>4.33</v>
      </c>
      <c r="G37" s="37">
        <v>2.23</v>
      </c>
      <c r="H37" s="37">
        <v>1.1599999999999999</v>
      </c>
      <c r="I37" s="37">
        <v>3.92</v>
      </c>
      <c r="J37" s="38">
        <v>1.18</v>
      </c>
      <c r="K37" s="22"/>
      <c r="L37" s="22"/>
      <c r="M37" s="22"/>
      <c r="N37" s="22"/>
      <c r="O37" s="22"/>
      <c r="P37" s="22"/>
    </row>
    <row r="38" spans="1:16" ht="39" customHeight="1" x14ac:dyDescent="0.15">
      <c r="A38" s="22"/>
      <c r="B38" s="35"/>
      <c r="C38" s="1200" t="s">
        <v>577</v>
      </c>
      <c r="D38" s="1201"/>
      <c r="E38" s="1202"/>
      <c r="F38" s="36">
        <v>0.03</v>
      </c>
      <c r="G38" s="37">
        <v>0.05</v>
      </c>
      <c r="H38" s="37">
        <v>0.44</v>
      </c>
      <c r="I38" s="37">
        <v>0.14000000000000001</v>
      </c>
      <c r="J38" s="38">
        <v>0.17</v>
      </c>
      <c r="K38" s="22"/>
      <c r="L38" s="22"/>
      <c r="M38" s="22"/>
      <c r="N38" s="22"/>
      <c r="O38" s="22"/>
      <c r="P38" s="22"/>
    </row>
    <row r="39" spans="1:16" ht="39" customHeight="1" x14ac:dyDescent="0.15">
      <c r="A39" s="22"/>
      <c r="B39" s="35"/>
      <c r="C39" s="1200" t="s">
        <v>578</v>
      </c>
      <c r="D39" s="1201"/>
      <c r="E39" s="1202"/>
      <c r="F39" s="36">
        <v>0.22</v>
      </c>
      <c r="G39" s="37">
        <v>0.08</v>
      </c>
      <c r="H39" s="37">
        <v>0.14000000000000001</v>
      </c>
      <c r="I39" s="37">
        <v>0.11</v>
      </c>
      <c r="J39" s="38">
        <v>0.12</v>
      </c>
      <c r="K39" s="22"/>
      <c r="L39" s="22"/>
      <c r="M39" s="22"/>
      <c r="N39" s="22"/>
      <c r="O39" s="22"/>
      <c r="P39" s="22"/>
    </row>
    <row r="40" spans="1:16" ht="39" customHeight="1" x14ac:dyDescent="0.15">
      <c r="A40" s="22"/>
      <c r="B40" s="35"/>
      <c r="C40" s="1200" t="s">
        <v>579</v>
      </c>
      <c r="D40" s="1201"/>
      <c r="E40" s="1202"/>
      <c r="F40" s="36">
        <v>0.2</v>
      </c>
      <c r="G40" s="37">
        <v>0</v>
      </c>
      <c r="H40" s="37">
        <v>0.01</v>
      </c>
      <c r="I40" s="37">
        <v>0.73</v>
      </c>
      <c r="J40" s="38">
        <v>0.08</v>
      </c>
      <c r="K40" s="22"/>
      <c r="L40" s="22"/>
      <c r="M40" s="22"/>
      <c r="N40" s="22"/>
      <c r="O40" s="22"/>
      <c r="P40" s="22"/>
    </row>
    <row r="41" spans="1:16" ht="39" customHeight="1" x14ac:dyDescent="0.15">
      <c r="A41" s="22"/>
      <c r="B41" s="35"/>
      <c r="C41" s="1200" t="s">
        <v>580</v>
      </c>
      <c r="D41" s="1201"/>
      <c r="E41" s="1202"/>
      <c r="F41" s="36">
        <v>0</v>
      </c>
      <c r="G41" s="37">
        <v>0</v>
      </c>
      <c r="H41" s="37">
        <v>0</v>
      </c>
      <c r="I41" s="37">
        <v>0.02</v>
      </c>
      <c r="J41" s="38">
        <v>0.03</v>
      </c>
      <c r="K41" s="22"/>
      <c r="L41" s="22"/>
      <c r="M41" s="22"/>
      <c r="N41" s="22"/>
      <c r="O41" s="22"/>
      <c r="P41" s="22"/>
    </row>
    <row r="42" spans="1:16" ht="39" customHeight="1" x14ac:dyDescent="0.15">
      <c r="A42" s="22"/>
      <c r="B42" s="39"/>
      <c r="C42" s="1200" t="s">
        <v>581</v>
      </c>
      <c r="D42" s="1201"/>
      <c r="E42" s="1202"/>
      <c r="F42" s="36" t="s">
        <v>523</v>
      </c>
      <c r="G42" s="37" t="s">
        <v>523</v>
      </c>
      <c r="H42" s="37" t="s">
        <v>523</v>
      </c>
      <c r="I42" s="37" t="s">
        <v>523</v>
      </c>
      <c r="J42" s="38" t="s">
        <v>523</v>
      </c>
      <c r="K42" s="22"/>
      <c r="L42" s="22"/>
      <c r="M42" s="22"/>
      <c r="N42" s="22"/>
      <c r="O42" s="22"/>
      <c r="P42" s="22"/>
    </row>
    <row r="43" spans="1:16" ht="39" customHeight="1" thickBot="1" x14ac:dyDescent="0.2">
      <c r="A43" s="22"/>
      <c r="B43" s="40"/>
      <c r="C43" s="1203" t="s">
        <v>582</v>
      </c>
      <c r="D43" s="1204"/>
      <c r="E43" s="1205"/>
      <c r="F43" s="41">
        <v>4.33</v>
      </c>
      <c r="G43" s="42">
        <v>0.02</v>
      </c>
      <c r="H43" s="42">
        <v>0.05</v>
      </c>
      <c r="I43" s="42">
        <v>0.05</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GTUydRbcnY+NjWZLykrGH0r5oa2NK58UhUh3kFe4bn4aYep/FVV5u4mmqjhWCGJBThQTSig9jIgalpW8AXjKQ==" saltValue="7xxdORinozG+Vr+nv+45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4" zoomScale="70" zoomScaleNormal="7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16187</v>
      </c>
      <c r="L45" s="60">
        <v>15351</v>
      </c>
      <c r="M45" s="60">
        <v>15341</v>
      </c>
      <c r="N45" s="60">
        <v>15610</v>
      </c>
      <c r="O45" s="61">
        <v>15228</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523</v>
      </c>
      <c r="L46" s="64" t="s">
        <v>523</v>
      </c>
      <c r="M46" s="64" t="s">
        <v>523</v>
      </c>
      <c r="N46" s="64" t="s">
        <v>523</v>
      </c>
      <c r="O46" s="65" t="s">
        <v>523</v>
      </c>
      <c r="P46" s="48"/>
      <c r="Q46" s="48"/>
      <c r="R46" s="48"/>
      <c r="S46" s="48"/>
      <c r="T46" s="48"/>
      <c r="U46" s="48"/>
    </row>
    <row r="47" spans="1:21" ht="30.75" customHeight="1" x14ac:dyDescent="0.15">
      <c r="A47" s="48"/>
      <c r="B47" s="1210"/>
      <c r="C47" s="1211"/>
      <c r="D47" s="62"/>
      <c r="E47" s="1216" t="s">
        <v>14</v>
      </c>
      <c r="F47" s="1216"/>
      <c r="G47" s="1216"/>
      <c r="H47" s="1216"/>
      <c r="I47" s="1216"/>
      <c r="J47" s="1217"/>
      <c r="K47" s="63">
        <v>83</v>
      </c>
      <c r="L47" s="64">
        <v>83</v>
      </c>
      <c r="M47" s="64">
        <v>83</v>
      </c>
      <c r="N47" s="64">
        <v>67</v>
      </c>
      <c r="O47" s="65">
        <v>50</v>
      </c>
      <c r="P47" s="48"/>
      <c r="Q47" s="48"/>
      <c r="R47" s="48"/>
      <c r="S47" s="48"/>
      <c r="T47" s="48"/>
      <c r="U47" s="48"/>
    </row>
    <row r="48" spans="1:21" ht="30.75" customHeight="1" x14ac:dyDescent="0.15">
      <c r="A48" s="48"/>
      <c r="B48" s="1210"/>
      <c r="C48" s="1211"/>
      <c r="D48" s="62"/>
      <c r="E48" s="1216" t="s">
        <v>15</v>
      </c>
      <c r="F48" s="1216"/>
      <c r="G48" s="1216"/>
      <c r="H48" s="1216"/>
      <c r="I48" s="1216"/>
      <c r="J48" s="1217"/>
      <c r="K48" s="63">
        <v>4594</v>
      </c>
      <c r="L48" s="64">
        <v>3633</v>
      </c>
      <c r="M48" s="64">
        <v>3430</v>
      </c>
      <c r="N48" s="64">
        <v>3437</v>
      </c>
      <c r="O48" s="65">
        <v>2424</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523</v>
      </c>
      <c r="L49" s="64" t="s">
        <v>523</v>
      </c>
      <c r="M49" s="64" t="s">
        <v>523</v>
      </c>
      <c r="N49" s="64" t="s">
        <v>523</v>
      </c>
      <c r="O49" s="65" t="s">
        <v>523</v>
      </c>
      <c r="P49" s="48"/>
      <c r="Q49" s="48"/>
      <c r="R49" s="48"/>
      <c r="S49" s="48"/>
      <c r="T49" s="48"/>
      <c r="U49" s="48"/>
    </row>
    <row r="50" spans="1:21" ht="30.75" customHeight="1" x14ac:dyDescent="0.15">
      <c r="A50" s="48"/>
      <c r="B50" s="1210"/>
      <c r="C50" s="1211"/>
      <c r="D50" s="62"/>
      <c r="E50" s="1216" t="s">
        <v>17</v>
      </c>
      <c r="F50" s="1216"/>
      <c r="G50" s="1216"/>
      <c r="H50" s="1216"/>
      <c r="I50" s="1216"/>
      <c r="J50" s="1217"/>
      <c r="K50" s="63">
        <v>401</v>
      </c>
      <c r="L50" s="64">
        <v>401</v>
      </c>
      <c r="M50" s="64">
        <v>1050</v>
      </c>
      <c r="N50" s="64">
        <v>2422</v>
      </c>
      <c r="O50" s="65">
        <v>1746</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17276</v>
      </c>
      <c r="L52" s="64">
        <v>15787</v>
      </c>
      <c r="M52" s="64">
        <v>15723</v>
      </c>
      <c r="N52" s="64">
        <v>15712</v>
      </c>
      <c r="O52" s="65">
        <v>14893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3989</v>
      </c>
      <c r="L53" s="69">
        <v>3681</v>
      </c>
      <c r="M53" s="69">
        <v>4181</v>
      </c>
      <c r="N53" s="69">
        <v>5824</v>
      </c>
      <c r="O53" s="70">
        <v>4555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24" t="s">
        <v>25</v>
      </c>
      <c r="C57" s="1225"/>
      <c r="D57" s="1228" t="s">
        <v>26</v>
      </c>
      <c r="E57" s="1229"/>
      <c r="F57" s="1229"/>
      <c r="G57" s="1229"/>
      <c r="H57" s="1229"/>
      <c r="I57" s="1229"/>
      <c r="J57" s="1230"/>
      <c r="K57" s="82">
        <v>1500</v>
      </c>
      <c r="L57" s="83">
        <v>1500</v>
      </c>
      <c r="M57" s="83">
        <v>1500</v>
      </c>
      <c r="N57" s="83">
        <v>1400</v>
      </c>
      <c r="O57" s="84">
        <v>1200</v>
      </c>
    </row>
    <row r="58" spans="1:21" ht="31.5" customHeight="1" thickBot="1" x14ac:dyDescent="0.2">
      <c r="B58" s="1226"/>
      <c r="C58" s="1227"/>
      <c r="D58" s="1231" t="s">
        <v>27</v>
      </c>
      <c r="E58" s="1232"/>
      <c r="F58" s="1232"/>
      <c r="G58" s="1232"/>
      <c r="H58" s="1232"/>
      <c r="I58" s="1232"/>
      <c r="J58" s="1233"/>
      <c r="K58" s="85">
        <v>167</v>
      </c>
      <c r="L58" s="86">
        <v>167</v>
      </c>
      <c r="M58" s="86">
        <v>167</v>
      </c>
      <c r="N58" s="86">
        <v>167</v>
      </c>
      <c r="O58" s="87">
        <v>150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bfEGWUEFMTMS3rs690aiUKtcEG0sPzlZsQbRZh8tohnd4yVLzOT3uSFBHuu8tCtYXmb00iG+JCEqlJzppAiFg==" saltValue="u5qFobTcEui7k+kY+5pc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60" zoomScaleNormal="6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34" t="s">
        <v>30</v>
      </c>
      <c r="C41" s="1235"/>
      <c r="D41" s="101"/>
      <c r="E41" s="1240" t="s">
        <v>31</v>
      </c>
      <c r="F41" s="1240"/>
      <c r="G41" s="1240"/>
      <c r="H41" s="1241"/>
      <c r="I41" s="102">
        <v>125287</v>
      </c>
      <c r="J41" s="103">
        <v>122071</v>
      </c>
      <c r="K41" s="103">
        <v>119784</v>
      </c>
      <c r="L41" s="103">
        <v>114663</v>
      </c>
      <c r="M41" s="104">
        <v>110876</v>
      </c>
    </row>
    <row r="42" spans="2:13" ht="27.75" customHeight="1" x14ac:dyDescent="0.15">
      <c r="B42" s="1236"/>
      <c r="C42" s="1237"/>
      <c r="D42" s="105"/>
      <c r="E42" s="1242" t="s">
        <v>32</v>
      </c>
      <c r="F42" s="1242"/>
      <c r="G42" s="1242"/>
      <c r="H42" s="1243"/>
      <c r="I42" s="106">
        <v>12115</v>
      </c>
      <c r="J42" s="107">
        <v>14179</v>
      </c>
      <c r="K42" s="107">
        <v>13190</v>
      </c>
      <c r="L42" s="107">
        <v>10764</v>
      </c>
      <c r="M42" s="108">
        <v>8862</v>
      </c>
    </row>
    <row r="43" spans="2:13" ht="27.75" customHeight="1" x14ac:dyDescent="0.15">
      <c r="B43" s="1236"/>
      <c r="C43" s="1237"/>
      <c r="D43" s="105"/>
      <c r="E43" s="1242" t="s">
        <v>33</v>
      </c>
      <c r="F43" s="1242"/>
      <c r="G43" s="1242"/>
      <c r="H43" s="1243"/>
      <c r="I43" s="106">
        <v>38601</v>
      </c>
      <c r="J43" s="107">
        <v>35112</v>
      </c>
      <c r="K43" s="107">
        <v>31309</v>
      </c>
      <c r="L43" s="107">
        <v>28275</v>
      </c>
      <c r="M43" s="108">
        <v>23700</v>
      </c>
    </row>
    <row r="44" spans="2:13" ht="27.75" customHeight="1" x14ac:dyDescent="0.15">
      <c r="B44" s="1236"/>
      <c r="C44" s="1237"/>
      <c r="D44" s="105"/>
      <c r="E44" s="1242" t="s">
        <v>34</v>
      </c>
      <c r="F44" s="1242"/>
      <c r="G44" s="1242"/>
      <c r="H44" s="1243"/>
      <c r="I44" s="106" t="s">
        <v>523</v>
      </c>
      <c r="J44" s="107" t="s">
        <v>523</v>
      </c>
      <c r="K44" s="107" t="s">
        <v>523</v>
      </c>
      <c r="L44" s="107" t="s">
        <v>523</v>
      </c>
      <c r="M44" s="108" t="s">
        <v>523</v>
      </c>
    </row>
    <row r="45" spans="2:13" ht="27.75" customHeight="1" x14ac:dyDescent="0.15">
      <c r="B45" s="1236"/>
      <c r="C45" s="1237"/>
      <c r="D45" s="105"/>
      <c r="E45" s="1242" t="s">
        <v>35</v>
      </c>
      <c r="F45" s="1242"/>
      <c r="G45" s="1242"/>
      <c r="H45" s="1243"/>
      <c r="I45" s="106">
        <v>27157</v>
      </c>
      <c r="J45" s="107">
        <v>25422</v>
      </c>
      <c r="K45" s="107">
        <v>25151</v>
      </c>
      <c r="L45" s="107">
        <v>24836</v>
      </c>
      <c r="M45" s="108">
        <v>23738</v>
      </c>
    </row>
    <row r="46" spans="2:13" ht="27.75" customHeight="1" x14ac:dyDescent="0.15">
      <c r="B46" s="1236"/>
      <c r="C46" s="1237"/>
      <c r="D46" s="109"/>
      <c r="E46" s="1242" t="s">
        <v>36</v>
      </c>
      <c r="F46" s="1242"/>
      <c r="G46" s="1242"/>
      <c r="H46" s="1243"/>
      <c r="I46" s="106">
        <v>62</v>
      </c>
      <c r="J46" s="107">
        <v>47</v>
      </c>
      <c r="K46" s="107">
        <v>38</v>
      </c>
      <c r="L46" s="107">
        <v>15</v>
      </c>
      <c r="M46" s="108">
        <v>25</v>
      </c>
    </row>
    <row r="47" spans="2:13" ht="27.75" customHeight="1" x14ac:dyDescent="0.15">
      <c r="B47" s="1236"/>
      <c r="C47" s="1237"/>
      <c r="D47" s="110"/>
      <c r="E47" s="1244" t="s">
        <v>37</v>
      </c>
      <c r="F47" s="1245"/>
      <c r="G47" s="1245"/>
      <c r="H47" s="1246"/>
      <c r="I47" s="106" t="s">
        <v>523</v>
      </c>
      <c r="J47" s="107" t="s">
        <v>523</v>
      </c>
      <c r="K47" s="107" t="s">
        <v>523</v>
      </c>
      <c r="L47" s="107" t="s">
        <v>523</v>
      </c>
      <c r="M47" s="108" t="s">
        <v>523</v>
      </c>
    </row>
    <row r="48" spans="2:13" ht="27.75" customHeight="1" x14ac:dyDescent="0.15">
      <c r="B48" s="1236"/>
      <c r="C48" s="1237"/>
      <c r="D48" s="105"/>
      <c r="E48" s="1242" t="s">
        <v>38</v>
      </c>
      <c r="F48" s="1242"/>
      <c r="G48" s="1242"/>
      <c r="H48" s="1243"/>
      <c r="I48" s="106" t="s">
        <v>523</v>
      </c>
      <c r="J48" s="107" t="s">
        <v>523</v>
      </c>
      <c r="K48" s="107" t="s">
        <v>523</v>
      </c>
      <c r="L48" s="107" t="s">
        <v>523</v>
      </c>
      <c r="M48" s="108" t="s">
        <v>523</v>
      </c>
    </row>
    <row r="49" spans="2:13" ht="27.75" customHeight="1" x14ac:dyDescent="0.15">
      <c r="B49" s="1238"/>
      <c r="C49" s="1239"/>
      <c r="D49" s="105"/>
      <c r="E49" s="1242" t="s">
        <v>39</v>
      </c>
      <c r="F49" s="1242"/>
      <c r="G49" s="1242"/>
      <c r="H49" s="1243"/>
      <c r="I49" s="106" t="s">
        <v>523</v>
      </c>
      <c r="J49" s="107" t="s">
        <v>523</v>
      </c>
      <c r="K49" s="107" t="s">
        <v>523</v>
      </c>
      <c r="L49" s="107" t="s">
        <v>523</v>
      </c>
      <c r="M49" s="108" t="s">
        <v>523</v>
      </c>
    </row>
    <row r="50" spans="2:13" ht="27.75" customHeight="1" x14ac:dyDescent="0.15">
      <c r="B50" s="1247" t="s">
        <v>40</v>
      </c>
      <c r="C50" s="1248"/>
      <c r="D50" s="111"/>
      <c r="E50" s="1242" t="s">
        <v>41</v>
      </c>
      <c r="F50" s="1242"/>
      <c r="G50" s="1242"/>
      <c r="H50" s="1243"/>
      <c r="I50" s="106">
        <v>40120</v>
      </c>
      <c r="J50" s="107">
        <v>43385</v>
      </c>
      <c r="K50" s="107">
        <v>40818</v>
      </c>
      <c r="L50" s="107">
        <v>40000</v>
      </c>
      <c r="M50" s="108">
        <v>48620</v>
      </c>
    </row>
    <row r="51" spans="2:13" ht="27.75" customHeight="1" x14ac:dyDescent="0.15">
      <c r="B51" s="1236"/>
      <c r="C51" s="1237"/>
      <c r="D51" s="105"/>
      <c r="E51" s="1242" t="s">
        <v>42</v>
      </c>
      <c r="F51" s="1242"/>
      <c r="G51" s="1242"/>
      <c r="H51" s="1243"/>
      <c r="I51" s="106">
        <v>26562</v>
      </c>
      <c r="J51" s="107">
        <v>24407</v>
      </c>
      <c r="K51" s="107">
        <v>21748</v>
      </c>
      <c r="L51" s="107">
        <v>19823</v>
      </c>
      <c r="M51" s="108">
        <v>17840</v>
      </c>
    </row>
    <row r="52" spans="2:13" ht="27.75" customHeight="1" x14ac:dyDescent="0.15">
      <c r="B52" s="1238"/>
      <c r="C52" s="1239"/>
      <c r="D52" s="105"/>
      <c r="E52" s="1242" t="s">
        <v>43</v>
      </c>
      <c r="F52" s="1242"/>
      <c r="G52" s="1242"/>
      <c r="H52" s="1243"/>
      <c r="I52" s="106">
        <v>132483</v>
      </c>
      <c r="J52" s="107">
        <v>126408</v>
      </c>
      <c r="K52" s="107">
        <v>120065</v>
      </c>
      <c r="L52" s="107">
        <v>112935</v>
      </c>
      <c r="M52" s="108">
        <v>106164</v>
      </c>
    </row>
    <row r="53" spans="2:13" ht="27.75" customHeight="1" thickBot="1" x14ac:dyDescent="0.2">
      <c r="B53" s="1249" t="s">
        <v>44</v>
      </c>
      <c r="C53" s="1250"/>
      <c r="D53" s="112"/>
      <c r="E53" s="1251" t="s">
        <v>45</v>
      </c>
      <c r="F53" s="1251"/>
      <c r="G53" s="1251"/>
      <c r="H53" s="1252"/>
      <c r="I53" s="113">
        <v>4058</v>
      </c>
      <c r="J53" s="114">
        <v>2631</v>
      </c>
      <c r="K53" s="114">
        <v>6842</v>
      </c>
      <c r="L53" s="114">
        <v>5795</v>
      </c>
      <c r="M53" s="115">
        <v>-5421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PI/a0Z92gMIGV/Ltsmwb9RgUYqhY5lO7eIZlTsKugTNHuNPie946Rzyem4keefEeZrCNDsJR4W98rV+0W2Aw==" saltValue="5uxQ8Qe+yAhVq3MrKZy0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60" zoomScaleNormal="6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58" t="s">
        <v>48</v>
      </c>
      <c r="D55" s="1258"/>
      <c r="E55" s="1259"/>
      <c r="F55" s="127">
        <v>14627</v>
      </c>
      <c r="G55" s="127">
        <v>15234</v>
      </c>
      <c r="H55" s="128">
        <v>17551</v>
      </c>
    </row>
    <row r="56" spans="2:8" ht="52.5" customHeight="1" x14ac:dyDescent="0.15">
      <c r="B56" s="129"/>
      <c r="C56" s="1260" t="s">
        <v>49</v>
      </c>
      <c r="D56" s="1260"/>
      <c r="E56" s="1261"/>
      <c r="F56" s="130">
        <v>6436</v>
      </c>
      <c r="G56" s="130">
        <v>5912</v>
      </c>
      <c r="H56" s="131">
        <v>5414</v>
      </c>
    </row>
    <row r="57" spans="2:8" ht="53.25" customHeight="1" x14ac:dyDescent="0.15">
      <c r="B57" s="129"/>
      <c r="C57" s="1262" t="s">
        <v>50</v>
      </c>
      <c r="D57" s="1262"/>
      <c r="E57" s="1263"/>
      <c r="F57" s="132">
        <v>14802</v>
      </c>
      <c r="G57" s="132">
        <v>14558</v>
      </c>
      <c r="H57" s="133">
        <v>20793</v>
      </c>
    </row>
    <row r="58" spans="2:8" ht="45.75" customHeight="1" x14ac:dyDescent="0.15">
      <c r="B58" s="134"/>
      <c r="C58" s="1253" t="s">
        <v>614</v>
      </c>
      <c r="D58" s="1254"/>
      <c r="E58" s="1255"/>
      <c r="F58" s="135">
        <v>7034</v>
      </c>
      <c r="G58" s="135">
        <v>6807</v>
      </c>
      <c r="H58" s="136">
        <v>6915</v>
      </c>
    </row>
    <row r="59" spans="2:8" ht="45.75" customHeight="1" x14ac:dyDescent="0.15">
      <c r="B59" s="134"/>
      <c r="C59" s="1253" t="s">
        <v>615</v>
      </c>
      <c r="D59" s="1254"/>
      <c r="E59" s="1255"/>
      <c r="F59" s="135" t="s">
        <v>616</v>
      </c>
      <c r="G59" s="135" t="s">
        <v>616</v>
      </c>
      <c r="H59" s="136">
        <v>5745</v>
      </c>
    </row>
    <row r="60" spans="2:8" ht="45.75" customHeight="1" x14ac:dyDescent="0.15">
      <c r="B60" s="134"/>
      <c r="C60" s="1253" t="s">
        <v>625</v>
      </c>
      <c r="D60" s="1254"/>
      <c r="E60" s="1255"/>
      <c r="F60" s="135">
        <v>4925</v>
      </c>
      <c r="G60" s="135">
        <v>4925</v>
      </c>
      <c r="H60" s="136">
        <v>5119</v>
      </c>
    </row>
    <row r="61" spans="2:8" ht="45.75" customHeight="1" x14ac:dyDescent="0.15">
      <c r="B61" s="134"/>
      <c r="C61" s="1253" t="s">
        <v>626</v>
      </c>
      <c r="D61" s="1254"/>
      <c r="E61" s="1255"/>
      <c r="F61" s="135">
        <v>1663</v>
      </c>
      <c r="G61" s="135">
        <v>1662</v>
      </c>
      <c r="H61" s="136">
        <v>1864</v>
      </c>
    </row>
    <row r="62" spans="2:8" ht="45.75" customHeight="1" thickBot="1" x14ac:dyDescent="0.2">
      <c r="B62" s="137"/>
      <c r="C62" s="1253" t="s">
        <v>627</v>
      </c>
      <c r="D62" s="1254"/>
      <c r="E62" s="1255"/>
      <c r="F62" s="138">
        <v>548</v>
      </c>
      <c r="G62" s="138">
        <v>539</v>
      </c>
      <c r="H62" s="139">
        <v>532</v>
      </c>
    </row>
    <row r="63" spans="2:8" ht="52.5" customHeight="1" thickBot="1" x14ac:dyDescent="0.2">
      <c r="B63" s="140"/>
      <c r="C63" s="1256" t="s">
        <v>51</v>
      </c>
      <c r="D63" s="1256"/>
      <c r="E63" s="1257"/>
      <c r="F63" s="141">
        <v>35865</v>
      </c>
      <c r="G63" s="141">
        <v>35705</v>
      </c>
      <c r="H63" s="142">
        <v>43757</v>
      </c>
    </row>
    <row r="64" spans="2:8" ht="15" customHeight="1" x14ac:dyDescent="0.15"/>
    <row r="65" ht="0" hidden="1" customHeight="1" x14ac:dyDescent="0.15"/>
    <row r="66" ht="0" hidden="1" customHeight="1" x14ac:dyDescent="0.15"/>
  </sheetData>
  <sheetProtection algorithmName="SHA-512" hashValue="bPDTsL5EXlonsitXlISDXnRf7SnHac4YbipP8wx0HGsr/8TRkOqpcAuaXWbesX0gbXF1VykMb1cV07rOoun7Og==" saltValue="/zGFudt/msARKZ7mv8fb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1" zoomScale="85" zoomScaleNormal="85" zoomScaleSheetLayoutView="55" workbookViewId="0">
      <selection activeCell="AZ63" sqref="AZ63"/>
    </sheetView>
  </sheetViews>
  <sheetFormatPr defaultColWidth="0" defaultRowHeight="13.5" customHeight="1" zeroHeight="1" x14ac:dyDescent="0.15"/>
  <cols>
    <col min="1" max="1" width="6.375" style="1266" customWidth="1"/>
    <col min="2" max="107" width="2.5" style="1266" customWidth="1"/>
    <col min="108" max="108" width="6.125" style="1274" customWidth="1"/>
    <col min="109" max="109" width="5.875" style="1273" customWidth="1"/>
    <col min="110" max="110" width="19.125" style="1266" hidden="1"/>
    <col min="111" max="115" width="12.625" style="1266" hidden="1"/>
    <col min="116" max="349" width="8.625" style="1266" hidden="1"/>
    <col min="350" max="355" width="14.875" style="1266" hidden="1"/>
    <col min="356" max="357" width="15.875" style="1266" hidden="1"/>
    <col min="358" max="363" width="16.125" style="1266" hidden="1"/>
    <col min="364" max="364" width="6.125" style="1266" hidden="1"/>
    <col min="365" max="365" width="3" style="1266" hidden="1"/>
    <col min="366" max="605" width="8.625" style="1266" hidden="1"/>
    <col min="606" max="611" width="14.875" style="1266" hidden="1"/>
    <col min="612" max="613" width="15.875" style="1266" hidden="1"/>
    <col min="614" max="619" width="16.125" style="1266" hidden="1"/>
    <col min="620" max="620" width="6.125" style="1266" hidden="1"/>
    <col min="621" max="621" width="3" style="1266" hidden="1"/>
    <col min="622" max="861" width="8.625" style="1266" hidden="1"/>
    <col min="862" max="867" width="14.875" style="1266" hidden="1"/>
    <col min="868" max="869" width="15.875" style="1266" hidden="1"/>
    <col min="870" max="875" width="16.125" style="1266" hidden="1"/>
    <col min="876" max="876" width="6.125" style="1266" hidden="1"/>
    <col min="877" max="877" width="3" style="1266" hidden="1"/>
    <col min="878" max="1117" width="8.625" style="1266" hidden="1"/>
    <col min="1118" max="1123" width="14.875" style="1266" hidden="1"/>
    <col min="1124" max="1125" width="15.875" style="1266" hidden="1"/>
    <col min="1126" max="1131" width="16.125" style="1266" hidden="1"/>
    <col min="1132" max="1132" width="6.125" style="1266" hidden="1"/>
    <col min="1133" max="1133" width="3" style="1266" hidden="1"/>
    <col min="1134" max="1373" width="8.625" style="1266" hidden="1"/>
    <col min="1374" max="1379" width="14.875" style="1266" hidden="1"/>
    <col min="1380" max="1381" width="15.875" style="1266" hidden="1"/>
    <col min="1382" max="1387" width="16.125" style="1266" hidden="1"/>
    <col min="1388" max="1388" width="6.125" style="1266" hidden="1"/>
    <col min="1389" max="1389" width="3" style="1266" hidden="1"/>
    <col min="1390" max="1629" width="8.625" style="1266" hidden="1"/>
    <col min="1630" max="1635" width="14.875" style="1266" hidden="1"/>
    <col min="1636" max="1637" width="15.875" style="1266" hidden="1"/>
    <col min="1638" max="1643" width="16.125" style="1266" hidden="1"/>
    <col min="1644" max="1644" width="6.125" style="1266" hidden="1"/>
    <col min="1645" max="1645" width="3" style="1266" hidden="1"/>
    <col min="1646" max="1885" width="8.625" style="1266" hidden="1"/>
    <col min="1886" max="1891" width="14.875" style="1266" hidden="1"/>
    <col min="1892" max="1893" width="15.875" style="1266" hidden="1"/>
    <col min="1894" max="1899" width="16.125" style="1266" hidden="1"/>
    <col min="1900" max="1900" width="6.125" style="1266" hidden="1"/>
    <col min="1901" max="1901" width="3" style="1266" hidden="1"/>
    <col min="1902" max="2141" width="8.625" style="1266" hidden="1"/>
    <col min="2142" max="2147" width="14.875" style="1266" hidden="1"/>
    <col min="2148" max="2149" width="15.875" style="1266" hidden="1"/>
    <col min="2150" max="2155" width="16.125" style="1266" hidden="1"/>
    <col min="2156" max="2156" width="6.125" style="1266" hidden="1"/>
    <col min="2157" max="2157" width="3" style="1266" hidden="1"/>
    <col min="2158" max="2397" width="8.625" style="1266" hidden="1"/>
    <col min="2398" max="2403" width="14.875" style="1266" hidden="1"/>
    <col min="2404" max="2405" width="15.875" style="1266" hidden="1"/>
    <col min="2406" max="2411" width="16.125" style="1266" hidden="1"/>
    <col min="2412" max="2412" width="6.125" style="1266" hidden="1"/>
    <col min="2413" max="2413" width="3" style="1266" hidden="1"/>
    <col min="2414" max="2653" width="8.625" style="1266" hidden="1"/>
    <col min="2654" max="2659" width="14.875" style="1266" hidden="1"/>
    <col min="2660" max="2661" width="15.875" style="1266" hidden="1"/>
    <col min="2662" max="2667" width="16.125" style="1266" hidden="1"/>
    <col min="2668" max="2668" width="6.125" style="1266" hidden="1"/>
    <col min="2669" max="2669" width="3" style="1266" hidden="1"/>
    <col min="2670" max="2909" width="8.625" style="1266" hidden="1"/>
    <col min="2910" max="2915" width="14.875" style="1266" hidden="1"/>
    <col min="2916" max="2917" width="15.875" style="1266" hidden="1"/>
    <col min="2918" max="2923" width="16.125" style="1266" hidden="1"/>
    <col min="2924" max="2924" width="6.125" style="1266" hidden="1"/>
    <col min="2925" max="2925" width="3" style="1266" hidden="1"/>
    <col min="2926" max="3165" width="8.625" style="1266" hidden="1"/>
    <col min="3166" max="3171" width="14.875" style="1266" hidden="1"/>
    <col min="3172" max="3173" width="15.875" style="1266" hidden="1"/>
    <col min="3174" max="3179" width="16.125" style="1266" hidden="1"/>
    <col min="3180" max="3180" width="6.125" style="1266" hidden="1"/>
    <col min="3181" max="3181" width="3" style="1266" hidden="1"/>
    <col min="3182" max="3421" width="8.625" style="1266" hidden="1"/>
    <col min="3422" max="3427" width="14.875" style="1266" hidden="1"/>
    <col min="3428" max="3429" width="15.875" style="1266" hidden="1"/>
    <col min="3430" max="3435" width="16.125" style="1266" hidden="1"/>
    <col min="3436" max="3436" width="6.125" style="1266" hidden="1"/>
    <col min="3437" max="3437" width="3" style="1266" hidden="1"/>
    <col min="3438" max="3677" width="8.625" style="1266" hidden="1"/>
    <col min="3678" max="3683" width="14.875" style="1266" hidden="1"/>
    <col min="3684" max="3685" width="15.875" style="1266" hidden="1"/>
    <col min="3686" max="3691" width="16.125" style="1266" hidden="1"/>
    <col min="3692" max="3692" width="6.125" style="1266" hidden="1"/>
    <col min="3693" max="3693" width="3" style="1266" hidden="1"/>
    <col min="3694" max="3933" width="8.625" style="1266" hidden="1"/>
    <col min="3934" max="3939" width="14.875" style="1266" hidden="1"/>
    <col min="3940" max="3941" width="15.875" style="1266" hidden="1"/>
    <col min="3942" max="3947" width="16.125" style="1266" hidden="1"/>
    <col min="3948" max="3948" width="6.125" style="1266" hidden="1"/>
    <col min="3949" max="3949" width="3" style="1266" hidden="1"/>
    <col min="3950" max="4189" width="8.625" style="1266" hidden="1"/>
    <col min="4190" max="4195" width="14.875" style="1266" hidden="1"/>
    <col min="4196" max="4197" width="15.875" style="1266" hidden="1"/>
    <col min="4198" max="4203" width="16.125" style="1266" hidden="1"/>
    <col min="4204" max="4204" width="6.125" style="1266" hidden="1"/>
    <col min="4205" max="4205" width="3" style="1266" hidden="1"/>
    <col min="4206" max="4445" width="8.625" style="1266" hidden="1"/>
    <col min="4446" max="4451" width="14.875" style="1266" hidden="1"/>
    <col min="4452" max="4453" width="15.875" style="1266" hidden="1"/>
    <col min="4454" max="4459" width="16.125" style="1266" hidden="1"/>
    <col min="4460" max="4460" width="6.125" style="1266" hidden="1"/>
    <col min="4461" max="4461" width="3" style="1266" hidden="1"/>
    <col min="4462" max="4701" width="8.625" style="1266" hidden="1"/>
    <col min="4702" max="4707" width="14.875" style="1266" hidden="1"/>
    <col min="4708" max="4709" width="15.875" style="1266" hidden="1"/>
    <col min="4710" max="4715" width="16.125" style="1266" hidden="1"/>
    <col min="4716" max="4716" width="6.125" style="1266" hidden="1"/>
    <col min="4717" max="4717" width="3" style="1266" hidden="1"/>
    <col min="4718" max="4957" width="8.625" style="1266" hidden="1"/>
    <col min="4958" max="4963" width="14.875" style="1266" hidden="1"/>
    <col min="4964" max="4965" width="15.875" style="1266" hidden="1"/>
    <col min="4966" max="4971" width="16.125" style="1266" hidden="1"/>
    <col min="4972" max="4972" width="6.125" style="1266" hidden="1"/>
    <col min="4973" max="4973" width="3" style="1266" hidden="1"/>
    <col min="4974" max="5213" width="8.625" style="1266" hidden="1"/>
    <col min="5214" max="5219" width="14.875" style="1266" hidden="1"/>
    <col min="5220" max="5221" width="15.875" style="1266" hidden="1"/>
    <col min="5222" max="5227" width="16.125" style="1266" hidden="1"/>
    <col min="5228" max="5228" width="6.125" style="1266" hidden="1"/>
    <col min="5229" max="5229" width="3" style="1266" hidden="1"/>
    <col min="5230" max="5469" width="8.625" style="1266" hidden="1"/>
    <col min="5470" max="5475" width="14.875" style="1266" hidden="1"/>
    <col min="5476" max="5477" width="15.875" style="1266" hidden="1"/>
    <col min="5478" max="5483" width="16.125" style="1266" hidden="1"/>
    <col min="5484" max="5484" width="6.125" style="1266" hidden="1"/>
    <col min="5485" max="5485" width="3" style="1266" hidden="1"/>
    <col min="5486" max="5725" width="8.625" style="1266" hidden="1"/>
    <col min="5726" max="5731" width="14.875" style="1266" hidden="1"/>
    <col min="5732" max="5733" width="15.875" style="1266" hidden="1"/>
    <col min="5734" max="5739" width="16.125" style="1266" hidden="1"/>
    <col min="5740" max="5740" width="6.125" style="1266" hidden="1"/>
    <col min="5741" max="5741" width="3" style="1266" hidden="1"/>
    <col min="5742" max="5981" width="8.625" style="1266" hidden="1"/>
    <col min="5982" max="5987" width="14.875" style="1266" hidden="1"/>
    <col min="5988" max="5989" width="15.875" style="1266" hidden="1"/>
    <col min="5990" max="5995" width="16.125" style="1266" hidden="1"/>
    <col min="5996" max="5996" width="6.125" style="1266" hidden="1"/>
    <col min="5997" max="5997" width="3" style="1266" hidden="1"/>
    <col min="5998" max="6237" width="8.625" style="1266" hidden="1"/>
    <col min="6238" max="6243" width="14.875" style="1266" hidden="1"/>
    <col min="6244" max="6245" width="15.875" style="1266" hidden="1"/>
    <col min="6246" max="6251" width="16.125" style="1266" hidden="1"/>
    <col min="6252" max="6252" width="6.125" style="1266" hidden="1"/>
    <col min="6253" max="6253" width="3" style="1266" hidden="1"/>
    <col min="6254" max="6493" width="8.625" style="1266" hidden="1"/>
    <col min="6494" max="6499" width="14.875" style="1266" hidden="1"/>
    <col min="6500" max="6501" width="15.875" style="1266" hidden="1"/>
    <col min="6502" max="6507" width="16.125" style="1266" hidden="1"/>
    <col min="6508" max="6508" width="6.125" style="1266" hidden="1"/>
    <col min="6509" max="6509" width="3" style="1266" hidden="1"/>
    <col min="6510" max="6749" width="8.625" style="1266" hidden="1"/>
    <col min="6750" max="6755" width="14.875" style="1266" hidden="1"/>
    <col min="6756" max="6757" width="15.875" style="1266" hidden="1"/>
    <col min="6758" max="6763" width="16.125" style="1266" hidden="1"/>
    <col min="6764" max="6764" width="6.125" style="1266" hidden="1"/>
    <col min="6765" max="6765" width="3" style="1266" hidden="1"/>
    <col min="6766" max="7005" width="8.625" style="1266" hidden="1"/>
    <col min="7006" max="7011" width="14.875" style="1266" hidden="1"/>
    <col min="7012" max="7013" width="15.875" style="1266" hidden="1"/>
    <col min="7014" max="7019" width="16.125" style="1266" hidden="1"/>
    <col min="7020" max="7020" width="6.125" style="1266" hidden="1"/>
    <col min="7021" max="7021" width="3" style="1266" hidden="1"/>
    <col min="7022" max="7261" width="8.625" style="1266" hidden="1"/>
    <col min="7262" max="7267" width="14.875" style="1266" hidden="1"/>
    <col min="7268" max="7269" width="15.875" style="1266" hidden="1"/>
    <col min="7270" max="7275" width="16.125" style="1266" hidden="1"/>
    <col min="7276" max="7276" width="6.125" style="1266" hidden="1"/>
    <col min="7277" max="7277" width="3" style="1266" hidden="1"/>
    <col min="7278" max="7517" width="8.625" style="1266" hidden="1"/>
    <col min="7518" max="7523" width="14.875" style="1266" hidden="1"/>
    <col min="7524" max="7525" width="15.875" style="1266" hidden="1"/>
    <col min="7526" max="7531" width="16.125" style="1266" hidden="1"/>
    <col min="7532" max="7532" width="6.125" style="1266" hidden="1"/>
    <col min="7533" max="7533" width="3" style="1266" hidden="1"/>
    <col min="7534" max="7773" width="8.625" style="1266" hidden="1"/>
    <col min="7774" max="7779" width="14.875" style="1266" hidden="1"/>
    <col min="7780" max="7781" width="15.875" style="1266" hidden="1"/>
    <col min="7782" max="7787" width="16.125" style="1266" hidden="1"/>
    <col min="7788" max="7788" width="6.125" style="1266" hidden="1"/>
    <col min="7789" max="7789" width="3" style="1266" hidden="1"/>
    <col min="7790" max="8029" width="8.625" style="1266" hidden="1"/>
    <col min="8030" max="8035" width="14.875" style="1266" hidden="1"/>
    <col min="8036" max="8037" width="15.875" style="1266" hidden="1"/>
    <col min="8038" max="8043" width="16.125" style="1266" hidden="1"/>
    <col min="8044" max="8044" width="6.125" style="1266" hidden="1"/>
    <col min="8045" max="8045" width="3" style="1266" hidden="1"/>
    <col min="8046" max="8285" width="8.625" style="1266" hidden="1"/>
    <col min="8286" max="8291" width="14.875" style="1266" hidden="1"/>
    <col min="8292" max="8293" width="15.875" style="1266" hidden="1"/>
    <col min="8294" max="8299" width="16.125" style="1266" hidden="1"/>
    <col min="8300" max="8300" width="6.125" style="1266" hidden="1"/>
    <col min="8301" max="8301" width="3" style="1266" hidden="1"/>
    <col min="8302" max="8541" width="8.625" style="1266" hidden="1"/>
    <col min="8542" max="8547" width="14.875" style="1266" hidden="1"/>
    <col min="8548" max="8549" width="15.875" style="1266" hidden="1"/>
    <col min="8550" max="8555" width="16.125" style="1266" hidden="1"/>
    <col min="8556" max="8556" width="6.125" style="1266" hidden="1"/>
    <col min="8557" max="8557" width="3" style="1266" hidden="1"/>
    <col min="8558" max="8797" width="8.625" style="1266" hidden="1"/>
    <col min="8798" max="8803" width="14.875" style="1266" hidden="1"/>
    <col min="8804" max="8805" width="15.875" style="1266" hidden="1"/>
    <col min="8806" max="8811" width="16.125" style="1266" hidden="1"/>
    <col min="8812" max="8812" width="6.125" style="1266" hidden="1"/>
    <col min="8813" max="8813" width="3" style="1266" hidden="1"/>
    <col min="8814" max="9053" width="8.625" style="1266" hidden="1"/>
    <col min="9054" max="9059" width="14.875" style="1266" hidden="1"/>
    <col min="9060" max="9061" width="15.875" style="1266" hidden="1"/>
    <col min="9062" max="9067" width="16.125" style="1266" hidden="1"/>
    <col min="9068" max="9068" width="6.125" style="1266" hidden="1"/>
    <col min="9069" max="9069" width="3" style="1266" hidden="1"/>
    <col min="9070" max="9309" width="8.625" style="1266" hidden="1"/>
    <col min="9310" max="9315" width="14.875" style="1266" hidden="1"/>
    <col min="9316" max="9317" width="15.875" style="1266" hidden="1"/>
    <col min="9318" max="9323" width="16.125" style="1266" hidden="1"/>
    <col min="9324" max="9324" width="6.125" style="1266" hidden="1"/>
    <col min="9325" max="9325" width="3" style="1266" hidden="1"/>
    <col min="9326" max="9565" width="8.625" style="1266" hidden="1"/>
    <col min="9566" max="9571" width="14.875" style="1266" hidden="1"/>
    <col min="9572" max="9573" width="15.875" style="1266" hidden="1"/>
    <col min="9574" max="9579" width="16.125" style="1266" hidden="1"/>
    <col min="9580" max="9580" width="6.125" style="1266" hidden="1"/>
    <col min="9581" max="9581" width="3" style="1266" hidden="1"/>
    <col min="9582" max="9821" width="8.625" style="1266" hidden="1"/>
    <col min="9822" max="9827" width="14.875" style="1266" hidden="1"/>
    <col min="9828" max="9829" width="15.875" style="1266" hidden="1"/>
    <col min="9830" max="9835" width="16.125" style="1266" hidden="1"/>
    <col min="9836" max="9836" width="6.125" style="1266" hidden="1"/>
    <col min="9837" max="9837" width="3" style="1266" hidden="1"/>
    <col min="9838" max="10077" width="8.625" style="1266" hidden="1"/>
    <col min="10078" max="10083" width="14.875" style="1266" hidden="1"/>
    <col min="10084" max="10085" width="15.875" style="1266" hidden="1"/>
    <col min="10086" max="10091" width="16.125" style="1266" hidden="1"/>
    <col min="10092" max="10092" width="6.125" style="1266" hidden="1"/>
    <col min="10093" max="10093" width="3" style="1266" hidden="1"/>
    <col min="10094" max="10333" width="8.625" style="1266" hidden="1"/>
    <col min="10334" max="10339" width="14.875" style="1266" hidden="1"/>
    <col min="10340" max="10341" width="15.875" style="1266" hidden="1"/>
    <col min="10342" max="10347" width="16.125" style="1266" hidden="1"/>
    <col min="10348" max="10348" width="6.125" style="1266" hidden="1"/>
    <col min="10349" max="10349" width="3" style="1266" hidden="1"/>
    <col min="10350" max="10589" width="8.625" style="1266" hidden="1"/>
    <col min="10590" max="10595" width="14.875" style="1266" hidden="1"/>
    <col min="10596" max="10597" width="15.875" style="1266" hidden="1"/>
    <col min="10598" max="10603" width="16.125" style="1266" hidden="1"/>
    <col min="10604" max="10604" width="6.125" style="1266" hidden="1"/>
    <col min="10605" max="10605" width="3" style="1266" hidden="1"/>
    <col min="10606" max="10845" width="8.625" style="1266" hidden="1"/>
    <col min="10846" max="10851" width="14.875" style="1266" hidden="1"/>
    <col min="10852" max="10853" width="15.875" style="1266" hidden="1"/>
    <col min="10854" max="10859" width="16.125" style="1266" hidden="1"/>
    <col min="10860" max="10860" width="6.125" style="1266" hidden="1"/>
    <col min="10861" max="10861" width="3" style="1266" hidden="1"/>
    <col min="10862" max="11101" width="8.625" style="1266" hidden="1"/>
    <col min="11102" max="11107" width="14.875" style="1266" hidden="1"/>
    <col min="11108" max="11109" width="15.875" style="1266" hidden="1"/>
    <col min="11110" max="11115" width="16.125" style="1266" hidden="1"/>
    <col min="11116" max="11116" width="6.125" style="1266" hidden="1"/>
    <col min="11117" max="11117" width="3" style="1266" hidden="1"/>
    <col min="11118" max="11357" width="8.625" style="1266" hidden="1"/>
    <col min="11358" max="11363" width="14.875" style="1266" hidden="1"/>
    <col min="11364" max="11365" width="15.875" style="1266" hidden="1"/>
    <col min="11366" max="11371" width="16.125" style="1266" hidden="1"/>
    <col min="11372" max="11372" width="6.125" style="1266" hidden="1"/>
    <col min="11373" max="11373" width="3" style="1266" hidden="1"/>
    <col min="11374" max="11613" width="8.625" style="1266" hidden="1"/>
    <col min="11614" max="11619" width="14.875" style="1266" hidden="1"/>
    <col min="11620" max="11621" width="15.875" style="1266" hidden="1"/>
    <col min="11622" max="11627" width="16.125" style="1266" hidden="1"/>
    <col min="11628" max="11628" width="6.125" style="1266" hidden="1"/>
    <col min="11629" max="11629" width="3" style="1266" hidden="1"/>
    <col min="11630" max="11869" width="8.625" style="1266" hidden="1"/>
    <col min="11870" max="11875" width="14.875" style="1266" hidden="1"/>
    <col min="11876" max="11877" width="15.875" style="1266" hidden="1"/>
    <col min="11878" max="11883" width="16.125" style="1266" hidden="1"/>
    <col min="11884" max="11884" width="6.125" style="1266" hidden="1"/>
    <col min="11885" max="11885" width="3" style="1266" hidden="1"/>
    <col min="11886" max="12125" width="8.625" style="1266" hidden="1"/>
    <col min="12126" max="12131" width="14.875" style="1266" hidden="1"/>
    <col min="12132" max="12133" width="15.875" style="1266" hidden="1"/>
    <col min="12134" max="12139" width="16.125" style="1266" hidden="1"/>
    <col min="12140" max="12140" width="6.125" style="1266" hidden="1"/>
    <col min="12141" max="12141" width="3" style="1266" hidden="1"/>
    <col min="12142" max="12381" width="8.625" style="1266" hidden="1"/>
    <col min="12382" max="12387" width="14.875" style="1266" hidden="1"/>
    <col min="12388" max="12389" width="15.875" style="1266" hidden="1"/>
    <col min="12390" max="12395" width="16.125" style="1266" hidden="1"/>
    <col min="12396" max="12396" width="6.125" style="1266" hidden="1"/>
    <col min="12397" max="12397" width="3" style="1266" hidden="1"/>
    <col min="12398" max="12637" width="8.625" style="1266" hidden="1"/>
    <col min="12638" max="12643" width="14.875" style="1266" hidden="1"/>
    <col min="12644" max="12645" width="15.875" style="1266" hidden="1"/>
    <col min="12646" max="12651" width="16.125" style="1266" hidden="1"/>
    <col min="12652" max="12652" width="6.125" style="1266" hidden="1"/>
    <col min="12653" max="12653" width="3" style="1266" hidden="1"/>
    <col min="12654" max="12893" width="8.625" style="1266" hidden="1"/>
    <col min="12894" max="12899" width="14.875" style="1266" hidden="1"/>
    <col min="12900" max="12901" width="15.875" style="1266" hidden="1"/>
    <col min="12902" max="12907" width="16.125" style="1266" hidden="1"/>
    <col min="12908" max="12908" width="6.125" style="1266" hidden="1"/>
    <col min="12909" max="12909" width="3" style="1266" hidden="1"/>
    <col min="12910" max="13149" width="8.625" style="1266" hidden="1"/>
    <col min="13150" max="13155" width="14.875" style="1266" hidden="1"/>
    <col min="13156" max="13157" width="15.875" style="1266" hidden="1"/>
    <col min="13158" max="13163" width="16.125" style="1266" hidden="1"/>
    <col min="13164" max="13164" width="6.125" style="1266" hidden="1"/>
    <col min="13165" max="13165" width="3" style="1266" hidden="1"/>
    <col min="13166" max="13405" width="8.625" style="1266" hidden="1"/>
    <col min="13406" max="13411" width="14.875" style="1266" hidden="1"/>
    <col min="13412" max="13413" width="15.875" style="1266" hidden="1"/>
    <col min="13414" max="13419" width="16.125" style="1266" hidden="1"/>
    <col min="13420" max="13420" width="6.125" style="1266" hidden="1"/>
    <col min="13421" max="13421" width="3" style="1266" hidden="1"/>
    <col min="13422" max="13661" width="8.625" style="1266" hidden="1"/>
    <col min="13662" max="13667" width="14.875" style="1266" hidden="1"/>
    <col min="13668" max="13669" width="15.875" style="1266" hidden="1"/>
    <col min="13670" max="13675" width="16.125" style="1266" hidden="1"/>
    <col min="13676" max="13676" width="6.125" style="1266" hidden="1"/>
    <col min="13677" max="13677" width="3" style="1266" hidden="1"/>
    <col min="13678" max="13917" width="8.625" style="1266" hidden="1"/>
    <col min="13918" max="13923" width="14.875" style="1266" hidden="1"/>
    <col min="13924" max="13925" width="15.875" style="1266" hidden="1"/>
    <col min="13926" max="13931" width="16.125" style="1266" hidden="1"/>
    <col min="13932" max="13932" width="6.125" style="1266" hidden="1"/>
    <col min="13933" max="13933" width="3" style="1266" hidden="1"/>
    <col min="13934" max="14173" width="8.625" style="1266" hidden="1"/>
    <col min="14174" max="14179" width="14.875" style="1266" hidden="1"/>
    <col min="14180" max="14181" width="15.875" style="1266" hidden="1"/>
    <col min="14182" max="14187" width="16.125" style="1266" hidden="1"/>
    <col min="14188" max="14188" width="6.125" style="1266" hidden="1"/>
    <col min="14189" max="14189" width="3" style="1266" hidden="1"/>
    <col min="14190" max="14429" width="8.625" style="1266" hidden="1"/>
    <col min="14430" max="14435" width="14.875" style="1266" hidden="1"/>
    <col min="14436" max="14437" width="15.875" style="1266" hidden="1"/>
    <col min="14438" max="14443" width="16.125" style="1266" hidden="1"/>
    <col min="14444" max="14444" width="6.125" style="1266" hidden="1"/>
    <col min="14445" max="14445" width="3" style="1266" hidden="1"/>
    <col min="14446" max="14685" width="8.625" style="1266" hidden="1"/>
    <col min="14686" max="14691" width="14.875" style="1266" hidden="1"/>
    <col min="14692" max="14693" width="15.875" style="1266" hidden="1"/>
    <col min="14694" max="14699" width="16.125" style="1266" hidden="1"/>
    <col min="14700" max="14700" width="6.125" style="1266" hidden="1"/>
    <col min="14701" max="14701" width="3" style="1266" hidden="1"/>
    <col min="14702" max="14941" width="8.625" style="1266" hidden="1"/>
    <col min="14942" max="14947" width="14.875" style="1266" hidden="1"/>
    <col min="14948" max="14949" width="15.875" style="1266" hidden="1"/>
    <col min="14950" max="14955" width="16.125" style="1266" hidden="1"/>
    <col min="14956" max="14956" width="6.125" style="1266" hidden="1"/>
    <col min="14957" max="14957" width="3" style="1266" hidden="1"/>
    <col min="14958" max="15197" width="8.625" style="1266" hidden="1"/>
    <col min="15198" max="15203" width="14.875" style="1266" hidden="1"/>
    <col min="15204" max="15205" width="15.875" style="1266" hidden="1"/>
    <col min="15206" max="15211" width="16.125" style="1266" hidden="1"/>
    <col min="15212" max="15212" width="6.125" style="1266" hidden="1"/>
    <col min="15213" max="15213" width="3" style="1266" hidden="1"/>
    <col min="15214" max="15453" width="8.625" style="1266" hidden="1"/>
    <col min="15454" max="15459" width="14.875" style="1266" hidden="1"/>
    <col min="15460" max="15461" width="15.875" style="1266" hidden="1"/>
    <col min="15462" max="15467" width="16.125" style="1266" hidden="1"/>
    <col min="15468" max="15468" width="6.125" style="1266" hidden="1"/>
    <col min="15469" max="15469" width="3" style="1266" hidden="1"/>
    <col min="15470" max="15709" width="8.625" style="1266" hidden="1"/>
    <col min="15710" max="15715" width="14.875" style="1266" hidden="1"/>
    <col min="15716" max="15717" width="15.875" style="1266" hidden="1"/>
    <col min="15718" max="15723" width="16.125" style="1266" hidden="1"/>
    <col min="15724" max="15724" width="6.125" style="1266" hidden="1"/>
    <col min="15725" max="15725" width="3" style="1266" hidden="1"/>
    <col min="15726" max="15965" width="8.625" style="1266" hidden="1"/>
    <col min="15966" max="15971" width="14.875" style="1266" hidden="1"/>
    <col min="15972" max="15973" width="15.875" style="1266" hidden="1"/>
    <col min="15974" max="15979" width="16.125" style="1266" hidden="1"/>
    <col min="15980" max="15980" width="6.125" style="1266" hidden="1"/>
    <col min="15981" max="15981" width="3" style="1266" hidden="1"/>
    <col min="15982" max="16221" width="8.625" style="1266" hidden="1"/>
    <col min="16222" max="16227" width="14.875" style="1266" hidden="1"/>
    <col min="16228" max="16229" width="15.875" style="1266" hidden="1"/>
    <col min="16230" max="16235" width="16.125" style="1266" hidden="1"/>
    <col min="16236" max="16236" width="6.125" style="1266" hidden="1"/>
    <col min="16237" max="16237" width="3" style="1266" hidden="1"/>
    <col min="16238" max="16384" width="8.625" style="1266" hidden="1"/>
  </cols>
  <sheetData>
    <row r="1" spans="1:143" ht="42.75" customHeight="1" x14ac:dyDescent="0.15">
      <c r="A1" s="1264"/>
      <c r="B1" s="1265"/>
      <c r="DD1" s="1266"/>
      <c r="DE1" s="1266"/>
    </row>
    <row r="2" spans="1:143" ht="25.5" customHeight="1" x14ac:dyDescent="0.15">
      <c r="A2" s="1267"/>
      <c r="C2" s="1267"/>
      <c r="O2" s="1267"/>
      <c r="P2" s="1267"/>
      <c r="Q2" s="1267"/>
      <c r="R2" s="1267"/>
      <c r="S2" s="1267"/>
      <c r="T2" s="1267"/>
      <c r="U2" s="1267"/>
      <c r="V2" s="1267"/>
      <c r="W2" s="1267"/>
      <c r="X2" s="1267"/>
      <c r="Y2" s="1267"/>
      <c r="Z2" s="1267"/>
      <c r="AA2" s="1267"/>
      <c r="AB2" s="1267"/>
      <c r="AC2" s="1267"/>
      <c r="AD2" s="1267"/>
      <c r="AE2" s="1267"/>
      <c r="AF2" s="1267"/>
      <c r="AG2" s="1267"/>
      <c r="AH2" s="1267"/>
      <c r="AI2" s="1267"/>
      <c r="AU2" s="1267"/>
      <c r="BG2" s="1267"/>
      <c r="BS2" s="1267"/>
      <c r="CE2" s="1267"/>
      <c r="CQ2" s="1267"/>
      <c r="DD2" s="1266"/>
      <c r="DE2" s="1266"/>
    </row>
    <row r="3" spans="1:143" ht="25.5" customHeight="1" x14ac:dyDescent="0.15">
      <c r="A3" s="1267"/>
      <c r="C3" s="1267"/>
      <c r="O3" s="1267"/>
      <c r="P3" s="1267"/>
      <c r="Q3" s="1267"/>
      <c r="R3" s="1267"/>
      <c r="S3" s="1267"/>
      <c r="T3" s="1267"/>
      <c r="U3" s="1267"/>
      <c r="V3" s="1267"/>
      <c r="W3" s="1267"/>
      <c r="X3" s="1267"/>
      <c r="Y3" s="1267"/>
      <c r="Z3" s="1267"/>
      <c r="AA3" s="1267"/>
      <c r="AB3" s="1267"/>
      <c r="AC3" s="1267"/>
      <c r="AD3" s="1267"/>
      <c r="AE3" s="1267"/>
      <c r="AF3" s="1267"/>
      <c r="AG3" s="1267"/>
      <c r="AH3" s="1267"/>
      <c r="AI3" s="1267"/>
      <c r="AU3" s="1267"/>
      <c r="BG3" s="1267"/>
      <c r="BS3" s="1267"/>
      <c r="CE3" s="1267"/>
      <c r="CQ3" s="1267"/>
      <c r="DD3" s="1266"/>
      <c r="DE3" s="1266"/>
    </row>
    <row r="4" spans="1:143" s="290" customFormat="1" x14ac:dyDescent="0.15">
      <c r="A4" s="1267"/>
      <c r="B4" s="1267"/>
      <c r="C4" s="1267"/>
      <c r="D4" s="1267"/>
      <c r="E4" s="1267"/>
      <c r="F4" s="1267"/>
      <c r="G4" s="1267"/>
      <c r="H4" s="1267"/>
      <c r="I4" s="1267"/>
      <c r="J4" s="126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1267"/>
      <c r="AN4" s="1267"/>
      <c r="AO4" s="1267"/>
      <c r="AP4" s="1267"/>
      <c r="AQ4" s="1267"/>
      <c r="AR4" s="1267"/>
      <c r="AS4" s="1267"/>
      <c r="AT4" s="1267"/>
      <c r="AU4" s="1267"/>
      <c r="AV4" s="1267"/>
      <c r="AW4" s="1267"/>
      <c r="AX4" s="1267"/>
      <c r="AY4" s="1267"/>
      <c r="AZ4" s="1267"/>
      <c r="BA4" s="1267"/>
      <c r="BB4" s="1267"/>
      <c r="BC4" s="1267"/>
      <c r="BD4" s="1267"/>
      <c r="BE4" s="1267"/>
      <c r="BF4" s="1267"/>
      <c r="BG4" s="1267"/>
      <c r="BH4" s="1267"/>
      <c r="BI4" s="1267"/>
      <c r="BJ4" s="1267"/>
      <c r="BK4" s="1267"/>
      <c r="BL4" s="1267"/>
      <c r="BM4" s="1267"/>
      <c r="BN4" s="1267"/>
      <c r="BO4" s="1267"/>
      <c r="BP4" s="1267"/>
      <c r="BQ4" s="1267"/>
      <c r="BR4" s="1267"/>
      <c r="BS4" s="1267"/>
      <c r="BT4" s="1267"/>
      <c r="BU4" s="1267"/>
      <c r="BV4" s="1267"/>
      <c r="BW4" s="1267"/>
      <c r="BX4" s="1267"/>
      <c r="BY4" s="1267"/>
      <c r="BZ4" s="1267"/>
      <c r="CA4" s="1267"/>
      <c r="CB4" s="1267"/>
      <c r="CC4" s="1267"/>
      <c r="CD4" s="1267"/>
      <c r="CE4" s="1267"/>
      <c r="CF4" s="1267"/>
      <c r="CG4" s="1267"/>
      <c r="CH4" s="1267"/>
      <c r="CI4" s="1267"/>
      <c r="CJ4" s="1267"/>
      <c r="CK4" s="1267"/>
      <c r="CL4" s="1267"/>
      <c r="CM4" s="1267"/>
      <c r="CN4" s="1267"/>
      <c r="CO4" s="1267"/>
      <c r="CP4" s="1267"/>
      <c r="CQ4" s="1267"/>
      <c r="CR4" s="1267"/>
      <c r="CS4" s="1267"/>
      <c r="CT4" s="1267"/>
      <c r="CU4" s="1267"/>
      <c r="CV4" s="1267"/>
      <c r="CW4" s="1267"/>
      <c r="CX4" s="1267"/>
      <c r="CY4" s="1267"/>
      <c r="CZ4" s="1267"/>
      <c r="DA4" s="1267"/>
      <c r="DB4" s="1267"/>
      <c r="DC4" s="1267"/>
      <c r="DD4" s="1267"/>
      <c r="DE4" s="1267"/>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67"/>
      <c r="B5" s="1267"/>
      <c r="C5" s="1267"/>
      <c r="D5" s="1267"/>
      <c r="E5" s="1267"/>
      <c r="F5" s="1267"/>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7"/>
      <c r="AI5" s="1267"/>
      <c r="AJ5" s="1267"/>
      <c r="AK5" s="1267"/>
      <c r="AL5" s="1267"/>
      <c r="AM5" s="1267"/>
      <c r="AN5" s="1267"/>
      <c r="AO5" s="1267"/>
      <c r="AP5" s="1267"/>
      <c r="AQ5" s="1267"/>
      <c r="AR5" s="1267"/>
      <c r="AS5" s="1267"/>
      <c r="AT5" s="1267"/>
      <c r="AU5" s="1267"/>
      <c r="AV5" s="1267"/>
      <c r="AW5" s="1267"/>
      <c r="AX5" s="1267"/>
      <c r="AY5" s="1267"/>
      <c r="AZ5" s="1267"/>
      <c r="BA5" s="1267"/>
      <c r="BB5" s="1267"/>
      <c r="BC5" s="1267"/>
      <c r="BD5" s="1267"/>
      <c r="BE5" s="1267"/>
      <c r="BF5" s="1267"/>
      <c r="BG5" s="1267"/>
      <c r="BH5" s="1267"/>
      <c r="BI5" s="1267"/>
      <c r="BJ5" s="1267"/>
      <c r="BK5" s="1267"/>
      <c r="BL5" s="1267"/>
      <c r="BM5" s="1267"/>
      <c r="BN5" s="1267"/>
      <c r="BO5" s="1267"/>
      <c r="BP5" s="1267"/>
      <c r="BQ5" s="1267"/>
      <c r="BR5" s="1267"/>
      <c r="BS5" s="1267"/>
      <c r="BT5" s="1267"/>
      <c r="BU5" s="1267"/>
      <c r="BV5" s="1267"/>
      <c r="BW5" s="1267"/>
      <c r="BX5" s="1267"/>
      <c r="BY5" s="1267"/>
      <c r="BZ5" s="1267"/>
      <c r="CA5" s="1267"/>
      <c r="CB5" s="1267"/>
      <c r="CC5" s="1267"/>
      <c r="CD5" s="1267"/>
      <c r="CE5" s="1267"/>
      <c r="CF5" s="1267"/>
      <c r="CG5" s="1267"/>
      <c r="CH5" s="1267"/>
      <c r="CI5" s="1267"/>
      <c r="CJ5" s="1267"/>
      <c r="CK5" s="1267"/>
      <c r="CL5" s="1267"/>
      <c r="CM5" s="1267"/>
      <c r="CN5" s="1267"/>
      <c r="CO5" s="1267"/>
      <c r="CP5" s="1267"/>
      <c r="CQ5" s="1267"/>
      <c r="CR5" s="1267"/>
      <c r="CS5" s="1267"/>
      <c r="CT5" s="1267"/>
      <c r="CU5" s="1267"/>
      <c r="CV5" s="1267"/>
      <c r="CW5" s="1267"/>
      <c r="CX5" s="1267"/>
      <c r="CY5" s="1267"/>
      <c r="CZ5" s="1267"/>
      <c r="DA5" s="1267"/>
      <c r="DB5" s="1267"/>
      <c r="DC5" s="1267"/>
      <c r="DD5" s="1267"/>
      <c r="DE5" s="1267"/>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67"/>
      <c r="B6" s="1267"/>
      <c r="C6" s="1267"/>
      <c r="D6" s="1267"/>
      <c r="E6" s="1267"/>
      <c r="F6" s="1267"/>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7"/>
      <c r="AI6" s="1267"/>
      <c r="AJ6" s="1267"/>
      <c r="AK6" s="1267"/>
      <c r="AL6" s="1267"/>
      <c r="AM6" s="1267"/>
      <c r="AN6" s="1267"/>
      <c r="AO6" s="1267"/>
      <c r="AP6" s="1267"/>
      <c r="AQ6" s="1267"/>
      <c r="AR6" s="1267"/>
      <c r="AS6" s="1267"/>
      <c r="AT6" s="1267"/>
      <c r="AU6" s="1267"/>
      <c r="AV6" s="1267"/>
      <c r="AW6" s="1267"/>
      <c r="AX6" s="1267"/>
      <c r="AY6" s="1267"/>
      <c r="AZ6" s="1267"/>
      <c r="BA6" s="1267"/>
      <c r="BB6" s="1267"/>
      <c r="BC6" s="1267"/>
      <c r="BD6" s="1267"/>
      <c r="BE6" s="1267"/>
      <c r="BF6" s="1267"/>
      <c r="BG6" s="1267"/>
      <c r="BH6" s="1267"/>
      <c r="BI6" s="1267"/>
      <c r="BJ6" s="1267"/>
      <c r="BK6" s="1267"/>
      <c r="BL6" s="1267"/>
      <c r="BM6" s="1267"/>
      <c r="BN6" s="1267"/>
      <c r="BO6" s="1267"/>
      <c r="BP6" s="1267"/>
      <c r="BQ6" s="1267"/>
      <c r="BR6" s="1267"/>
      <c r="BS6" s="1267"/>
      <c r="BT6" s="1267"/>
      <c r="BU6" s="1267"/>
      <c r="BV6" s="1267"/>
      <c r="BW6" s="1267"/>
      <c r="BX6" s="1267"/>
      <c r="BY6" s="1267"/>
      <c r="BZ6" s="1267"/>
      <c r="CA6" s="1267"/>
      <c r="CB6" s="1267"/>
      <c r="CC6" s="1267"/>
      <c r="CD6" s="1267"/>
      <c r="CE6" s="1267"/>
      <c r="CF6" s="1267"/>
      <c r="CG6" s="1267"/>
      <c r="CH6" s="1267"/>
      <c r="CI6" s="1267"/>
      <c r="CJ6" s="1267"/>
      <c r="CK6" s="1267"/>
      <c r="CL6" s="1267"/>
      <c r="CM6" s="1267"/>
      <c r="CN6" s="1267"/>
      <c r="CO6" s="1267"/>
      <c r="CP6" s="1267"/>
      <c r="CQ6" s="1267"/>
      <c r="CR6" s="1267"/>
      <c r="CS6" s="1267"/>
      <c r="CT6" s="1267"/>
      <c r="CU6" s="1267"/>
      <c r="CV6" s="1267"/>
      <c r="CW6" s="1267"/>
      <c r="CX6" s="1267"/>
      <c r="CY6" s="1267"/>
      <c r="CZ6" s="1267"/>
      <c r="DA6" s="1267"/>
      <c r="DB6" s="1267"/>
      <c r="DC6" s="1267"/>
      <c r="DD6" s="1267"/>
      <c r="DE6" s="1267"/>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67"/>
      <c r="B7" s="1267"/>
      <c r="C7" s="1267"/>
      <c r="D7" s="1267"/>
      <c r="E7" s="126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7"/>
      <c r="AI7" s="1267"/>
      <c r="AJ7" s="1267"/>
      <c r="AK7" s="1267"/>
      <c r="AL7" s="1267"/>
      <c r="AM7" s="1267"/>
      <c r="AN7" s="1267"/>
      <c r="AO7" s="1267"/>
      <c r="AP7" s="1267"/>
      <c r="AQ7" s="1267"/>
      <c r="AR7" s="1267"/>
      <c r="AS7" s="1267"/>
      <c r="AT7" s="1267"/>
      <c r="AU7" s="1267"/>
      <c r="AV7" s="1267"/>
      <c r="AW7" s="1267"/>
      <c r="AX7" s="1267"/>
      <c r="AY7" s="1267"/>
      <c r="AZ7" s="1267"/>
      <c r="BA7" s="1267"/>
      <c r="BB7" s="1267"/>
      <c r="BC7" s="1267"/>
      <c r="BD7" s="1267"/>
      <c r="BE7" s="1267"/>
      <c r="BF7" s="1267"/>
      <c r="BG7" s="1267"/>
      <c r="BH7" s="1267"/>
      <c r="BI7" s="1267"/>
      <c r="BJ7" s="1267"/>
      <c r="BK7" s="1267"/>
      <c r="BL7" s="1267"/>
      <c r="BM7" s="1267"/>
      <c r="BN7" s="1267"/>
      <c r="BO7" s="1267"/>
      <c r="BP7" s="1267"/>
      <c r="BQ7" s="1267"/>
      <c r="BR7" s="1267"/>
      <c r="BS7" s="1267"/>
      <c r="BT7" s="1267"/>
      <c r="BU7" s="1267"/>
      <c r="BV7" s="1267"/>
      <c r="BW7" s="1267"/>
      <c r="BX7" s="1267"/>
      <c r="BY7" s="1267"/>
      <c r="BZ7" s="1267"/>
      <c r="CA7" s="1267"/>
      <c r="CB7" s="1267"/>
      <c r="CC7" s="1267"/>
      <c r="CD7" s="1267"/>
      <c r="CE7" s="1267"/>
      <c r="CF7" s="1267"/>
      <c r="CG7" s="1267"/>
      <c r="CH7" s="1267"/>
      <c r="CI7" s="1267"/>
      <c r="CJ7" s="1267"/>
      <c r="CK7" s="1267"/>
      <c r="CL7" s="1267"/>
      <c r="CM7" s="1267"/>
      <c r="CN7" s="1267"/>
      <c r="CO7" s="1267"/>
      <c r="CP7" s="1267"/>
      <c r="CQ7" s="1267"/>
      <c r="CR7" s="1267"/>
      <c r="CS7" s="1267"/>
      <c r="CT7" s="1267"/>
      <c r="CU7" s="1267"/>
      <c r="CV7" s="1267"/>
      <c r="CW7" s="1267"/>
      <c r="CX7" s="1267"/>
      <c r="CY7" s="1267"/>
      <c r="CZ7" s="1267"/>
      <c r="DA7" s="1267"/>
      <c r="DB7" s="1267"/>
      <c r="DC7" s="1267"/>
      <c r="DD7" s="1267"/>
      <c r="DE7" s="1267"/>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67"/>
      <c r="B8" s="1267"/>
      <c r="C8" s="1267"/>
      <c r="D8" s="1267"/>
      <c r="E8" s="1267"/>
      <c r="F8" s="1267"/>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7"/>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c r="BB8" s="1267"/>
      <c r="BC8" s="1267"/>
      <c r="BD8" s="1267"/>
      <c r="BE8" s="1267"/>
      <c r="BF8" s="1267"/>
      <c r="BG8" s="1267"/>
      <c r="BH8" s="1267"/>
      <c r="BI8" s="1267"/>
      <c r="BJ8" s="1267"/>
      <c r="BK8" s="1267"/>
      <c r="BL8" s="1267"/>
      <c r="BM8" s="1267"/>
      <c r="BN8" s="1267"/>
      <c r="BO8" s="1267"/>
      <c r="BP8" s="1267"/>
      <c r="BQ8" s="1267"/>
      <c r="BR8" s="1267"/>
      <c r="BS8" s="1267"/>
      <c r="BT8" s="1267"/>
      <c r="BU8" s="1267"/>
      <c r="BV8" s="1267"/>
      <c r="BW8" s="1267"/>
      <c r="BX8" s="1267"/>
      <c r="BY8" s="1267"/>
      <c r="BZ8" s="1267"/>
      <c r="CA8" s="1267"/>
      <c r="CB8" s="1267"/>
      <c r="CC8" s="1267"/>
      <c r="CD8" s="1267"/>
      <c r="CE8" s="1267"/>
      <c r="CF8" s="1267"/>
      <c r="CG8" s="1267"/>
      <c r="CH8" s="1267"/>
      <c r="CI8" s="1267"/>
      <c r="CJ8" s="1267"/>
      <c r="CK8" s="1267"/>
      <c r="CL8" s="1267"/>
      <c r="CM8" s="1267"/>
      <c r="CN8" s="1267"/>
      <c r="CO8" s="1267"/>
      <c r="CP8" s="1267"/>
      <c r="CQ8" s="1267"/>
      <c r="CR8" s="1267"/>
      <c r="CS8" s="1267"/>
      <c r="CT8" s="1267"/>
      <c r="CU8" s="1267"/>
      <c r="CV8" s="1267"/>
      <c r="CW8" s="1267"/>
      <c r="CX8" s="1267"/>
      <c r="CY8" s="1267"/>
      <c r="CZ8" s="1267"/>
      <c r="DA8" s="1267"/>
      <c r="DB8" s="1267"/>
      <c r="DC8" s="1267"/>
      <c r="DD8" s="1267"/>
      <c r="DE8" s="1267"/>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67"/>
      <c r="B9" s="1267"/>
      <c r="C9" s="1267"/>
      <c r="D9" s="1267"/>
      <c r="E9" s="1267"/>
      <c r="F9" s="1267"/>
      <c r="G9" s="1267"/>
      <c r="H9" s="1267"/>
      <c r="I9" s="1267"/>
      <c r="J9" s="1267"/>
      <c r="K9" s="1267"/>
      <c r="L9" s="1267"/>
      <c r="M9" s="1267"/>
      <c r="N9" s="1267"/>
      <c r="O9" s="1267"/>
      <c r="P9" s="1267"/>
      <c r="Q9" s="1267"/>
      <c r="R9" s="1267"/>
      <c r="S9" s="1267"/>
      <c r="T9" s="1267"/>
      <c r="U9" s="1267"/>
      <c r="V9" s="1267"/>
      <c r="W9" s="1267"/>
      <c r="X9" s="1267"/>
      <c r="Y9" s="1267"/>
      <c r="Z9" s="1267"/>
      <c r="AA9" s="1267"/>
      <c r="AB9" s="1267"/>
      <c r="AC9" s="1267"/>
      <c r="AD9" s="1267"/>
      <c r="AE9" s="1267"/>
      <c r="AF9" s="1267"/>
      <c r="AG9" s="1267"/>
      <c r="AH9" s="1267"/>
      <c r="AI9" s="1267"/>
      <c r="AJ9" s="1267"/>
      <c r="AK9" s="1267"/>
      <c r="AL9" s="1267"/>
      <c r="AM9" s="1267"/>
      <c r="AN9" s="1267"/>
      <c r="AO9" s="1267"/>
      <c r="AP9" s="1267"/>
      <c r="AQ9" s="1267"/>
      <c r="AR9" s="1267"/>
      <c r="AS9" s="1267"/>
      <c r="AT9" s="1267"/>
      <c r="AU9" s="1267"/>
      <c r="AV9" s="1267"/>
      <c r="AW9" s="1267"/>
      <c r="AX9" s="1267"/>
      <c r="AY9" s="1267"/>
      <c r="AZ9" s="1267"/>
      <c r="BA9" s="1267"/>
      <c r="BB9" s="1267"/>
      <c r="BC9" s="1267"/>
      <c r="BD9" s="1267"/>
      <c r="BE9" s="1267"/>
      <c r="BF9" s="1267"/>
      <c r="BG9" s="1267"/>
      <c r="BH9" s="1267"/>
      <c r="BI9" s="1267"/>
      <c r="BJ9" s="1267"/>
      <c r="BK9" s="1267"/>
      <c r="BL9" s="1267"/>
      <c r="BM9" s="1267"/>
      <c r="BN9" s="1267"/>
      <c r="BO9" s="1267"/>
      <c r="BP9" s="1267"/>
      <c r="BQ9" s="1267"/>
      <c r="BR9" s="1267"/>
      <c r="BS9" s="1267"/>
      <c r="BT9" s="1267"/>
      <c r="BU9" s="1267"/>
      <c r="BV9" s="1267"/>
      <c r="BW9" s="1267"/>
      <c r="BX9" s="1267"/>
      <c r="BY9" s="1267"/>
      <c r="BZ9" s="1267"/>
      <c r="CA9" s="1267"/>
      <c r="CB9" s="1267"/>
      <c r="CC9" s="1267"/>
      <c r="CD9" s="1267"/>
      <c r="CE9" s="1267"/>
      <c r="CF9" s="1267"/>
      <c r="CG9" s="1267"/>
      <c r="CH9" s="1267"/>
      <c r="CI9" s="1267"/>
      <c r="CJ9" s="1267"/>
      <c r="CK9" s="1267"/>
      <c r="CL9" s="1267"/>
      <c r="CM9" s="1267"/>
      <c r="CN9" s="1267"/>
      <c r="CO9" s="1267"/>
      <c r="CP9" s="1267"/>
      <c r="CQ9" s="1267"/>
      <c r="CR9" s="1267"/>
      <c r="CS9" s="1267"/>
      <c r="CT9" s="1267"/>
      <c r="CU9" s="1267"/>
      <c r="CV9" s="1267"/>
      <c r="CW9" s="1267"/>
      <c r="CX9" s="1267"/>
      <c r="CY9" s="1267"/>
      <c r="CZ9" s="1267"/>
      <c r="DA9" s="1267"/>
      <c r="DB9" s="1267"/>
      <c r="DC9" s="1267"/>
      <c r="DD9" s="1267"/>
      <c r="DE9" s="1267"/>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67"/>
      <c r="B10" s="1267"/>
      <c r="C10" s="1267"/>
      <c r="D10" s="1267"/>
      <c r="E10" s="1267"/>
      <c r="F10" s="1267"/>
      <c r="G10" s="1267"/>
      <c r="H10" s="1267"/>
      <c r="I10" s="1267"/>
      <c r="J10" s="1267"/>
      <c r="K10" s="1267"/>
      <c r="L10" s="1267"/>
      <c r="M10" s="1267"/>
      <c r="N10" s="1267"/>
      <c r="O10" s="1267"/>
      <c r="P10" s="1267"/>
      <c r="Q10" s="1267"/>
      <c r="R10" s="1267"/>
      <c r="S10" s="1267"/>
      <c r="T10" s="1267"/>
      <c r="U10" s="1267"/>
      <c r="V10" s="1267"/>
      <c r="W10" s="1267"/>
      <c r="X10" s="1267"/>
      <c r="Y10" s="1267"/>
      <c r="Z10" s="1267"/>
      <c r="AA10" s="1267"/>
      <c r="AB10" s="1267"/>
      <c r="AC10" s="1267"/>
      <c r="AD10" s="1267"/>
      <c r="AE10" s="1267"/>
      <c r="AF10" s="1267"/>
      <c r="AG10" s="1267"/>
      <c r="AH10" s="1267"/>
      <c r="AI10" s="1267"/>
      <c r="AJ10" s="1267"/>
      <c r="AK10" s="1267"/>
      <c r="AL10" s="1267"/>
      <c r="AM10" s="1267"/>
      <c r="AN10" s="1267"/>
      <c r="AO10" s="1267"/>
      <c r="AP10" s="1267"/>
      <c r="AQ10" s="1267"/>
      <c r="AR10" s="1267"/>
      <c r="AS10" s="1267"/>
      <c r="AT10" s="1267"/>
      <c r="AU10" s="1267"/>
      <c r="AV10" s="1267"/>
      <c r="AW10" s="1267"/>
      <c r="AX10" s="1267"/>
      <c r="AY10" s="1267"/>
      <c r="AZ10" s="1267"/>
      <c r="BA10" s="1267"/>
      <c r="BB10" s="1267"/>
      <c r="BC10" s="1267"/>
      <c r="BD10" s="1267"/>
      <c r="BE10" s="1267"/>
      <c r="BF10" s="1267"/>
      <c r="BG10" s="1267"/>
      <c r="BH10" s="1267"/>
      <c r="BI10" s="1267"/>
      <c r="BJ10" s="1267"/>
      <c r="BK10" s="1267"/>
      <c r="BL10" s="1267"/>
      <c r="BM10" s="1267"/>
      <c r="BN10" s="1267"/>
      <c r="BO10" s="1267"/>
      <c r="BP10" s="1267"/>
      <c r="BQ10" s="1267"/>
      <c r="BR10" s="1267"/>
      <c r="BS10" s="1267"/>
      <c r="BT10" s="1267"/>
      <c r="BU10" s="1267"/>
      <c r="BV10" s="1267"/>
      <c r="BW10" s="1267"/>
      <c r="BX10" s="1267"/>
      <c r="BY10" s="1267"/>
      <c r="BZ10" s="1267"/>
      <c r="CA10" s="1267"/>
      <c r="CB10" s="1267"/>
      <c r="CC10" s="1267"/>
      <c r="CD10" s="1267"/>
      <c r="CE10" s="1267"/>
      <c r="CF10" s="1267"/>
      <c r="CG10" s="1267"/>
      <c r="CH10" s="1267"/>
      <c r="CI10" s="1267"/>
      <c r="CJ10" s="1267"/>
      <c r="CK10" s="1267"/>
      <c r="CL10" s="1267"/>
      <c r="CM10" s="1267"/>
      <c r="CN10" s="1267"/>
      <c r="CO10" s="1267"/>
      <c r="CP10" s="1267"/>
      <c r="CQ10" s="1267"/>
      <c r="CR10" s="1267"/>
      <c r="CS10" s="1267"/>
      <c r="CT10" s="1267"/>
      <c r="CU10" s="1267"/>
      <c r="CV10" s="1267"/>
      <c r="CW10" s="1267"/>
      <c r="CX10" s="1267"/>
      <c r="CY10" s="1267"/>
      <c r="CZ10" s="1267"/>
      <c r="DA10" s="1267"/>
      <c r="DB10" s="1267"/>
      <c r="DC10" s="1267"/>
      <c r="DD10" s="1267"/>
      <c r="DE10" s="1267"/>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x14ac:dyDescent="0.15">
      <c r="A11" s="1267"/>
      <c r="B11" s="1267"/>
      <c r="C11" s="1267"/>
      <c r="D11" s="1267"/>
      <c r="E11" s="1267"/>
      <c r="F11" s="1267"/>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AD11" s="1267"/>
      <c r="AE11" s="1267"/>
      <c r="AF11" s="1267"/>
      <c r="AG11" s="1267"/>
      <c r="AH11" s="1267"/>
      <c r="AI11" s="1267"/>
      <c r="AJ11" s="1267"/>
      <c r="AK11" s="1267"/>
      <c r="AL11" s="1267"/>
      <c r="AM11" s="1267"/>
      <c r="AN11" s="1267"/>
      <c r="AO11" s="1267"/>
      <c r="AP11" s="1267"/>
      <c r="AQ11" s="1267"/>
      <c r="AR11" s="1267"/>
      <c r="AS11" s="1267"/>
      <c r="AT11" s="1267"/>
      <c r="AU11" s="1267"/>
      <c r="AV11" s="1267"/>
      <c r="AW11" s="1267"/>
      <c r="AX11" s="1267"/>
      <c r="AY11" s="1267"/>
      <c r="AZ11" s="1267"/>
      <c r="BA11" s="1267"/>
      <c r="BB11" s="1267"/>
      <c r="BC11" s="1267"/>
      <c r="BD11" s="1267"/>
      <c r="BE11" s="1267"/>
      <c r="BF11" s="1267"/>
      <c r="BG11" s="1267"/>
      <c r="BH11" s="1267"/>
      <c r="BI11" s="1267"/>
      <c r="BJ11" s="1267"/>
      <c r="BK11" s="1267"/>
      <c r="BL11" s="1267"/>
      <c r="BM11" s="1267"/>
      <c r="BN11" s="1267"/>
      <c r="BO11" s="1267"/>
      <c r="BP11" s="1267"/>
      <c r="BQ11" s="1267"/>
      <c r="BR11" s="1267"/>
      <c r="BS11" s="1267"/>
      <c r="BT11" s="1267"/>
      <c r="BU11" s="1267"/>
      <c r="BV11" s="1267"/>
      <c r="BW11" s="1267"/>
      <c r="BX11" s="1267"/>
      <c r="BY11" s="1267"/>
      <c r="BZ11" s="1267"/>
      <c r="CA11" s="1267"/>
      <c r="CB11" s="1267"/>
      <c r="CC11" s="1267"/>
      <c r="CD11" s="1267"/>
      <c r="CE11" s="1267"/>
      <c r="CF11" s="1267"/>
      <c r="CG11" s="1267"/>
      <c r="CH11" s="1267"/>
      <c r="CI11" s="1267"/>
      <c r="CJ11" s="1267"/>
      <c r="CK11" s="1267"/>
      <c r="CL11" s="1267"/>
      <c r="CM11" s="1267"/>
      <c r="CN11" s="1267"/>
      <c r="CO11" s="1267"/>
      <c r="CP11" s="1267"/>
      <c r="CQ11" s="1267"/>
      <c r="CR11" s="1267"/>
      <c r="CS11" s="1267"/>
      <c r="CT11" s="1267"/>
      <c r="CU11" s="1267"/>
      <c r="CV11" s="1267"/>
      <c r="CW11" s="1267"/>
      <c r="CX11" s="1267"/>
      <c r="CY11" s="1267"/>
      <c r="CZ11" s="1267"/>
      <c r="DA11" s="1267"/>
      <c r="DB11" s="1267"/>
      <c r="DC11" s="1267"/>
      <c r="DD11" s="1267"/>
      <c r="DE11" s="1267"/>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67"/>
      <c r="B12" s="1267"/>
      <c r="C12" s="1267"/>
      <c r="D12" s="1267"/>
      <c r="E12" s="1267"/>
      <c r="F12" s="1267"/>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7"/>
      <c r="AI12" s="1267"/>
      <c r="AJ12" s="1267"/>
      <c r="AK12" s="1267"/>
      <c r="AL12" s="1267"/>
      <c r="AM12" s="1267"/>
      <c r="AN12" s="1267"/>
      <c r="AO12" s="1267"/>
      <c r="AP12" s="1267"/>
      <c r="AQ12" s="1267"/>
      <c r="AR12" s="1267"/>
      <c r="AS12" s="1267"/>
      <c r="AT12" s="1267"/>
      <c r="AU12" s="1267"/>
      <c r="AV12" s="1267"/>
      <c r="AW12" s="1267"/>
      <c r="AX12" s="1267"/>
      <c r="AY12" s="1267"/>
      <c r="AZ12" s="1267"/>
      <c r="BA12" s="1267"/>
      <c r="BB12" s="1267"/>
      <c r="BC12" s="1267"/>
      <c r="BD12" s="1267"/>
      <c r="BE12" s="1267"/>
      <c r="BF12" s="1267"/>
      <c r="BG12" s="1267"/>
      <c r="BH12" s="1267"/>
      <c r="BI12" s="1267"/>
      <c r="BJ12" s="1267"/>
      <c r="BK12" s="1267"/>
      <c r="BL12" s="1267"/>
      <c r="BM12" s="1267"/>
      <c r="BN12" s="1267"/>
      <c r="BO12" s="1267"/>
      <c r="BP12" s="1267"/>
      <c r="BQ12" s="1267"/>
      <c r="BR12" s="1267"/>
      <c r="BS12" s="1267"/>
      <c r="BT12" s="1267"/>
      <c r="BU12" s="1267"/>
      <c r="BV12" s="1267"/>
      <c r="BW12" s="1267"/>
      <c r="BX12" s="1267"/>
      <c r="BY12" s="1267"/>
      <c r="BZ12" s="1267"/>
      <c r="CA12" s="1267"/>
      <c r="CB12" s="1267"/>
      <c r="CC12" s="1267"/>
      <c r="CD12" s="1267"/>
      <c r="CE12" s="1267"/>
      <c r="CF12" s="1267"/>
      <c r="CG12" s="1267"/>
      <c r="CH12" s="1267"/>
      <c r="CI12" s="1267"/>
      <c r="CJ12" s="1267"/>
      <c r="CK12" s="1267"/>
      <c r="CL12" s="1267"/>
      <c r="CM12" s="1267"/>
      <c r="CN12" s="1267"/>
      <c r="CO12" s="1267"/>
      <c r="CP12" s="1267"/>
      <c r="CQ12" s="1267"/>
      <c r="CR12" s="1267"/>
      <c r="CS12" s="1267"/>
      <c r="CT12" s="1267"/>
      <c r="CU12" s="1267"/>
      <c r="CV12" s="1267"/>
      <c r="CW12" s="1267"/>
      <c r="CX12" s="1267"/>
      <c r="CY12" s="1267"/>
      <c r="CZ12" s="1267"/>
      <c r="DA12" s="1267"/>
      <c r="DB12" s="1267"/>
      <c r="DC12" s="1267"/>
      <c r="DD12" s="1267"/>
      <c r="DE12" s="1267"/>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x14ac:dyDescent="0.15">
      <c r="A13" s="1267"/>
      <c r="B13" s="1267"/>
      <c r="C13" s="1267"/>
      <c r="D13" s="1267"/>
      <c r="E13" s="1267"/>
      <c r="F13" s="1267"/>
      <c r="G13" s="1267"/>
      <c r="H13" s="1267"/>
      <c r="I13" s="1267"/>
      <c r="J13" s="1267"/>
      <c r="K13" s="1267"/>
      <c r="L13" s="1267"/>
      <c r="M13" s="1267"/>
      <c r="N13" s="1267"/>
      <c r="O13" s="1267"/>
      <c r="P13" s="1267"/>
      <c r="Q13" s="1267"/>
      <c r="R13" s="1267"/>
      <c r="S13" s="1267"/>
      <c r="T13" s="1267"/>
      <c r="U13" s="1267"/>
      <c r="V13" s="1267"/>
      <c r="W13" s="1267"/>
      <c r="X13" s="1267"/>
      <c r="Y13" s="1267"/>
      <c r="Z13" s="1267"/>
      <c r="AA13" s="1267"/>
      <c r="AB13" s="1267"/>
      <c r="AC13" s="1267"/>
      <c r="AD13" s="1267"/>
      <c r="AE13" s="1267"/>
      <c r="AF13" s="1267"/>
      <c r="AG13" s="1267"/>
      <c r="AH13" s="1267"/>
      <c r="AI13" s="1267"/>
      <c r="AJ13" s="1267"/>
      <c r="AK13" s="1267"/>
      <c r="AL13" s="1267"/>
      <c r="AM13" s="1267"/>
      <c r="AN13" s="1267"/>
      <c r="AO13" s="1267"/>
      <c r="AP13" s="1267"/>
      <c r="AQ13" s="1267"/>
      <c r="AR13" s="1267"/>
      <c r="AS13" s="1267"/>
      <c r="AT13" s="1267"/>
      <c r="AU13" s="1267"/>
      <c r="AV13" s="1267"/>
      <c r="AW13" s="1267"/>
      <c r="AX13" s="1267"/>
      <c r="AY13" s="1267"/>
      <c r="AZ13" s="1267"/>
      <c r="BA13" s="1267"/>
      <c r="BB13" s="1267"/>
      <c r="BC13" s="1267"/>
      <c r="BD13" s="1267"/>
      <c r="BE13" s="1267"/>
      <c r="BF13" s="1267"/>
      <c r="BG13" s="1267"/>
      <c r="BH13" s="1267"/>
      <c r="BI13" s="1267"/>
      <c r="BJ13" s="1267"/>
      <c r="BK13" s="1267"/>
      <c r="BL13" s="1267"/>
      <c r="BM13" s="1267"/>
      <c r="BN13" s="1267"/>
      <c r="BO13" s="1267"/>
      <c r="BP13" s="1267"/>
      <c r="BQ13" s="1267"/>
      <c r="BR13" s="1267"/>
      <c r="BS13" s="1267"/>
      <c r="BT13" s="1267"/>
      <c r="BU13" s="1267"/>
      <c r="BV13" s="1267"/>
      <c r="BW13" s="1267"/>
      <c r="BX13" s="1267"/>
      <c r="BY13" s="1267"/>
      <c r="BZ13" s="1267"/>
      <c r="CA13" s="1267"/>
      <c r="CB13" s="1267"/>
      <c r="CC13" s="1267"/>
      <c r="CD13" s="1267"/>
      <c r="CE13" s="1267"/>
      <c r="CF13" s="1267"/>
      <c r="CG13" s="1267"/>
      <c r="CH13" s="1267"/>
      <c r="CI13" s="1267"/>
      <c r="CJ13" s="1267"/>
      <c r="CK13" s="1267"/>
      <c r="CL13" s="1267"/>
      <c r="CM13" s="1267"/>
      <c r="CN13" s="1267"/>
      <c r="CO13" s="1267"/>
      <c r="CP13" s="1267"/>
      <c r="CQ13" s="1267"/>
      <c r="CR13" s="1267"/>
      <c r="CS13" s="1267"/>
      <c r="CT13" s="1267"/>
      <c r="CU13" s="1267"/>
      <c r="CV13" s="1267"/>
      <c r="CW13" s="1267"/>
      <c r="CX13" s="1267"/>
      <c r="CY13" s="1267"/>
      <c r="CZ13" s="1267"/>
      <c r="DA13" s="1267"/>
      <c r="DB13" s="1267"/>
      <c r="DC13" s="1267"/>
      <c r="DD13" s="1267"/>
      <c r="DE13" s="1267"/>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67"/>
      <c r="B14" s="1267"/>
      <c r="C14" s="1267"/>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7"/>
      <c r="AZ14" s="1267"/>
      <c r="BA14" s="1267"/>
      <c r="BB14" s="1267"/>
      <c r="BC14" s="1267"/>
      <c r="BD14" s="1267"/>
      <c r="BE14" s="1267"/>
      <c r="BF14" s="1267"/>
      <c r="BG14" s="1267"/>
      <c r="BH14" s="1267"/>
      <c r="BI14" s="1267"/>
      <c r="BJ14" s="1267"/>
      <c r="BK14" s="1267"/>
      <c r="BL14" s="1267"/>
      <c r="BM14" s="1267"/>
      <c r="BN14" s="1267"/>
      <c r="BO14" s="1267"/>
      <c r="BP14" s="1267"/>
      <c r="BQ14" s="1267"/>
      <c r="BR14" s="1267"/>
      <c r="BS14" s="1267"/>
      <c r="BT14" s="1267"/>
      <c r="BU14" s="1267"/>
      <c r="BV14" s="1267"/>
      <c r="BW14" s="1267"/>
      <c r="BX14" s="1267"/>
      <c r="BY14" s="1267"/>
      <c r="BZ14" s="1267"/>
      <c r="CA14" s="1267"/>
      <c r="CB14" s="1267"/>
      <c r="CC14" s="1267"/>
      <c r="CD14" s="1267"/>
      <c r="CE14" s="1267"/>
      <c r="CF14" s="1267"/>
      <c r="CG14" s="1267"/>
      <c r="CH14" s="1267"/>
      <c r="CI14" s="1267"/>
      <c r="CJ14" s="1267"/>
      <c r="CK14" s="1267"/>
      <c r="CL14" s="1267"/>
      <c r="CM14" s="1267"/>
      <c r="CN14" s="1267"/>
      <c r="CO14" s="1267"/>
      <c r="CP14" s="1267"/>
      <c r="CQ14" s="1267"/>
      <c r="CR14" s="1267"/>
      <c r="CS14" s="1267"/>
      <c r="CT14" s="1267"/>
      <c r="CU14" s="1267"/>
      <c r="CV14" s="1267"/>
      <c r="CW14" s="1267"/>
      <c r="CX14" s="1267"/>
      <c r="CY14" s="1267"/>
      <c r="CZ14" s="1267"/>
      <c r="DA14" s="1267"/>
      <c r="DB14" s="1267"/>
      <c r="DC14" s="1267"/>
      <c r="DD14" s="1267"/>
      <c r="DE14" s="1267"/>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6"/>
      <c r="B15" s="1267"/>
      <c r="C15" s="126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7"/>
      <c r="AZ15" s="1267"/>
      <c r="BA15" s="1267"/>
      <c r="BB15" s="1267"/>
      <c r="BC15" s="1267"/>
      <c r="BD15" s="1267"/>
      <c r="BE15" s="1267"/>
      <c r="BF15" s="1267"/>
      <c r="BG15" s="1267"/>
      <c r="BH15" s="1267"/>
      <c r="BI15" s="1267"/>
      <c r="BJ15" s="1267"/>
      <c r="BK15" s="1267"/>
      <c r="BL15" s="1267"/>
      <c r="BM15" s="1267"/>
      <c r="BN15" s="1267"/>
      <c r="BO15" s="1267"/>
      <c r="BP15" s="1267"/>
      <c r="BQ15" s="1267"/>
      <c r="BR15" s="1267"/>
      <c r="BS15" s="1267"/>
      <c r="BT15" s="1267"/>
      <c r="BU15" s="1267"/>
      <c r="BV15" s="1267"/>
      <c r="BW15" s="1267"/>
      <c r="BX15" s="1267"/>
      <c r="BY15" s="1267"/>
      <c r="BZ15" s="1267"/>
      <c r="CA15" s="1267"/>
      <c r="CB15" s="1267"/>
      <c r="CC15" s="1267"/>
      <c r="CD15" s="1267"/>
      <c r="CE15" s="1267"/>
      <c r="CF15" s="1267"/>
      <c r="CG15" s="1267"/>
      <c r="CH15" s="1267"/>
      <c r="CI15" s="1267"/>
      <c r="CJ15" s="1267"/>
      <c r="CK15" s="1267"/>
      <c r="CL15" s="1267"/>
      <c r="CM15" s="1267"/>
      <c r="CN15" s="1267"/>
      <c r="CO15" s="1267"/>
      <c r="CP15" s="1267"/>
      <c r="CQ15" s="1267"/>
      <c r="CR15" s="1267"/>
      <c r="CS15" s="1267"/>
      <c r="CT15" s="1267"/>
      <c r="CU15" s="1267"/>
      <c r="CV15" s="1267"/>
      <c r="CW15" s="1267"/>
      <c r="CX15" s="1267"/>
      <c r="CY15" s="1267"/>
      <c r="CZ15" s="1267"/>
      <c r="DA15" s="1267"/>
      <c r="DB15" s="1267"/>
      <c r="DC15" s="1267"/>
      <c r="DD15" s="1267"/>
      <c r="DE15" s="1267"/>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6"/>
      <c r="B16" s="1267"/>
      <c r="C16" s="1267"/>
      <c r="D16" s="1267"/>
      <c r="E16" s="1267"/>
      <c r="F16" s="1267"/>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1267"/>
      <c r="AL16" s="1267"/>
      <c r="AM16" s="1267"/>
      <c r="AN16" s="1267"/>
      <c r="AO16" s="1267"/>
      <c r="AP16" s="1267"/>
      <c r="AQ16" s="1267"/>
      <c r="AR16" s="1267"/>
      <c r="AS16" s="1267"/>
      <c r="AT16" s="1267"/>
      <c r="AU16" s="1267"/>
      <c r="AV16" s="1267"/>
      <c r="AW16" s="1267"/>
      <c r="AX16" s="1267"/>
      <c r="AY16" s="1267"/>
      <c r="AZ16" s="1267"/>
      <c r="BA16" s="1267"/>
      <c r="BB16" s="1267"/>
      <c r="BC16" s="1267"/>
      <c r="BD16" s="1267"/>
      <c r="BE16" s="1267"/>
      <c r="BF16" s="1267"/>
      <c r="BG16" s="1267"/>
      <c r="BH16" s="1267"/>
      <c r="BI16" s="1267"/>
      <c r="BJ16" s="1267"/>
      <c r="BK16" s="1267"/>
      <c r="BL16" s="1267"/>
      <c r="BM16" s="1267"/>
      <c r="BN16" s="1267"/>
      <c r="BO16" s="1267"/>
      <c r="BP16" s="1267"/>
      <c r="BQ16" s="1267"/>
      <c r="BR16" s="1267"/>
      <c r="BS16" s="1267"/>
      <c r="BT16" s="1267"/>
      <c r="BU16" s="1267"/>
      <c r="BV16" s="1267"/>
      <c r="BW16" s="1267"/>
      <c r="BX16" s="1267"/>
      <c r="BY16" s="1267"/>
      <c r="BZ16" s="1267"/>
      <c r="CA16" s="1267"/>
      <c r="CB16" s="1267"/>
      <c r="CC16" s="1267"/>
      <c r="CD16" s="1267"/>
      <c r="CE16" s="1267"/>
      <c r="CF16" s="1267"/>
      <c r="CG16" s="1267"/>
      <c r="CH16" s="1267"/>
      <c r="CI16" s="1267"/>
      <c r="CJ16" s="1267"/>
      <c r="CK16" s="1267"/>
      <c r="CL16" s="1267"/>
      <c r="CM16" s="1267"/>
      <c r="CN16" s="1267"/>
      <c r="CO16" s="1267"/>
      <c r="CP16" s="1267"/>
      <c r="CQ16" s="1267"/>
      <c r="CR16" s="1267"/>
      <c r="CS16" s="1267"/>
      <c r="CT16" s="1267"/>
      <c r="CU16" s="1267"/>
      <c r="CV16" s="1267"/>
      <c r="CW16" s="1267"/>
      <c r="CX16" s="1267"/>
      <c r="CY16" s="1267"/>
      <c r="CZ16" s="1267"/>
      <c r="DA16" s="1267"/>
      <c r="DB16" s="1267"/>
      <c r="DC16" s="1267"/>
      <c r="DD16" s="1267"/>
      <c r="DE16" s="1267"/>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6"/>
      <c r="B17" s="1267"/>
      <c r="C17" s="1267"/>
      <c r="D17" s="1267"/>
      <c r="E17" s="1267"/>
      <c r="F17" s="1267"/>
      <c r="G17" s="1267"/>
      <c r="H17" s="1267"/>
      <c r="I17" s="1267"/>
      <c r="J17" s="1267"/>
      <c r="K17" s="1267"/>
      <c r="L17" s="1267"/>
      <c r="M17" s="1267"/>
      <c r="N17" s="1267"/>
      <c r="O17" s="1267"/>
      <c r="P17" s="1267"/>
      <c r="Q17" s="1267"/>
      <c r="R17" s="1267"/>
      <c r="S17" s="1267"/>
      <c r="T17" s="1267"/>
      <c r="U17" s="1267"/>
      <c r="V17" s="1267"/>
      <c r="W17" s="1267"/>
      <c r="X17" s="1267"/>
      <c r="Y17" s="1267"/>
      <c r="Z17" s="1267"/>
      <c r="AA17" s="1267"/>
      <c r="AB17" s="1267"/>
      <c r="AC17" s="1267"/>
      <c r="AD17" s="1267"/>
      <c r="AE17" s="1267"/>
      <c r="AF17" s="1267"/>
      <c r="AG17" s="1267"/>
      <c r="AH17" s="1267"/>
      <c r="AI17" s="1267"/>
      <c r="AJ17" s="1267"/>
      <c r="AK17" s="1267"/>
      <c r="AL17" s="1267"/>
      <c r="AM17" s="1267"/>
      <c r="AN17" s="1267"/>
      <c r="AO17" s="1267"/>
      <c r="AP17" s="1267"/>
      <c r="AQ17" s="1267"/>
      <c r="AR17" s="1267"/>
      <c r="AS17" s="1267"/>
      <c r="AT17" s="1267"/>
      <c r="AU17" s="1267"/>
      <c r="AV17" s="1267"/>
      <c r="AW17" s="1267"/>
      <c r="AX17" s="1267"/>
      <c r="AY17" s="1267"/>
      <c r="AZ17" s="1267"/>
      <c r="BA17" s="1267"/>
      <c r="BB17" s="1267"/>
      <c r="BC17" s="1267"/>
      <c r="BD17" s="1267"/>
      <c r="BE17" s="1267"/>
      <c r="BF17" s="1267"/>
      <c r="BG17" s="1267"/>
      <c r="BH17" s="1267"/>
      <c r="BI17" s="1267"/>
      <c r="BJ17" s="1267"/>
      <c r="BK17" s="1267"/>
      <c r="BL17" s="1267"/>
      <c r="BM17" s="1267"/>
      <c r="BN17" s="1267"/>
      <c r="BO17" s="1267"/>
      <c r="BP17" s="1267"/>
      <c r="BQ17" s="1267"/>
      <c r="BR17" s="1267"/>
      <c r="BS17" s="1267"/>
      <c r="BT17" s="1267"/>
      <c r="BU17" s="1267"/>
      <c r="BV17" s="1267"/>
      <c r="BW17" s="1267"/>
      <c r="BX17" s="1267"/>
      <c r="BY17" s="1267"/>
      <c r="BZ17" s="1267"/>
      <c r="CA17" s="1267"/>
      <c r="CB17" s="1267"/>
      <c r="CC17" s="1267"/>
      <c r="CD17" s="1267"/>
      <c r="CE17" s="1267"/>
      <c r="CF17" s="1267"/>
      <c r="CG17" s="1267"/>
      <c r="CH17" s="1267"/>
      <c r="CI17" s="1267"/>
      <c r="CJ17" s="1267"/>
      <c r="CK17" s="1267"/>
      <c r="CL17" s="1267"/>
      <c r="CM17" s="1267"/>
      <c r="CN17" s="1267"/>
      <c r="CO17" s="1267"/>
      <c r="CP17" s="1267"/>
      <c r="CQ17" s="1267"/>
      <c r="CR17" s="1267"/>
      <c r="CS17" s="1267"/>
      <c r="CT17" s="1267"/>
      <c r="CU17" s="1267"/>
      <c r="CV17" s="1267"/>
      <c r="CW17" s="1267"/>
      <c r="CX17" s="1267"/>
      <c r="CY17" s="1267"/>
      <c r="CZ17" s="1267"/>
      <c r="DA17" s="1267"/>
      <c r="DB17" s="1267"/>
      <c r="DC17" s="1267"/>
      <c r="DD17" s="1267"/>
      <c r="DE17" s="1267"/>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6"/>
      <c r="B18" s="1267"/>
      <c r="C18" s="1267"/>
      <c r="D18" s="1267"/>
      <c r="E18" s="1267"/>
      <c r="F18" s="1267"/>
      <c r="G18" s="1267"/>
      <c r="H18" s="1267"/>
      <c r="I18" s="1267"/>
      <c r="J18" s="1267"/>
      <c r="K18" s="1267"/>
      <c r="L18" s="1267"/>
      <c r="M18" s="1267"/>
      <c r="N18" s="1267"/>
      <c r="O18" s="1267"/>
      <c r="P18" s="1267"/>
      <c r="Q18" s="1267"/>
      <c r="R18" s="1267"/>
      <c r="S18" s="1267"/>
      <c r="T18" s="1267"/>
      <c r="U18" s="1267"/>
      <c r="V18" s="1267"/>
      <c r="W18" s="1267"/>
      <c r="X18" s="1267"/>
      <c r="Y18" s="1267"/>
      <c r="Z18" s="1267"/>
      <c r="AA18" s="1267"/>
      <c r="AB18" s="1267"/>
      <c r="AC18" s="1267"/>
      <c r="AD18" s="1267"/>
      <c r="AE18" s="1267"/>
      <c r="AF18" s="1267"/>
      <c r="AG18" s="1267"/>
      <c r="AH18" s="1267"/>
      <c r="AI18" s="1267"/>
      <c r="AJ18" s="1267"/>
      <c r="AK18" s="1267"/>
      <c r="AL18" s="1267"/>
      <c r="AM18" s="1267"/>
      <c r="AN18" s="1267"/>
      <c r="AO18" s="1267"/>
      <c r="AP18" s="1267"/>
      <c r="AQ18" s="1267"/>
      <c r="AR18" s="1267"/>
      <c r="AS18" s="1267"/>
      <c r="AT18" s="1267"/>
      <c r="AU18" s="1267"/>
      <c r="AV18" s="1267"/>
      <c r="AW18" s="1267"/>
      <c r="AX18" s="1267"/>
      <c r="AY18" s="1267"/>
      <c r="AZ18" s="1267"/>
      <c r="BA18" s="1267"/>
      <c r="BB18" s="1267"/>
      <c r="BC18" s="1267"/>
      <c r="BD18" s="1267"/>
      <c r="BE18" s="1267"/>
      <c r="BF18" s="1267"/>
      <c r="BG18" s="1267"/>
      <c r="BH18" s="1267"/>
      <c r="BI18" s="1267"/>
      <c r="BJ18" s="1267"/>
      <c r="BK18" s="1267"/>
      <c r="BL18" s="1267"/>
      <c r="BM18" s="1267"/>
      <c r="BN18" s="1267"/>
      <c r="BO18" s="1267"/>
      <c r="BP18" s="1267"/>
      <c r="BQ18" s="1267"/>
      <c r="BR18" s="1267"/>
      <c r="BS18" s="1267"/>
      <c r="BT18" s="1267"/>
      <c r="BU18" s="1267"/>
      <c r="BV18" s="1267"/>
      <c r="BW18" s="1267"/>
      <c r="BX18" s="1267"/>
      <c r="BY18" s="1267"/>
      <c r="BZ18" s="1267"/>
      <c r="CA18" s="1267"/>
      <c r="CB18" s="1267"/>
      <c r="CC18" s="1267"/>
      <c r="CD18" s="1267"/>
      <c r="CE18" s="1267"/>
      <c r="CF18" s="1267"/>
      <c r="CG18" s="1267"/>
      <c r="CH18" s="1267"/>
      <c r="CI18" s="1267"/>
      <c r="CJ18" s="1267"/>
      <c r="CK18" s="1267"/>
      <c r="CL18" s="1267"/>
      <c r="CM18" s="1267"/>
      <c r="CN18" s="1267"/>
      <c r="CO18" s="1267"/>
      <c r="CP18" s="1267"/>
      <c r="CQ18" s="1267"/>
      <c r="CR18" s="1267"/>
      <c r="CS18" s="1267"/>
      <c r="CT18" s="1267"/>
      <c r="CU18" s="1267"/>
      <c r="CV18" s="1267"/>
      <c r="CW18" s="1267"/>
      <c r="CX18" s="1267"/>
      <c r="CY18" s="1267"/>
      <c r="CZ18" s="1267"/>
      <c r="DA18" s="1267"/>
      <c r="DB18" s="1267"/>
      <c r="DC18" s="1267"/>
      <c r="DD18" s="1267"/>
      <c r="DE18" s="1267"/>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6"/>
      <c r="DE19" s="1266"/>
    </row>
    <row r="20" spans="1:351" x14ac:dyDescent="0.15">
      <c r="DD20" s="1266"/>
      <c r="DE20" s="1266"/>
    </row>
    <row r="21" spans="1:351" ht="17.25" x14ac:dyDescent="0.15">
      <c r="B21" s="1268"/>
      <c r="C21" s="1269"/>
      <c r="D21" s="1269"/>
      <c r="E21" s="1269"/>
      <c r="F21" s="1269"/>
      <c r="G21" s="1269"/>
      <c r="H21" s="1269"/>
      <c r="I21" s="1269"/>
      <c r="J21" s="1269"/>
      <c r="K21" s="1269"/>
      <c r="L21" s="1269"/>
      <c r="M21" s="1269"/>
      <c r="N21" s="1270"/>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69"/>
      <c r="AL21" s="1269"/>
      <c r="AM21" s="1269"/>
      <c r="AN21" s="1269"/>
      <c r="AO21" s="1269"/>
      <c r="AP21" s="1269"/>
      <c r="AQ21" s="1269"/>
      <c r="AR21" s="1269"/>
      <c r="AS21" s="1269"/>
      <c r="AT21" s="1270"/>
      <c r="AU21" s="1269"/>
      <c r="AV21" s="1269"/>
      <c r="AW21" s="1269"/>
      <c r="AX21" s="1269"/>
      <c r="AY21" s="1269"/>
      <c r="AZ21" s="1269"/>
      <c r="BA21" s="1269"/>
      <c r="BB21" s="1269"/>
      <c r="BC21" s="1269"/>
      <c r="BD21" s="1269"/>
      <c r="BE21" s="1269"/>
      <c r="BF21" s="1270"/>
      <c r="BG21" s="1269"/>
      <c r="BH21" s="1269"/>
      <c r="BI21" s="1269"/>
      <c r="BJ21" s="1269"/>
      <c r="BK21" s="1269"/>
      <c r="BL21" s="1269"/>
      <c r="BM21" s="1269"/>
      <c r="BN21" s="1269"/>
      <c r="BO21" s="1269"/>
      <c r="BP21" s="1269"/>
      <c r="BQ21" s="1269"/>
      <c r="BR21" s="1270"/>
      <c r="BS21" s="1269"/>
      <c r="BT21" s="1269"/>
      <c r="BU21" s="1269"/>
      <c r="BV21" s="1269"/>
      <c r="BW21" s="1269"/>
      <c r="BX21" s="1269"/>
      <c r="BY21" s="1269"/>
      <c r="BZ21" s="1269"/>
      <c r="CA21" s="1269"/>
      <c r="CB21" s="1269"/>
      <c r="CC21" s="1269"/>
      <c r="CD21" s="1270"/>
      <c r="CE21" s="1269"/>
      <c r="CF21" s="1269"/>
      <c r="CG21" s="1269"/>
      <c r="CH21" s="1269"/>
      <c r="CI21" s="1269"/>
      <c r="CJ21" s="1269"/>
      <c r="CK21" s="1269"/>
      <c r="CL21" s="1269"/>
      <c r="CM21" s="1269"/>
      <c r="CN21" s="1269"/>
      <c r="CO21" s="1269"/>
      <c r="CP21" s="1270"/>
      <c r="CQ21" s="1269"/>
      <c r="CR21" s="1269"/>
      <c r="CS21" s="1269"/>
      <c r="CT21" s="1269"/>
      <c r="CU21" s="1269"/>
      <c r="CV21" s="1269"/>
      <c r="CW21" s="1269"/>
      <c r="CX21" s="1269"/>
      <c r="CY21" s="1269"/>
      <c r="CZ21" s="1269"/>
      <c r="DA21" s="1269"/>
      <c r="DB21" s="1270"/>
      <c r="DC21" s="1269"/>
      <c r="DD21" s="1271"/>
      <c r="DE21" s="1266"/>
      <c r="MM21" s="1272"/>
    </row>
    <row r="22" spans="1:351" ht="17.25" x14ac:dyDescent="0.15">
      <c r="B22" s="1273"/>
      <c r="MM22" s="1272"/>
    </row>
    <row r="23" spans="1:351" x14ac:dyDescent="0.15">
      <c r="B23" s="1273"/>
    </row>
    <row r="24" spans="1:351" x14ac:dyDescent="0.15">
      <c r="B24" s="1273"/>
    </row>
    <row r="25" spans="1:351" x14ac:dyDescent="0.15">
      <c r="B25" s="1273"/>
    </row>
    <row r="26" spans="1:351" x14ac:dyDescent="0.15">
      <c r="B26" s="1273"/>
    </row>
    <row r="27" spans="1:351" x14ac:dyDescent="0.15">
      <c r="B27" s="1273"/>
    </row>
    <row r="28" spans="1:351" x14ac:dyDescent="0.15">
      <c r="B28" s="1273"/>
    </row>
    <row r="29" spans="1:351" x14ac:dyDescent="0.15">
      <c r="B29" s="1273"/>
    </row>
    <row r="30" spans="1:351" x14ac:dyDescent="0.15">
      <c r="B30" s="1273"/>
    </row>
    <row r="31" spans="1:351" x14ac:dyDescent="0.15">
      <c r="B31" s="1273"/>
    </row>
    <row r="32" spans="1:351" x14ac:dyDescent="0.15">
      <c r="B32" s="1273"/>
    </row>
    <row r="33" spans="2:109" x14ac:dyDescent="0.15">
      <c r="B33" s="1273"/>
    </row>
    <row r="34" spans="2:109" x14ac:dyDescent="0.15">
      <c r="B34" s="1273"/>
    </row>
    <row r="35" spans="2:109" x14ac:dyDescent="0.15">
      <c r="B35" s="1273"/>
    </row>
    <row r="36" spans="2:109" x14ac:dyDescent="0.15">
      <c r="B36" s="1273"/>
    </row>
    <row r="37" spans="2:109" x14ac:dyDescent="0.15">
      <c r="B37" s="1273"/>
    </row>
    <row r="38" spans="2:109" x14ac:dyDescent="0.15">
      <c r="B38" s="1273"/>
    </row>
    <row r="39" spans="2:109" x14ac:dyDescent="0.15">
      <c r="B39" s="1275"/>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7"/>
    </row>
    <row r="40" spans="2:109" x14ac:dyDescent="0.15">
      <c r="B40" s="1278"/>
      <c r="DD40" s="1278"/>
      <c r="DE40" s="1266"/>
    </row>
    <row r="41" spans="2:109" ht="17.25" x14ac:dyDescent="0.15">
      <c r="B41" s="1279" t="s">
        <v>629</v>
      </c>
      <c r="C41" s="1269"/>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269"/>
      <c r="AC41" s="1269"/>
      <c r="AD41" s="1269"/>
      <c r="AE41" s="1269"/>
      <c r="AF41" s="1269"/>
      <c r="AG41" s="1269"/>
      <c r="AH41" s="1269"/>
      <c r="AI41" s="1269"/>
      <c r="AJ41" s="1269"/>
      <c r="AK41" s="1269"/>
      <c r="AL41" s="1269"/>
      <c r="AM41" s="1269"/>
      <c r="AN41" s="1269"/>
      <c r="AO41" s="1269"/>
      <c r="AP41" s="1269"/>
      <c r="AQ41" s="1269"/>
      <c r="AR41" s="1269"/>
      <c r="AS41" s="1269"/>
      <c r="AT41" s="1269"/>
      <c r="AU41" s="1269"/>
      <c r="AV41" s="1269"/>
      <c r="AW41" s="1269"/>
      <c r="AX41" s="1269"/>
      <c r="AY41" s="1269"/>
      <c r="AZ41" s="1269"/>
      <c r="BA41" s="1269"/>
      <c r="BB41" s="1269"/>
      <c r="BC41" s="1269"/>
      <c r="BD41" s="1269"/>
      <c r="BE41" s="1269"/>
      <c r="BF41" s="1269"/>
      <c r="BG41" s="1269"/>
      <c r="BH41" s="1269"/>
      <c r="BI41" s="1269"/>
      <c r="BJ41" s="1269"/>
      <c r="BK41" s="1269"/>
      <c r="BL41" s="1269"/>
      <c r="BM41" s="1269"/>
      <c r="BN41" s="1269"/>
      <c r="BO41" s="1269"/>
      <c r="BP41" s="1269"/>
      <c r="BQ41" s="1269"/>
      <c r="BR41" s="1269"/>
      <c r="BS41" s="1269"/>
      <c r="BT41" s="1269"/>
      <c r="BU41" s="1269"/>
      <c r="BV41" s="1269"/>
      <c r="BW41" s="1269"/>
      <c r="BX41" s="1269"/>
      <c r="BY41" s="1269"/>
      <c r="BZ41" s="1269"/>
      <c r="CA41" s="1269"/>
      <c r="CB41" s="1269"/>
      <c r="CC41" s="1269"/>
      <c r="CD41" s="1269"/>
      <c r="CE41" s="1269"/>
      <c r="CF41" s="1269"/>
      <c r="CG41" s="1269"/>
      <c r="CH41" s="1269"/>
      <c r="CI41" s="1269"/>
      <c r="CJ41" s="1269"/>
      <c r="CK41" s="1269"/>
      <c r="CL41" s="1269"/>
      <c r="CM41" s="1269"/>
      <c r="CN41" s="1269"/>
      <c r="CO41" s="1269"/>
      <c r="CP41" s="1269"/>
      <c r="CQ41" s="1269"/>
      <c r="CR41" s="1269"/>
      <c r="CS41" s="1269"/>
      <c r="CT41" s="1269"/>
      <c r="CU41" s="1269"/>
      <c r="CV41" s="1269"/>
      <c r="CW41" s="1269"/>
      <c r="CX41" s="1269"/>
      <c r="CY41" s="1269"/>
      <c r="CZ41" s="1269"/>
      <c r="DA41" s="1269"/>
      <c r="DB41" s="1269"/>
      <c r="DC41" s="1269"/>
      <c r="DD41" s="1271"/>
    </row>
    <row r="42" spans="2:109" x14ac:dyDescent="0.15">
      <c r="B42" s="1273"/>
      <c r="G42" s="1280"/>
      <c r="I42" s="1281"/>
      <c r="J42" s="1281"/>
      <c r="K42" s="1281"/>
      <c r="AM42" s="1280"/>
      <c r="AN42" s="1280" t="s">
        <v>630</v>
      </c>
      <c r="AP42" s="1281"/>
      <c r="AQ42" s="1281"/>
      <c r="AR42" s="1281"/>
      <c r="AY42" s="1280"/>
      <c r="BA42" s="1281"/>
      <c r="BB42" s="1281"/>
      <c r="BC42" s="1281"/>
      <c r="BK42" s="1280"/>
      <c r="BM42" s="1281"/>
      <c r="BN42" s="1281"/>
      <c r="BO42" s="1281"/>
      <c r="BW42" s="1280"/>
      <c r="BY42" s="1281"/>
      <c r="BZ42" s="1281"/>
      <c r="CA42" s="1281"/>
      <c r="CI42" s="1280"/>
      <c r="CK42" s="1281"/>
      <c r="CL42" s="1281"/>
      <c r="CM42" s="1281"/>
      <c r="CU42" s="1280"/>
      <c r="CW42" s="1281"/>
      <c r="CX42" s="1281"/>
      <c r="CY42" s="1281"/>
    </row>
    <row r="43" spans="2:109" ht="13.5" customHeight="1" x14ac:dyDescent="0.15">
      <c r="B43" s="1273"/>
      <c r="AN43" s="1282" t="s">
        <v>631</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1273"/>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1273"/>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1273"/>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1273"/>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1273"/>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x14ac:dyDescent="0.15">
      <c r="B49" s="1273"/>
      <c r="AN49" s="1266" t="s">
        <v>632</v>
      </c>
    </row>
    <row r="50" spans="1:109" x14ac:dyDescent="0.15">
      <c r="B50" s="1273"/>
      <c r="G50" s="1292"/>
      <c r="H50" s="1292"/>
      <c r="I50" s="1292"/>
      <c r="J50" s="1292"/>
      <c r="K50" s="1293"/>
      <c r="L50" s="1293"/>
      <c r="M50" s="1294"/>
      <c r="N50" s="1294"/>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98" t="s">
        <v>564</v>
      </c>
      <c r="BQ50" s="1298"/>
      <c r="BR50" s="1298"/>
      <c r="BS50" s="1298"/>
      <c r="BT50" s="1298"/>
      <c r="BU50" s="1298"/>
      <c r="BV50" s="1298"/>
      <c r="BW50" s="1298"/>
      <c r="BX50" s="1298" t="s">
        <v>565</v>
      </c>
      <c r="BY50" s="1298"/>
      <c r="BZ50" s="1298"/>
      <c r="CA50" s="1298"/>
      <c r="CB50" s="1298"/>
      <c r="CC50" s="1298"/>
      <c r="CD50" s="1298"/>
      <c r="CE50" s="1298"/>
      <c r="CF50" s="1298" t="s">
        <v>566</v>
      </c>
      <c r="CG50" s="1298"/>
      <c r="CH50" s="1298"/>
      <c r="CI50" s="1298"/>
      <c r="CJ50" s="1298"/>
      <c r="CK50" s="1298"/>
      <c r="CL50" s="1298"/>
      <c r="CM50" s="1298"/>
      <c r="CN50" s="1298" t="s">
        <v>567</v>
      </c>
      <c r="CO50" s="1298"/>
      <c r="CP50" s="1298"/>
      <c r="CQ50" s="1298"/>
      <c r="CR50" s="1298"/>
      <c r="CS50" s="1298"/>
      <c r="CT50" s="1298"/>
      <c r="CU50" s="1298"/>
      <c r="CV50" s="1298" t="s">
        <v>568</v>
      </c>
      <c r="CW50" s="1298"/>
      <c r="CX50" s="1298"/>
      <c r="CY50" s="1298"/>
      <c r="CZ50" s="1298"/>
      <c r="DA50" s="1298"/>
      <c r="DB50" s="1298"/>
      <c r="DC50" s="1298"/>
    </row>
    <row r="51" spans="1:109" ht="13.5" customHeight="1" x14ac:dyDescent="0.15">
      <c r="B51" s="1273"/>
      <c r="G51" s="1299"/>
      <c r="H51" s="1299"/>
      <c r="I51" s="1300"/>
      <c r="J51" s="1300"/>
      <c r="K51" s="1301"/>
      <c r="L51" s="1301"/>
      <c r="M51" s="1301"/>
      <c r="N51" s="1301"/>
      <c r="AM51" s="1291"/>
      <c r="AN51" s="1302" t="s">
        <v>633</v>
      </c>
      <c r="AO51" s="1302"/>
      <c r="AP51" s="1302"/>
      <c r="AQ51" s="1302"/>
      <c r="AR51" s="1302"/>
      <c r="AS51" s="1302"/>
      <c r="AT51" s="1302"/>
      <c r="AU51" s="1302"/>
      <c r="AV51" s="1302"/>
      <c r="AW51" s="1302"/>
      <c r="AX51" s="1302"/>
      <c r="AY51" s="1302"/>
      <c r="AZ51" s="1302"/>
      <c r="BA51" s="1302"/>
      <c r="BB51" s="1302" t="s">
        <v>634</v>
      </c>
      <c r="BC51" s="1302"/>
      <c r="BD51" s="1302"/>
      <c r="BE51" s="1302"/>
      <c r="BF51" s="1302"/>
      <c r="BG51" s="1302"/>
      <c r="BH51" s="1302"/>
      <c r="BI51" s="1302"/>
      <c r="BJ51" s="1302"/>
      <c r="BK51" s="1302"/>
      <c r="BL51" s="1302"/>
      <c r="BM51" s="1302"/>
      <c r="BN51" s="1302"/>
      <c r="BO51" s="1302"/>
      <c r="BP51" s="1303"/>
      <c r="BQ51" s="1304"/>
      <c r="BR51" s="1304"/>
      <c r="BS51" s="1304"/>
      <c r="BT51" s="1304"/>
      <c r="BU51" s="1304"/>
      <c r="BV51" s="1304"/>
      <c r="BW51" s="1304"/>
      <c r="BX51" s="1303"/>
      <c r="BY51" s="1304"/>
      <c r="BZ51" s="1304"/>
      <c r="CA51" s="1304"/>
      <c r="CB51" s="1304"/>
      <c r="CC51" s="1304"/>
      <c r="CD51" s="1304"/>
      <c r="CE51" s="1304"/>
      <c r="CF51" s="1304">
        <v>7.5</v>
      </c>
      <c r="CG51" s="1304"/>
      <c r="CH51" s="1304"/>
      <c r="CI51" s="1304"/>
      <c r="CJ51" s="1304"/>
      <c r="CK51" s="1304"/>
      <c r="CL51" s="1304"/>
      <c r="CM51" s="1304"/>
      <c r="CN51" s="1304">
        <v>6.4</v>
      </c>
      <c r="CO51" s="1304"/>
      <c r="CP51" s="1304"/>
      <c r="CQ51" s="1304"/>
      <c r="CR51" s="1304"/>
      <c r="CS51" s="1304"/>
      <c r="CT51" s="1304"/>
      <c r="CU51" s="1304"/>
      <c r="CV51" s="1304"/>
      <c r="CW51" s="1304"/>
      <c r="CX51" s="1304"/>
      <c r="CY51" s="1304"/>
      <c r="CZ51" s="1304"/>
      <c r="DA51" s="1304"/>
      <c r="DB51" s="1304"/>
      <c r="DC51" s="1304"/>
    </row>
    <row r="52" spans="1:109" x14ac:dyDescent="0.15">
      <c r="B52" s="1273"/>
      <c r="G52" s="1299"/>
      <c r="H52" s="1299"/>
      <c r="I52" s="1300"/>
      <c r="J52" s="1300"/>
      <c r="K52" s="1301"/>
      <c r="L52" s="1301"/>
      <c r="M52" s="1301"/>
      <c r="N52" s="1301"/>
      <c r="AM52" s="1291"/>
      <c r="AN52" s="1302"/>
      <c r="AO52" s="1302"/>
      <c r="AP52" s="1302"/>
      <c r="AQ52" s="1302"/>
      <c r="AR52" s="1302"/>
      <c r="AS52" s="1302"/>
      <c r="AT52" s="1302"/>
      <c r="AU52" s="1302"/>
      <c r="AV52" s="1302"/>
      <c r="AW52" s="1302"/>
      <c r="AX52" s="1302"/>
      <c r="AY52" s="1302"/>
      <c r="AZ52" s="1302"/>
      <c r="BA52" s="1302"/>
      <c r="BB52" s="1302"/>
      <c r="BC52" s="1302"/>
      <c r="BD52" s="1302"/>
      <c r="BE52" s="1302"/>
      <c r="BF52" s="1302"/>
      <c r="BG52" s="1302"/>
      <c r="BH52" s="1302"/>
      <c r="BI52" s="1302"/>
      <c r="BJ52" s="1302"/>
      <c r="BK52" s="1302"/>
      <c r="BL52" s="1302"/>
      <c r="BM52" s="1302"/>
      <c r="BN52" s="1302"/>
      <c r="BO52" s="1302"/>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1281"/>
      <c r="B53" s="1273"/>
      <c r="G53" s="1299"/>
      <c r="H53" s="1299"/>
      <c r="I53" s="1292"/>
      <c r="J53" s="1292"/>
      <c r="K53" s="1301"/>
      <c r="L53" s="1301"/>
      <c r="M53" s="1301"/>
      <c r="N53" s="1301"/>
      <c r="AM53" s="1291"/>
      <c r="AN53" s="1302"/>
      <c r="AO53" s="1302"/>
      <c r="AP53" s="1302"/>
      <c r="AQ53" s="1302"/>
      <c r="AR53" s="1302"/>
      <c r="AS53" s="1302"/>
      <c r="AT53" s="1302"/>
      <c r="AU53" s="1302"/>
      <c r="AV53" s="1302"/>
      <c r="AW53" s="1302"/>
      <c r="AX53" s="1302"/>
      <c r="AY53" s="1302"/>
      <c r="AZ53" s="1302"/>
      <c r="BA53" s="1302"/>
      <c r="BB53" s="1302" t="s">
        <v>635</v>
      </c>
      <c r="BC53" s="1302"/>
      <c r="BD53" s="1302"/>
      <c r="BE53" s="1302"/>
      <c r="BF53" s="1302"/>
      <c r="BG53" s="1302"/>
      <c r="BH53" s="1302"/>
      <c r="BI53" s="1302"/>
      <c r="BJ53" s="1302"/>
      <c r="BK53" s="1302"/>
      <c r="BL53" s="1302"/>
      <c r="BM53" s="1302"/>
      <c r="BN53" s="1302"/>
      <c r="BO53" s="1302"/>
      <c r="BP53" s="1303"/>
      <c r="BQ53" s="1304"/>
      <c r="BR53" s="1304"/>
      <c r="BS53" s="1304"/>
      <c r="BT53" s="1304"/>
      <c r="BU53" s="1304"/>
      <c r="BV53" s="1304"/>
      <c r="BW53" s="1304"/>
      <c r="BX53" s="1303"/>
      <c r="BY53" s="1304"/>
      <c r="BZ53" s="1304"/>
      <c r="CA53" s="1304"/>
      <c r="CB53" s="1304"/>
      <c r="CC53" s="1304"/>
      <c r="CD53" s="1304"/>
      <c r="CE53" s="1304"/>
      <c r="CF53" s="1304">
        <v>50.7</v>
      </c>
      <c r="CG53" s="1304"/>
      <c r="CH53" s="1304"/>
      <c r="CI53" s="1304"/>
      <c r="CJ53" s="1304"/>
      <c r="CK53" s="1304"/>
      <c r="CL53" s="1304"/>
      <c r="CM53" s="1304"/>
      <c r="CN53" s="1304">
        <v>52.2</v>
      </c>
      <c r="CO53" s="1304"/>
      <c r="CP53" s="1304"/>
      <c r="CQ53" s="1304"/>
      <c r="CR53" s="1304"/>
      <c r="CS53" s="1304"/>
      <c r="CT53" s="1304"/>
      <c r="CU53" s="1304"/>
      <c r="CV53" s="1304">
        <v>53.7</v>
      </c>
      <c r="CW53" s="1304"/>
      <c r="CX53" s="1304"/>
      <c r="CY53" s="1304"/>
      <c r="CZ53" s="1304"/>
      <c r="DA53" s="1304"/>
      <c r="DB53" s="1304"/>
      <c r="DC53" s="1304"/>
    </row>
    <row r="54" spans="1:109" x14ac:dyDescent="0.15">
      <c r="A54" s="1281"/>
      <c r="B54" s="1273"/>
      <c r="G54" s="1299"/>
      <c r="H54" s="1299"/>
      <c r="I54" s="1292"/>
      <c r="J54" s="1292"/>
      <c r="K54" s="1301"/>
      <c r="L54" s="1301"/>
      <c r="M54" s="1301"/>
      <c r="N54" s="1301"/>
      <c r="AM54" s="1291"/>
      <c r="AN54" s="1302"/>
      <c r="AO54" s="1302"/>
      <c r="AP54" s="1302"/>
      <c r="AQ54" s="1302"/>
      <c r="AR54" s="1302"/>
      <c r="AS54" s="1302"/>
      <c r="AT54" s="1302"/>
      <c r="AU54" s="1302"/>
      <c r="AV54" s="1302"/>
      <c r="AW54" s="1302"/>
      <c r="AX54" s="1302"/>
      <c r="AY54" s="1302"/>
      <c r="AZ54" s="1302"/>
      <c r="BA54" s="1302"/>
      <c r="BB54" s="1302"/>
      <c r="BC54" s="1302"/>
      <c r="BD54" s="1302"/>
      <c r="BE54" s="1302"/>
      <c r="BF54" s="1302"/>
      <c r="BG54" s="1302"/>
      <c r="BH54" s="1302"/>
      <c r="BI54" s="1302"/>
      <c r="BJ54" s="1302"/>
      <c r="BK54" s="1302"/>
      <c r="BL54" s="1302"/>
      <c r="BM54" s="1302"/>
      <c r="BN54" s="1302"/>
      <c r="BO54" s="1302"/>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1281"/>
      <c r="B55" s="1273"/>
      <c r="G55" s="1292"/>
      <c r="H55" s="1292"/>
      <c r="I55" s="1292"/>
      <c r="J55" s="1292"/>
      <c r="K55" s="1301"/>
      <c r="L55" s="1301"/>
      <c r="M55" s="1301"/>
      <c r="N55" s="1301"/>
      <c r="AN55" s="1298" t="s">
        <v>636</v>
      </c>
      <c r="AO55" s="1298"/>
      <c r="AP55" s="1298"/>
      <c r="AQ55" s="1298"/>
      <c r="AR55" s="1298"/>
      <c r="AS55" s="1298"/>
      <c r="AT55" s="1298"/>
      <c r="AU55" s="1298"/>
      <c r="AV55" s="1298"/>
      <c r="AW55" s="1298"/>
      <c r="AX55" s="1298"/>
      <c r="AY55" s="1298"/>
      <c r="AZ55" s="1298"/>
      <c r="BA55" s="1298"/>
      <c r="BB55" s="1302" t="s">
        <v>634</v>
      </c>
      <c r="BC55" s="1302"/>
      <c r="BD55" s="1302"/>
      <c r="BE55" s="1302"/>
      <c r="BF55" s="1302"/>
      <c r="BG55" s="1302"/>
      <c r="BH55" s="1302"/>
      <c r="BI55" s="1302"/>
      <c r="BJ55" s="1302"/>
      <c r="BK55" s="1302"/>
      <c r="BL55" s="1302"/>
      <c r="BM55" s="1302"/>
      <c r="BN55" s="1302"/>
      <c r="BO55" s="1302"/>
      <c r="BP55" s="1303"/>
      <c r="BQ55" s="1304"/>
      <c r="BR55" s="1304"/>
      <c r="BS55" s="1304"/>
      <c r="BT55" s="1304"/>
      <c r="BU55" s="1304"/>
      <c r="BV55" s="1304"/>
      <c r="BW55" s="1304"/>
      <c r="BX55" s="1303"/>
      <c r="BY55" s="1304"/>
      <c r="BZ55" s="1304"/>
      <c r="CA55" s="1304"/>
      <c r="CB55" s="1304"/>
      <c r="CC55" s="1304"/>
      <c r="CD55" s="1304"/>
      <c r="CE55" s="1304"/>
      <c r="CF55" s="1304">
        <v>38.9</v>
      </c>
      <c r="CG55" s="1304"/>
      <c r="CH55" s="1304"/>
      <c r="CI55" s="1304"/>
      <c r="CJ55" s="1304"/>
      <c r="CK55" s="1304"/>
      <c r="CL55" s="1304"/>
      <c r="CM55" s="1304"/>
      <c r="CN55" s="1304">
        <v>37.6</v>
      </c>
      <c r="CO55" s="1304"/>
      <c r="CP55" s="1304"/>
      <c r="CQ55" s="1304"/>
      <c r="CR55" s="1304"/>
      <c r="CS55" s="1304"/>
      <c r="CT55" s="1304"/>
      <c r="CU55" s="1304"/>
      <c r="CV55" s="1304">
        <v>34</v>
      </c>
      <c r="CW55" s="1304"/>
      <c r="CX55" s="1304"/>
      <c r="CY55" s="1304"/>
      <c r="CZ55" s="1304"/>
      <c r="DA55" s="1304"/>
      <c r="DB55" s="1304"/>
      <c r="DC55" s="1304"/>
    </row>
    <row r="56" spans="1:109" x14ac:dyDescent="0.15">
      <c r="A56" s="1281"/>
      <c r="B56" s="1273"/>
      <c r="G56" s="1292"/>
      <c r="H56" s="1292"/>
      <c r="I56" s="1292"/>
      <c r="J56" s="1292"/>
      <c r="K56" s="1301"/>
      <c r="L56" s="1301"/>
      <c r="M56" s="1301"/>
      <c r="N56" s="1301"/>
      <c r="AN56" s="1298"/>
      <c r="AO56" s="1298"/>
      <c r="AP56" s="1298"/>
      <c r="AQ56" s="1298"/>
      <c r="AR56" s="1298"/>
      <c r="AS56" s="1298"/>
      <c r="AT56" s="1298"/>
      <c r="AU56" s="1298"/>
      <c r="AV56" s="1298"/>
      <c r="AW56" s="1298"/>
      <c r="AX56" s="1298"/>
      <c r="AY56" s="1298"/>
      <c r="AZ56" s="1298"/>
      <c r="BA56" s="1298"/>
      <c r="BB56" s="1302"/>
      <c r="BC56" s="1302"/>
      <c r="BD56" s="1302"/>
      <c r="BE56" s="1302"/>
      <c r="BF56" s="1302"/>
      <c r="BG56" s="1302"/>
      <c r="BH56" s="1302"/>
      <c r="BI56" s="1302"/>
      <c r="BJ56" s="1302"/>
      <c r="BK56" s="1302"/>
      <c r="BL56" s="1302"/>
      <c r="BM56" s="1302"/>
      <c r="BN56" s="1302"/>
      <c r="BO56" s="1302"/>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1281" customFormat="1" x14ac:dyDescent="0.15">
      <c r="B57" s="1305"/>
      <c r="G57" s="1292"/>
      <c r="H57" s="1292"/>
      <c r="I57" s="1306"/>
      <c r="J57" s="1306"/>
      <c r="K57" s="1301"/>
      <c r="L57" s="1301"/>
      <c r="M57" s="1301"/>
      <c r="N57" s="1301"/>
      <c r="AM57" s="1266"/>
      <c r="AN57" s="1298"/>
      <c r="AO57" s="1298"/>
      <c r="AP57" s="1298"/>
      <c r="AQ57" s="1298"/>
      <c r="AR57" s="1298"/>
      <c r="AS57" s="1298"/>
      <c r="AT57" s="1298"/>
      <c r="AU57" s="1298"/>
      <c r="AV57" s="1298"/>
      <c r="AW57" s="1298"/>
      <c r="AX57" s="1298"/>
      <c r="AY57" s="1298"/>
      <c r="AZ57" s="1298"/>
      <c r="BA57" s="1298"/>
      <c r="BB57" s="1302" t="s">
        <v>637</v>
      </c>
      <c r="BC57" s="1302"/>
      <c r="BD57" s="1302"/>
      <c r="BE57" s="1302"/>
      <c r="BF57" s="1302"/>
      <c r="BG57" s="1302"/>
      <c r="BH57" s="1302"/>
      <c r="BI57" s="1302"/>
      <c r="BJ57" s="1302"/>
      <c r="BK57" s="1302"/>
      <c r="BL57" s="1302"/>
      <c r="BM57" s="1302"/>
      <c r="BN57" s="1302"/>
      <c r="BO57" s="1302"/>
      <c r="BP57" s="1303"/>
      <c r="BQ57" s="1304"/>
      <c r="BR57" s="1304"/>
      <c r="BS57" s="1304"/>
      <c r="BT57" s="1304"/>
      <c r="BU57" s="1304"/>
      <c r="BV57" s="1304"/>
      <c r="BW57" s="1304"/>
      <c r="BX57" s="1303"/>
      <c r="BY57" s="1304"/>
      <c r="BZ57" s="1304"/>
      <c r="CA57" s="1304"/>
      <c r="CB57" s="1304"/>
      <c r="CC57" s="1304"/>
      <c r="CD57" s="1304"/>
      <c r="CE57" s="1304"/>
      <c r="CF57" s="1304">
        <v>59.3</v>
      </c>
      <c r="CG57" s="1304"/>
      <c r="CH57" s="1304"/>
      <c r="CI57" s="1304"/>
      <c r="CJ57" s="1304"/>
      <c r="CK57" s="1304"/>
      <c r="CL57" s="1304"/>
      <c r="CM57" s="1304"/>
      <c r="CN57" s="1304">
        <v>60</v>
      </c>
      <c r="CO57" s="1304"/>
      <c r="CP57" s="1304"/>
      <c r="CQ57" s="1304"/>
      <c r="CR57" s="1304"/>
      <c r="CS57" s="1304"/>
      <c r="CT57" s="1304"/>
      <c r="CU57" s="1304"/>
      <c r="CV57" s="1304">
        <v>60.8</v>
      </c>
      <c r="CW57" s="1304"/>
      <c r="CX57" s="1304"/>
      <c r="CY57" s="1304"/>
      <c r="CZ57" s="1304"/>
      <c r="DA57" s="1304"/>
      <c r="DB57" s="1304"/>
      <c r="DC57" s="1304"/>
      <c r="DD57" s="1307"/>
      <c r="DE57" s="1305"/>
    </row>
    <row r="58" spans="1:109" s="1281" customFormat="1" x14ac:dyDescent="0.15">
      <c r="A58" s="1266"/>
      <c r="B58" s="1305"/>
      <c r="G58" s="1292"/>
      <c r="H58" s="1292"/>
      <c r="I58" s="1306"/>
      <c r="J58" s="1306"/>
      <c r="K58" s="1301"/>
      <c r="L58" s="1301"/>
      <c r="M58" s="1301"/>
      <c r="N58" s="1301"/>
      <c r="AM58" s="1266"/>
      <c r="AN58" s="1298"/>
      <c r="AO58" s="1298"/>
      <c r="AP58" s="1298"/>
      <c r="AQ58" s="1298"/>
      <c r="AR58" s="1298"/>
      <c r="AS58" s="1298"/>
      <c r="AT58" s="1298"/>
      <c r="AU58" s="1298"/>
      <c r="AV58" s="1298"/>
      <c r="AW58" s="1298"/>
      <c r="AX58" s="1298"/>
      <c r="AY58" s="1298"/>
      <c r="AZ58" s="1298"/>
      <c r="BA58" s="1298"/>
      <c r="BB58" s="1302"/>
      <c r="BC58" s="1302"/>
      <c r="BD58" s="1302"/>
      <c r="BE58" s="1302"/>
      <c r="BF58" s="1302"/>
      <c r="BG58" s="1302"/>
      <c r="BH58" s="1302"/>
      <c r="BI58" s="1302"/>
      <c r="BJ58" s="1302"/>
      <c r="BK58" s="1302"/>
      <c r="BL58" s="1302"/>
      <c r="BM58" s="1302"/>
      <c r="BN58" s="1302"/>
      <c r="BO58" s="1302"/>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1307"/>
      <c r="DE58" s="1305"/>
    </row>
    <row r="59" spans="1:109" s="1281" customFormat="1" x14ac:dyDescent="0.15">
      <c r="A59" s="1266"/>
      <c r="B59" s="1305"/>
      <c r="K59" s="1308"/>
      <c r="L59" s="1308"/>
      <c r="M59" s="1308"/>
      <c r="N59" s="1308"/>
      <c r="AQ59" s="1308"/>
      <c r="AR59" s="1308"/>
      <c r="AS59" s="1308"/>
      <c r="AT59" s="1308"/>
      <c r="BC59" s="1308"/>
      <c r="BD59" s="1308"/>
      <c r="BE59" s="1308"/>
      <c r="BF59" s="1308"/>
      <c r="BO59" s="1308"/>
      <c r="BP59" s="1308"/>
      <c r="BQ59" s="1308"/>
      <c r="BR59" s="1308"/>
      <c r="CA59" s="1308"/>
      <c r="CB59" s="1308"/>
      <c r="CC59" s="1308"/>
      <c r="CD59" s="1308"/>
      <c r="CM59" s="1308"/>
      <c r="CN59" s="1308"/>
      <c r="CO59" s="1308"/>
      <c r="CP59" s="1308"/>
      <c r="CY59" s="1308"/>
      <c r="CZ59" s="1308"/>
      <c r="DA59" s="1308"/>
      <c r="DB59" s="1308"/>
      <c r="DC59" s="1308"/>
      <c r="DD59" s="1307"/>
      <c r="DE59" s="1305"/>
    </row>
    <row r="60" spans="1:109" s="1281" customFormat="1" x14ac:dyDescent="0.15">
      <c r="A60" s="1266"/>
      <c r="B60" s="1305"/>
      <c r="K60" s="1308"/>
      <c r="L60" s="1308"/>
      <c r="M60" s="1308"/>
      <c r="N60" s="1308"/>
      <c r="AQ60" s="1308"/>
      <c r="AR60" s="1308"/>
      <c r="AS60" s="1308"/>
      <c r="AT60" s="1308"/>
      <c r="BC60" s="1308"/>
      <c r="BD60" s="1308"/>
      <c r="BE60" s="1308"/>
      <c r="BF60" s="1308"/>
      <c r="BO60" s="1308"/>
      <c r="BP60" s="1308"/>
      <c r="BQ60" s="1308"/>
      <c r="BR60" s="1308"/>
      <c r="CA60" s="1308"/>
      <c r="CB60" s="1308"/>
      <c r="CC60" s="1308"/>
      <c r="CD60" s="1308"/>
      <c r="CM60" s="1308"/>
      <c r="CN60" s="1308"/>
      <c r="CO60" s="1308"/>
      <c r="CP60" s="1308"/>
      <c r="CY60" s="1308"/>
      <c r="CZ60" s="1308"/>
      <c r="DA60" s="1308"/>
      <c r="DB60" s="1308"/>
      <c r="DC60" s="1308"/>
      <c r="DD60" s="1307"/>
      <c r="DE60" s="1305"/>
    </row>
    <row r="61" spans="1:109" s="1281" customFormat="1" x14ac:dyDescent="0.15">
      <c r="A61" s="1266"/>
      <c r="B61" s="1309"/>
      <c r="C61" s="1310"/>
      <c r="D61" s="1310"/>
      <c r="E61" s="1310"/>
      <c r="F61" s="1310"/>
      <c r="G61" s="1310"/>
      <c r="H61" s="1310"/>
      <c r="I61" s="1310"/>
      <c r="J61" s="1310"/>
      <c r="K61" s="1310"/>
      <c r="L61" s="1310"/>
      <c r="M61" s="1311"/>
      <c r="N61" s="1311"/>
      <c r="O61" s="1310"/>
      <c r="P61" s="1310"/>
      <c r="Q61" s="1310"/>
      <c r="R61" s="1310"/>
      <c r="S61" s="1310"/>
      <c r="T61" s="1310"/>
      <c r="U61" s="1310"/>
      <c r="V61" s="1310"/>
      <c r="W61" s="1310"/>
      <c r="X61" s="1310"/>
      <c r="Y61" s="1310"/>
      <c r="Z61" s="1310"/>
      <c r="AA61" s="1310"/>
      <c r="AB61" s="1310"/>
      <c r="AC61" s="1310"/>
      <c r="AD61" s="1310"/>
      <c r="AE61" s="1310"/>
      <c r="AF61" s="1310"/>
      <c r="AG61" s="1310"/>
      <c r="AH61" s="1310"/>
      <c r="AI61" s="1310"/>
      <c r="AJ61" s="1310"/>
      <c r="AK61" s="1310"/>
      <c r="AL61" s="1310"/>
      <c r="AM61" s="1310"/>
      <c r="AN61" s="1310"/>
      <c r="AO61" s="1310"/>
      <c r="AP61" s="1310"/>
      <c r="AQ61" s="1310"/>
      <c r="AR61" s="1310"/>
      <c r="AS61" s="1311"/>
      <c r="AT61" s="1311"/>
      <c r="AU61" s="1310"/>
      <c r="AV61" s="1310"/>
      <c r="AW61" s="1310"/>
      <c r="AX61" s="1310"/>
      <c r="AY61" s="1310"/>
      <c r="AZ61" s="1310"/>
      <c r="BA61" s="1310"/>
      <c r="BB61" s="1310"/>
      <c r="BC61" s="1310"/>
      <c r="BD61" s="1310"/>
      <c r="BE61" s="1311"/>
      <c r="BF61" s="1311"/>
      <c r="BG61" s="1310"/>
      <c r="BH61" s="1310"/>
      <c r="BI61" s="1310"/>
      <c r="BJ61" s="1310"/>
      <c r="BK61" s="1310"/>
      <c r="BL61" s="1310"/>
      <c r="BM61" s="1310"/>
      <c r="BN61" s="1310"/>
      <c r="BO61" s="1310"/>
      <c r="BP61" s="1310"/>
      <c r="BQ61" s="1311"/>
      <c r="BR61" s="1311"/>
      <c r="BS61" s="1310"/>
      <c r="BT61" s="1310"/>
      <c r="BU61" s="1310"/>
      <c r="BV61" s="1310"/>
      <c r="BW61" s="1310"/>
      <c r="BX61" s="1310"/>
      <c r="BY61" s="1310"/>
      <c r="BZ61" s="1310"/>
      <c r="CA61" s="1310"/>
      <c r="CB61" s="1310"/>
      <c r="CC61" s="1311"/>
      <c r="CD61" s="1311"/>
      <c r="CE61" s="1310"/>
      <c r="CF61" s="1310"/>
      <c r="CG61" s="1310"/>
      <c r="CH61" s="1310"/>
      <c r="CI61" s="1310"/>
      <c r="CJ61" s="1310"/>
      <c r="CK61" s="1310"/>
      <c r="CL61" s="1310"/>
      <c r="CM61" s="1310"/>
      <c r="CN61" s="1310"/>
      <c r="CO61" s="1311"/>
      <c r="CP61" s="1311"/>
      <c r="CQ61" s="1310"/>
      <c r="CR61" s="1310"/>
      <c r="CS61" s="1310"/>
      <c r="CT61" s="1310"/>
      <c r="CU61" s="1310"/>
      <c r="CV61" s="1310"/>
      <c r="CW61" s="1310"/>
      <c r="CX61" s="1310"/>
      <c r="CY61" s="1310"/>
      <c r="CZ61" s="1310"/>
      <c r="DA61" s="1311"/>
      <c r="DB61" s="1311"/>
      <c r="DC61" s="1311"/>
      <c r="DD61" s="1312"/>
      <c r="DE61" s="1305"/>
    </row>
    <row r="62" spans="1:109" x14ac:dyDescent="0.15">
      <c r="B62" s="1278"/>
      <c r="C62" s="1278"/>
      <c r="D62" s="1278"/>
      <c r="E62" s="1278"/>
      <c r="F62" s="1278"/>
      <c r="G62" s="1278"/>
      <c r="H62" s="1278"/>
      <c r="I62" s="1278"/>
      <c r="J62" s="1278"/>
      <c r="K62" s="1278"/>
      <c r="L62" s="1278"/>
      <c r="M62" s="1278"/>
      <c r="N62" s="1278"/>
      <c r="O62" s="1278"/>
      <c r="P62" s="1278"/>
      <c r="Q62" s="1278"/>
      <c r="R62" s="1278"/>
      <c r="S62" s="1278"/>
      <c r="T62" s="1278"/>
      <c r="U62" s="1278"/>
      <c r="V62" s="1278"/>
      <c r="W62" s="1278"/>
      <c r="X62" s="1278"/>
      <c r="Y62" s="1278"/>
      <c r="Z62" s="1278"/>
      <c r="AA62" s="1278"/>
      <c r="AB62" s="1278"/>
      <c r="AC62" s="1278"/>
      <c r="AD62" s="1278"/>
      <c r="AE62" s="1278"/>
      <c r="AF62" s="1278"/>
      <c r="AG62" s="1278"/>
      <c r="AH62" s="1278"/>
      <c r="AI62" s="1278"/>
      <c r="AJ62" s="1278"/>
      <c r="AK62" s="1278"/>
      <c r="AL62" s="1278"/>
      <c r="AM62" s="1278"/>
      <c r="AN62" s="1278"/>
      <c r="AO62" s="1278"/>
      <c r="AP62" s="1278"/>
      <c r="AQ62" s="1278"/>
      <c r="AR62" s="1278"/>
      <c r="AS62" s="1278"/>
      <c r="AT62" s="1278"/>
      <c r="AU62" s="1278"/>
      <c r="AV62" s="1278"/>
      <c r="AW62" s="1278"/>
      <c r="AX62" s="1278"/>
      <c r="AY62" s="1278"/>
      <c r="AZ62" s="1278"/>
      <c r="BA62" s="1278"/>
      <c r="BB62" s="1278"/>
      <c r="BC62" s="1278"/>
      <c r="BD62" s="1278"/>
      <c r="BE62" s="1278"/>
      <c r="BF62" s="1278"/>
      <c r="BG62" s="1278"/>
      <c r="BH62" s="1278"/>
      <c r="BI62" s="1278"/>
      <c r="BJ62" s="1278"/>
      <c r="BK62" s="1278"/>
      <c r="BL62" s="1278"/>
      <c r="BM62" s="1278"/>
      <c r="BN62" s="1278"/>
      <c r="BO62" s="1278"/>
      <c r="BP62" s="1278"/>
      <c r="BQ62" s="1278"/>
      <c r="BR62" s="1278"/>
      <c r="BS62" s="1278"/>
      <c r="BT62" s="1278"/>
      <c r="BU62" s="1278"/>
      <c r="BV62" s="1278"/>
      <c r="BW62" s="1278"/>
      <c r="BX62" s="1278"/>
      <c r="BY62" s="1278"/>
      <c r="BZ62" s="1278"/>
      <c r="CA62" s="1278"/>
      <c r="CB62" s="1278"/>
      <c r="CC62" s="1278"/>
      <c r="CD62" s="1278"/>
      <c r="CE62" s="1278"/>
      <c r="CF62" s="1278"/>
      <c r="CG62" s="1278"/>
      <c r="CH62" s="1278"/>
      <c r="CI62" s="1278"/>
      <c r="CJ62" s="1278"/>
      <c r="CK62" s="1278"/>
      <c r="CL62" s="1278"/>
      <c r="CM62" s="1278"/>
      <c r="CN62" s="1278"/>
      <c r="CO62" s="1278"/>
      <c r="CP62" s="1278"/>
      <c r="CQ62" s="1278"/>
      <c r="CR62" s="1278"/>
      <c r="CS62" s="1278"/>
      <c r="CT62" s="1278"/>
      <c r="CU62" s="1278"/>
      <c r="CV62" s="1278"/>
      <c r="CW62" s="1278"/>
      <c r="CX62" s="1278"/>
      <c r="CY62" s="1278"/>
      <c r="CZ62" s="1278"/>
      <c r="DA62" s="1278"/>
      <c r="DB62" s="1278"/>
      <c r="DC62" s="1278"/>
      <c r="DD62" s="1278"/>
      <c r="DE62" s="1266"/>
    </row>
    <row r="63" spans="1:109" ht="17.25" x14ac:dyDescent="0.15">
      <c r="B63" s="1313" t="s">
        <v>638</v>
      </c>
    </row>
    <row r="64" spans="1:109" x14ac:dyDescent="0.15">
      <c r="B64" s="1273"/>
      <c r="G64" s="1280"/>
      <c r="I64" s="1314"/>
      <c r="J64" s="1314"/>
      <c r="K64" s="1314"/>
      <c r="L64" s="1314"/>
      <c r="M64" s="1314"/>
      <c r="N64" s="1315"/>
      <c r="AM64" s="1280"/>
      <c r="AN64" s="1280" t="s">
        <v>630</v>
      </c>
      <c r="AP64" s="1281"/>
      <c r="AQ64" s="1281"/>
      <c r="AR64" s="1281"/>
      <c r="AY64" s="1280"/>
      <c r="BA64" s="1281"/>
      <c r="BB64" s="1281"/>
      <c r="BC64" s="1281"/>
      <c r="BK64" s="1280"/>
      <c r="BM64" s="1281"/>
      <c r="BN64" s="1281"/>
      <c r="BO64" s="1281"/>
      <c r="BW64" s="1280"/>
      <c r="BY64" s="1281"/>
      <c r="BZ64" s="1281"/>
      <c r="CA64" s="1281"/>
      <c r="CI64" s="1280"/>
      <c r="CK64" s="1281"/>
      <c r="CL64" s="1281"/>
      <c r="CM64" s="1281"/>
      <c r="CU64" s="1280"/>
      <c r="CW64" s="1281"/>
      <c r="CX64" s="1281"/>
      <c r="CY64" s="1281"/>
    </row>
    <row r="65" spans="2:107" x14ac:dyDescent="0.15">
      <c r="B65" s="1273"/>
      <c r="AN65" s="1282" t="s">
        <v>639</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1273"/>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1273"/>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1273"/>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1273"/>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1273"/>
      <c r="H70" s="1316"/>
      <c r="I70" s="1316"/>
      <c r="J70" s="1317"/>
      <c r="K70" s="1317"/>
      <c r="L70" s="1318"/>
      <c r="M70" s="1317"/>
      <c r="N70" s="1318"/>
      <c r="AN70" s="1291"/>
      <c r="AO70" s="1291"/>
      <c r="AP70" s="1291"/>
      <c r="AZ70" s="1291"/>
      <c r="BA70" s="1291"/>
      <c r="BB70" s="1291"/>
      <c r="BL70" s="1291"/>
      <c r="BM70" s="1291"/>
      <c r="BN70" s="1291"/>
      <c r="BX70" s="1291"/>
      <c r="BY70" s="1291"/>
      <c r="BZ70" s="1291"/>
      <c r="CJ70" s="1291"/>
      <c r="CK70" s="1291"/>
      <c r="CL70" s="1291"/>
      <c r="CV70" s="1291"/>
      <c r="CW70" s="1291"/>
      <c r="CX70" s="1291"/>
    </row>
    <row r="71" spans="2:107" x14ac:dyDescent="0.15">
      <c r="B71" s="1273"/>
      <c r="G71" s="1319"/>
      <c r="I71" s="1320"/>
      <c r="J71" s="1317"/>
      <c r="K71" s="1317"/>
      <c r="L71" s="1318"/>
      <c r="M71" s="1317"/>
      <c r="N71" s="1318"/>
      <c r="AM71" s="1319"/>
      <c r="AN71" s="1266" t="s">
        <v>632</v>
      </c>
    </row>
    <row r="72" spans="2:107" x14ac:dyDescent="0.15">
      <c r="B72" s="1273"/>
      <c r="G72" s="1292"/>
      <c r="H72" s="1292"/>
      <c r="I72" s="1292"/>
      <c r="J72" s="1292"/>
      <c r="K72" s="1293"/>
      <c r="L72" s="1293"/>
      <c r="M72" s="1294"/>
      <c r="N72" s="1294"/>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98" t="s">
        <v>564</v>
      </c>
      <c r="BQ72" s="1298"/>
      <c r="BR72" s="1298"/>
      <c r="BS72" s="1298"/>
      <c r="BT72" s="1298"/>
      <c r="BU72" s="1298"/>
      <c r="BV72" s="1298"/>
      <c r="BW72" s="1298"/>
      <c r="BX72" s="1298" t="s">
        <v>565</v>
      </c>
      <c r="BY72" s="1298"/>
      <c r="BZ72" s="1298"/>
      <c r="CA72" s="1298"/>
      <c r="CB72" s="1298"/>
      <c r="CC72" s="1298"/>
      <c r="CD72" s="1298"/>
      <c r="CE72" s="1298"/>
      <c r="CF72" s="1298" t="s">
        <v>566</v>
      </c>
      <c r="CG72" s="1298"/>
      <c r="CH72" s="1298"/>
      <c r="CI72" s="1298"/>
      <c r="CJ72" s="1298"/>
      <c r="CK72" s="1298"/>
      <c r="CL72" s="1298"/>
      <c r="CM72" s="1298"/>
      <c r="CN72" s="1298" t="s">
        <v>567</v>
      </c>
      <c r="CO72" s="1298"/>
      <c r="CP72" s="1298"/>
      <c r="CQ72" s="1298"/>
      <c r="CR72" s="1298"/>
      <c r="CS72" s="1298"/>
      <c r="CT72" s="1298"/>
      <c r="CU72" s="1298"/>
      <c r="CV72" s="1298" t="s">
        <v>568</v>
      </c>
      <c r="CW72" s="1298"/>
      <c r="CX72" s="1298"/>
      <c r="CY72" s="1298"/>
      <c r="CZ72" s="1298"/>
      <c r="DA72" s="1298"/>
      <c r="DB72" s="1298"/>
      <c r="DC72" s="1298"/>
    </row>
    <row r="73" spans="2:107" x14ac:dyDescent="0.15">
      <c r="B73" s="1273"/>
      <c r="G73" s="1299"/>
      <c r="H73" s="1299"/>
      <c r="I73" s="1299"/>
      <c r="J73" s="1299"/>
      <c r="K73" s="1321"/>
      <c r="L73" s="1321"/>
      <c r="M73" s="1321"/>
      <c r="N73" s="1321"/>
      <c r="AM73" s="1291"/>
      <c r="AN73" s="1302" t="s">
        <v>633</v>
      </c>
      <c r="AO73" s="1302"/>
      <c r="AP73" s="1302"/>
      <c r="AQ73" s="1302"/>
      <c r="AR73" s="1302"/>
      <c r="AS73" s="1302"/>
      <c r="AT73" s="1302"/>
      <c r="AU73" s="1302"/>
      <c r="AV73" s="1302"/>
      <c r="AW73" s="1302"/>
      <c r="AX73" s="1302"/>
      <c r="AY73" s="1302"/>
      <c r="AZ73" s="1302"/>
      <c r="BA73" s="1302"/>
      <c r="BB73" s="1302" t="s">
        <v>640</v>
      </c>
      <c r="BC73" s="1302"/>
      <c r="BD73" s="1302"/>
      <c r="BE73" s="1302"/>
      <c r="BF73" s="1302"/>
      <c r="BG73" s="1302"/>
      <c r="BH73" s="1302"/>
      <c r="BI73" s="1302"/>
      <c r="BJ73" s="1302"/>
      <c r="BK73" s="1302"/>
      <c r="BL73" s="1302"/>
      <c r="BM73" s="1302"/>
      <c r="BN73" s="1302"/>
      <c r="BO73" s="1302"/>
      <c r="BP73" s="1304">
        <v>4.5</v>
      </c>
      <c r="BQ73" s="1304"/>
      <c r="BR73" s="1304"/>
      <c r="BS73" s="1304"/>
      <c r="BT73" s="1304"/>
      <c r="BU73" s="1304"/>
      <c r="BV73" s="1304"/>
      <c r="BW73" s="1304"/>
      <c r="BX73" s="1304">
        <v>2.9</v>
      </c>
      <c r="BY73" s="1304"/>
      <c r="BZ73" s="1304"/>
      <c r="CA73" s="1304"/>
      <c r="CB73" s="1304"/>
      <c r="CC73" s="1304"/>
      <c r="CD73" s="1304"/>
      <c r="CE73" s="1304"/>
      <c r="CF73" s="1304">
        <v>7.5</v>
      </c>
      <c r="CG73" s="1304"/>
      <c r="CH73" s="1304"/>
      <c r="CI73" s="1304"/>
      <c r="CJ73" s="1304"/>
      <c r="CK73" s="1304"/>
      <c r="CL73" s="1304"/>
      <c r="CM73" s="1304"/>
      <c r="CN73" s="1304">
        <v>6.4</v>
      </c>
      <c r="CO73" s="1304"/>
      <c r="CP73" s="1304"/>
      <c r="CQ73" s="1304"/>
      <c r="CR73" s="1304"/>
      <c r="CS73" s="1304"/>
      <c r="CT73" s="1304"/>
      <c r="CU73" s="1304"/>
      <c r="CV73" s="1304"/>
      <c r="CW73" s="1304"/>
      <c r="CX73" s="1304"/>
      <c r="CY73" s="1304"/>
      <c r="CZ73" s="1304"/>
      <c r="DA73" s="1304"/>
      <c r="DB73" s="1304"/>
      <c r="DC73" s="1304"/>
    </row>
    <row r="74" spans="2:107" x14ac:dyDescent="0.15">
      <c r="B74" s="1273"/>
      <c r="G74" s="1299"/>
      <c r="H74" s="1299"/>
      <c r="I74" s="1299"/>
      <c r="J74" s="1299"/>
      <c r="K74" s="1321"/>
      <c r="L74" s="1321"/>
      <c r="M74" s="1321"/>
      <c r="N74" s="1321"/>
      <c r="AM74" s="1291"/>
      <c r="AN74" s="1302"/>
      <c r="AO74" s="1302"/>
      <c r="AP74" s="1302"/>
      <c r="AQ74" s="1302"/>
      <c r="AR74" s="1302"/>
      <c r="AS74" s="1302"/>
      <c r="AT74" s="1302"/>
      <c r="AU74" s="1302"/>
      <c r="AV74" s="1302"/>
      <c r="AW74" s="1302"/>
      <c r="AX74" s="1302"/>
      <c r="AY74" s="1302"/>
      <c r="AZ74" s="1302"/>
      <c r="BA74" s="1302"/>
      <c r="BB74" s="1302"/>
      <c r="BC74" s="1302"/>
      <c r="BD74" s="1302"/>
      <c r="BE74" s="1302"/>
      <c r="BF74" s="1302"/>
      <c r="BG74" s="1302"/>
      <c r="BH74" s="1302"/>
      <c r="BI74" s="1302"/>
      <c r="BJ74" s="1302"/>
      <c r="BK74" s="1302"/>
      <c r="BL74" s="1302"/>
      <c r="BM74" s="1302"/>
      <c r="BN74" s="1302"/>
      <c r="BO74" s="1302"/>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1273"/>
      <c r="G75" s="1299"/>
      <c r="H75" s="1299"/>
      <c r="I75" s="1292"/>
      <c r="J75" s="1292"/>
      <c r="K75" s="1301"/>
      <c r="L75" s="1301"/>
      <c r="M75" s="1301"/>
      <c r="N75" s="1301"/>
      <c r="AM75" s="1291"/>
      <c r="AN75" s="1302"/>
      <c r="AO75" s="1302"/>
      <c r="AP75" s="1302"/>
      <c r="AQ75" s="1302"/>
      <c r="AR75" s="1302"/>
      <c r="AS75" s="1302"/>
      <c r="AT75" s="1302"/>
      <c r="AU75" s="1302"/>
      <c r="AV75" s="1302"/>
      <c r="AW75" s="1302"/>
      <c r="AX75" s="1302"/>
      <c r="AY75" s="1302"/>
      <c r="AZ75" s="1302"/>
      <c r="BA75" s="1302"/>
      <c r="BB75" s="1302" t="s">
        <v>641</v>
      </c>
      <c r="BC75" s="1302"/>
      <c r="BD75" s="1302"/>
      <c r="BE75" s="1302"/>
      <c r="BF75" s="1302"/>
      <c r="BG75" s="1302"/>
      <c r="BH75" s="1302"/>
      <c r="BI75" s="1302"/>
      <c r="BJ75" s="1302"/>
      <c r="BK75" s="1302"/>
      <c r="BL75" s="1302"/>
      <c r="BM75" s="1302"/>
      <c r="BN75" s="1302"/>
      <c r="BO75" s="1302"/>
      <c r="BP75" s="1304">
        <v>5.6</v>
      </c>
      <c r="BQ75" s="1304"/>
      <c r="BR75" s="1304"/>
      <c r="BS75" s="1304"/>
      <c r="BT75" s="1304"/>
      <c r="BU75" s="1304"/>
      <c r="BV75" s="1304"/>
      <c r="BW75" s="1304"/>
      <c r="BX75" s="1304">
        <v>4.7</v>
      </c>
      <c r="BY75" s="1304"/>
      <c r="BZ75" s="1304"/>
      <c r="CA75" s="1304"/>
      <c r="CB75" s="1304"/>
      <c r="CC75" s="1304"/>
      <c r="CD75" s="1304"/>
      <c r="CE75" s="1304"/>
      <c r="CF75" s="1304">
        <v>4.4000000000000004</v>
      </c>
      <c r="CG75" s="1304"/>
      <c r="CH75" s="1304"/>
      <c r="CI75" s="1304"/>
      <c r="CJ75" s="1304"/>
      <c r="CK75" s="1304"/>
      <c r="CL75" s="1304"/>
      <c r="CM75" s="1304"/>
      <c r="CN75" s="1304">
        <v>5</v>
      </c>
      <c r="CO75" s="1304"/>
      <c r="CP75" s="1304"/>
      <c r="CQ75" s="1304"/>
      <c r="CR75" s="1304"/>
      <c r="CS75" s="1304"/>
      <c r="CT75" s="1304"/>
      <c r="CU75" s="1304"/>
      <c r="CV75" s="1304">
        <v>5.3</v>
      </c>
      <c r="CW75" s="1304"/>
      <c r="CX75" s="1304"/>
      <c r="CY75" s="1304"/>
      <c r="CZ75" s="1304"/>
      <c r="DA75" s="1304"/>
      <c r="DB75" s="1304"/>
      <c r="DC75" s="1304"/>
    </row>
    <row r="76" spans="2:107" x14ac:dyDescent="0.15">
      <c r="B76" s="1273"/>
      <c r="G76" s="1299"/>
      <c r="H76" s="1299"/>
      <c r="I76" s="1292"/>
      <c r="J76" s="1292"/>
      <c r="K76" s="1301"/>
      <c r="L76" s="1301"/>
      <c r="M76" s="1301"/>
      <c r="N76" s="1301"/>
      <c r="AM76" s="1291"/>
      <c r="AN76" s="1302"/>
      <c r="AO76" s="1302"/>
      <c r="AP76" s="1302"/>
      <c r="AQ76" s="1302"/>
      <c r="AR76" s="1302"/>
      <c r="AS76" s="1302"/>
      <c r="AT76" s="1302"/>
      <c r="AU76" s="1302"/>
      <c r="AV76" s="1302"/>
      <c r="AW76" s="1302"/>
      <c r="AX76" s="1302"/>
      <c r="AY76" s="1302"/>
      <c r="AZ76" s="1302"/>
      <c r="BA76" s="1302"/>
      <c r="BB76" s="1302"/>
      <c r="BC76" s="1302"/>
      <c r="BD76" s="1302"/>
      <c r="BE76" s="1302"/>
      <c r="BF76" s="1302"/>
      <c r="BG76" s="1302"/>
      <c r="BH76" s="1302"/>
      <c r="BI76" s="1302"/>
      <c r="BJ76" s="1302"/>
      <c r="BK76" s="1302"/>
      <c r="BL76" s="1302"/>
      <c r="BM76" s="1302"/>
      <c r="BN76" s="1302"/>
      <c r="BO76" s="1302"/>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1273"/>
      <c r="G77" s="1292"/>
      <c r="H77" s="1292"/>
      <c r="I77" s="1292"/>
      <c r="J77" s="1292"/>
      <c r="K77" s="1321"/>
      <c r="L77" s="1321"/>
      <c r="M77" s="1321"/>
      <c r="N77" s="1321"/>
      <c r="AN77" s="1298" t="s">
        <v>642</v>
      </c>
      <c r="AO77" s="1298"/>
      <c r="AP77" s="1298"/>
      <c r="AQ77" s="1298"/>
      <c r="AR77" s="1298"/>
      <c r="AS77" s="1298"/>
      <c r="AT77" s="1298"/>
      <c r="AU77" s="1298"/>
      <c r="AV77" s="1298"/>
      <c r="AW77" s="1298"/>
      <c r="AX77" s="1298"/>
      <c r="AY77" s="1298"/>
      <c r="AZ77" s="1298"/>
      <c r="BA77" s="1298"/>
      <c r="BB77" s="1302" t="s">
        <v>640</v>
      </c>
      <c r="BC77" s="1302"/>
      <c r="BD77" s="1302"/>
      <c r="BE77" s="1302"/>
      <c r="BF77" s="1302"/>
      <c r="BG77" s="1302"/>
      <c r="BH77" s="1302"/>
      <c r="BI77" s="1302"/>
      <c r="BJ77" s="1302"/>
      <c r="BK77" s="1302"/>
      <c r="BL77" s="1302"/>
      <c r="BM77" s="1302"/>
      <c r="BN77" s="1302"/>
      <c r="BO77" s="1302"/>
      <c r="BP77" s="1304">
        <v>47</v>
      </c>
      <c r="BQ77" s="1304"/>
      <c r="BR77" s="1304"/>
      <c r="BS77" s="1304"/>
      <c r="BT77" s="1304"/>
      <c r="BU77" s="1304"/>
      <c r="BV77" s="1304"/>
      <c r="BW77" s="1304"/>
      <c r="BX77" s="1304">
        <v>41.4</v>
      </c>
      <c r="BY77" s="1304"/>
      <c r="BZ77" s="1304"/>
      <c r="CA77" s="1304"/>
      <c r="CB77" s="1304"/>
      <c r="CC77" s="1304"/>
      <c r="CD77" s="1304"/>
      <c r="CE77" s="1304"/>
      <c r="CF77" s="1304">
        <v>38.9</v>
      </c>
      <c r="CG77" s="1304"/>
      <c r="CH77" s="1304"/>
      <c r="CI77" s="1304"/>
      <c r="CJ77" s="1304"/>
      <c r="CK77" s="1304"/>
      <c r="CL77" s="1304"/>
      <c r="CM77" s="1304"/>
      <c r="CN77" s="1304">
        <v>37.6</v>
      </c>
      <c r="CO77" s="1304"/>
      <c r="CP77" s="1304"/>
      <c r="CQ77" s="1304"/>
      <c r="CR77" s="1304"/>
      <c r="CS77" s="1304"/>
      <c r="CT77" s="1304"/>
      <c r="CU77" s="1304"/>
      <c r="CV77" s="1304">
        <v>34</v>
      </c>
      <c r="CW77" s="1304"/>
      <c r="CX77" s="1304"/>
      <c r="CY77" s="1304"/>
      <c r="CZ77" s="1304"/>
      <c r="DA77" s="1304"/>
      <c r="DB77" s="1304"/>
      <c r="DC77" s="1304"/>
    </row>
    <row r="78" spans="2:107" x14ac:dyDescent="0.15">
      <c r="B78" s="1273"/>
      <c r="G78" s="1292"/>
      <c r="H78" s="1292"/>
      <c r="I78" s="1292"/>
      <c r="J78" s="1292"/>
      <c r="K78" s="1321"/>
      <c r="L78" s="1321"/>
      <c r="M78" s="1321"/>
      <c r="N78" s="1321"/>
      <c r="AN78" s="1298"/>
      <c r="AO78" s="1298"/>
      <c r="AP78" s="1298"/>
      <c r="AQ78" s="1298"/>
      <c r="AR78" s="1298"/>
      <c r="AS78" s="1298"/>
      <c r="AT78" s="1298"/>
      <c r="AU78" s="1298"/>
      <c r="AV78" s="1298"/>
      <c r="AW78" s="1298"/>
      <c r="AX78" s="1298"/>
      <c r="AY78" s="1298"/>
      <c r="AZ78" s="1298"/>
      <c r="BA78" s="1298"/>
      <c r="BB78" s="1302"/>
      <c r="BC78" s="1302"/>
      <c r="BD78" s="1302"/>
      <c r="BE78" s="1302"/>
      <c r="BF78" s="1302"/>
      <c r="BG78" s="1302"/>
      <c r="BH78" s="1302"/>
      <c r="BI78" s="1302"/>
      <c r="BJ78" s="1302"/>
      <c r="BK78" s="1302"/>
      <c r="BL78" s="1302"/>
      <c r="BM78" s="1302"/>
      <c r="BN78" s="1302"/>
      <c r="BO78" s="1302"/>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1273"/>
      <c r="G79" s="1292"/>
      <c r="H79" s="1292"/>
      <c r="I79" s="1306"/>
      <c r="J79" s="1306"/>
      <c r="K79" s="1322"/>
      <c r="L79" s="1322"/>
      <c r="M79" s="1322"/>
      <c r="N79" s="1322"/>
      <c r="AN79" s="1298"/>
      <c r="AO79" s="1298"/>
      <c r="AP79" s="1298"/>
      <c r="AQ79" s="1298"/>
      <c r="AR79" s="1298"/>
      <c r="AS79" s="1298"/>
      <c r="AT79" s="1298"/>
      <c r="AU79" s="1298"/>
      <c r="AV79" s="1298"/>
      <c r="AW79" s="1298"/>
      <c r="AX79" s="1298"/>
      <c r="AY79" s="1298"/>
      <c r="AZ79" s="1298"/>
      <c r="BA79" s="1298"/>
      <c r="BB79" s="1302" t="s">
        <v>643</v>
      </c>
      <c r="BC79" s="1302"/>
      <c r="BD79" s="1302"/>
      <c r="BE79" s="1302"/>
      <c r="BF79" s="1302"/>
      <c r="BG79" s="1302"/>
      <c r="BH79" s="1302"/>
      <c r="BI79" s="1302"/>
      <c r="BJ79" s="1302"/>
      <c r="BK79" s="1302"/>
      <c r="BL79" s="1302"/>
      <c r="BM79" s="1302"/>
      <c r="BN79" s="1302"/>
      <c r="BO79" s="1302"/>
      <c r="BP79" s="1304">
        <v>7.3</v>
      </c>
      <c r="BQ79" s="1304"/>
      <c r="BR79" s="1304"/>
      <c r="BS79" s="1304"/>
      <c r="BT79" s="1304"/>
      <c r="BU79" s="1304"/>
      <c r="BV79" s="1304"/>
      <c r="BW79" s="1304"/>
      <c r="BX79" s="1304">
        <v>6.7</v>
      </c>
      <c r="BY79" s="1304"/>
      <c r="BZ79" s="1304"/>
      <c r="CA79" s="1304"/>
      <c r="CB79" s="1304"/>
      <c r="CC79" s="1304"/>
      <c r="CD79" s="1304"/>
      <c r="CE79" s="1304"/>
      <c r="CF79" s="1304">
        <v>6.4</v>
      </c>
      <c r="CG79" s="1304"/>
      <c r="CH79" s="1304"/>
      <c r="CI79" s="1304"/>
      <c r="CJ79" s="1304"/>
      <c r="CK79" s="1304"/>
      <c r="CL79" s="1304"/>
      <c r="CM79" s="1304"/>
      <c r="CN79" s="1304">
        <v>6.1</v>
      </c>
      <c r="CO79" s="1304"/>
      <c r="CP79" s="1304"/>
      <c r="CQ79" s="1304"/>
      <c r="CR79" s="1304"/>
      <c r="CS79" s="1304"/>
      <c r="CT79" s="1304"/>
      <c r="CU79" s="1304"/>
      <c r="CV79" s="1304">
        <v>5.9</v>
      </c>
      <c r="CW79" s="1304"/>
      <c r="CX79" s="1304"/>
      <c r="CY79" s="1304"/>
      <c r="CZ79" s="1304"/>
      <c r="DA79" s="1304"/>
      <c r="DB79" s="1304"/>
      <c r="DC79" s="1304"/>
    </row>
    <row r="80" spans="2:107" x14ac:dyDescent="0.15">
      <c r="B80" s="1273"/>
      <c r="G80" s="1292"/>
      <c r="H80" s="1292"/>
      <c r="I80" s="1306"/>
      <c r="J80" s="1306"/>
      <c r="K80" s="1322"/>
      <c r="L80" s="1322"/>
      <c r="M80" s="1322"/>
      <c r="N80" s="1322"/>
      <c r="AN80" s="1298"/>
      <c r="AO80" s="1298"/>
      <c r="AP80" s="1298"/>
      <c r="AQ80" s="1298"/>
      <c r="AR80" s="1298"/>
      <c r="AS80" s="1298"/>
      <c r="AT80" s="1298"/>
      <c r="AU80" s="1298"/>
      <c r="AV80" s="1298"/>
      <c r="AW80" s="1298"/>
      <c r="AX80" s="1298"/>
      <c r="AY80" s="1298"/>
      <c r="AZ80" s="1298"/>
      <c r="BA80" s="1298"/>
      <c r="BB80" s="1302"/>
      <c r="BC80" s="1302"/>
      <c r="BD80" s="1302"/>
      <c r="BE80" s="1302"/>
      <c r="BF80" s="1302"/>
      <c r="BG80" s="1302"/>
      <c r="BH80" s="1302"/>
      <c r="BI80" s="1302"/>
      <c r="BJ80" s="1302"/>
      <c r="BK80" s="1302"/>
      <c r="BL80" s="1302"/>
      <c r="BM80" s="1302"/>
      <c r="BN80" s="1302"/>
      <c r="BO80" s="1302"/>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1273"/>
    </row>
    <row r="82" spans="2:109" ht="17.25" x14ac:dyDescent="0.15">
      <c r="B82" s="1273"/>
      <c r="K82" s="1323"/>
      <c r="L82" s="1323"/>
      <c r="M82" s="1323"/>
      <c r="N82" s="1323"/>
      <c r="AQ82" s="1323"/>
      <c r="AR82" s="1323"/>
      <c r="AS82" s="1323"/>
      <c r="AT82" s="1323"/>
      <c r="BC82" s="1323"/>
      <c r="BD82" s="1323"/>
      <c r="BE82" s="1323"/>
      <c r="BF82" s="1323"/>
      <c r="BO82" s="1323"/>
      <c r="BP82" s="1323"/>
      <c r="BQ82" s="1323"/>
      <c r="BR82" s="1323"/>
      <c r="CA82" s="1323"/>
      <c r="CB82" s="1323"/>
      <c r="CC82" s="1323"/>
      <c r="CD82" s="1323"/>
      <c r="CM82" s="1323"/>
      <c r="CN82" s="1323"/>
      <c r="CO82" s="1323"/>
      <c r="CP82" s="1323"/>
      <c r="CY82" s="1323"/>
      <c r="CZ82" s="1323"/>
      <c r="DA82" s="1323"/>
      <c r="DB82" s="1323"/>
      <c r="DC82" s="1323"/>
    </row>
    <row r="83" spans="2:109" x14ac:dyDescent="0.15">
      <c r="B83" s="1275"/>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7"/>
    </row>
    <row r="84" spans="2:109" x14ac:dyDescent="0.15">
      <c r="DD84" s="1266"/>
      <c r="DE84" s="1266"/>
    </row>
    <row r="85" spans="2:109" x14ac:dyDescent="0.15">
      <c r="DD85" s="1266"/>
      <c r="DE85" s="1266"/>
    </row>
    <row r="86" spans="2:109" hidden="1" x14ac:dyDescent="0.15">
      <c r="DD86" s="1266"/>
      <c r="DE86" s="1266"/>
    </row>
    <row r="87" spans="2:109" hidden="1" x14ac:dyDescent="0.15">
      <c r="K87" s="1324"/>
      <c r="AQ87" s="1324"/>
      <c r="BC87" s="1324"/>
      <c r="BO87" s="1324"/>
      <c r="CA87" s="1324"/>
      <c r="CM87" s="1324"/>
      <c r="CY87" s="1324"/>
      <c r="DD87" s="1266"/>
      <c r="DE87" s="1266"/>
    </row>
    <row r="88" spans="2:109" hidden="1" x14ac:dyDescent="0.15">
      <c r="DD88" s="1266"/>
      <c r="DE88" s="1266"/>
    </row>
    <row r="89" spans="2:109" hidden="1" x14ac:dyDescent="0.15">
      <c r="DD89" s="1266"/>
      <c r="DE89" s="1266"/>
    </row>
    <row r="90" spans="2:109" hidden="1" x14ac:dyDescent="0.15">
      <c r="DD90" s="1266"/>
      <c r="DE90" s="1266"/>
    </row>
    <row r="91" spans="2:109" hidden="1" x14ac:dyDescent="0.15">
      <c r="DD91" s="1266"/>
      <c r="DE91" s="1266"/>
    </row>
    <row r="92" spans="2:109" ht="13.5" hidden="1" customHeight="1" x14ac:dyDescent="0.15">
      <c r="DD92" s="1266"/>
      <c r="DE92" s="1266"/>
    </row>
    <row r="93" spans="2:109" ht="13.5" hidden="1" customHeight="1" x14ac:dyDescent="0.15">
      <c r="DD93" s="1266"/>
      <c r="DE93" s="1266"/>
    </row>
    <row r="94" spans="2:109" ht="13.5" hidden="1" customHeight="1" x14ac:dyDescent="0.15">
      <c r="DD94" s="1266"/>
      <c r="DE94" s="1266"/>
    </row>
    <row r="95" spans="2:109" ht="13.5" hidden="1" customHeight="1" x14ac:dyDescent="0.15">
      <c r="DD95" s="1266"/>
      <c r="DE95" s="1266"/>
    </row>
    <row r="96" spans="2:109" ht="13.5" hidden="1" customHeight="1" x14ac:dyDescent="0.15">
      <c r="DD96" s="1266"/>
      <c r="DE96" s="1266"/>
    </row>
    <row r="97" spans="108:109" ht="13.5" hidden="1" customHeight="1" x14ac:dyDescent="0.15">
      <c r="DD97" s="1266"/>
      <c r="DE97" s="1266"/>
    </row>
    <row r="98" spans="108:109" ht="13.5" hidden="1" customHeight="1" x14ac:dyDescent="0.15">
      <c r="DD98" s="1266"/>
      <c r="DE98" s="1266"/>
    </row>
    <row r="99" spans="108:109" ht="13.5" hidden="1" customHeight="1" x14ac:dyDescent="0.15">
      <c r="DD99" s="1266"/>
      <c r="DE99" s="1266"/>
    </row>
    <row r="100" spans="108:109" ht="13.5" hidden="1" customHeight="1" x14ac:dyDescent="0.15">
      <c r="DD100" s="1266"/>
      <c r="DE100" s="1266"/>
    </row>
    <row r="101" spans="108:109" ht="13.5" hidden="1" customHeight="1" x14ac:dyDescent="0.15">
      <c r="DD101" s="1266"/>
      <c r="DE101" s="1266"/>
    </row>
    <row r="102" spans="108:109" ht="13.5" hidden="1" customHeight="1" x14ac:dyDescent="0.15">
      <c r="DD102" s="1266"/>
      <c r="DE102" s="1266"/>
    </row>
    <row r="103" spans="108:109" ht="13.5" hidden="1" customHeight="1" x14ac:dyDescent="0.15">
      <c r="DD103" s="1266"/>
      <c r="DE103" s="1266"/>
    </row>
    <row r="104" spans="108:109" ht="13.5" hidden="1" customHeight="1" x14ac:dyDescent="0.15">
      <c r="DD104" s="1266"/>
      <c r="DE104" s="1266"/>
    </row>
    <row r="105" spans="108:109" ht="13.5" hidden="1" customHeight="1" x14ac:dyDescent="0.15">
      <c r="DD105" s="1266"/>
      <c r="DE105" s="1266"/>
    </row>
    <row r="106" spans="108:109" ht="13.5" hidden="1" customHeight="1" x14ac:dyDescent="0.15">
      <c r="DD106" s="1266"/>
      <c r="DE106" s="1266"/>
    </row>
    <row r="107" spans="108:109" ht="13.5" hidden="1" customHeight="1" x14ac:dyDescent="0.15">
      <c r="DD107" s="1266"/>
      <c r="DE107" s="1266"/>
    </row>
    <row r="108" spans="108:109" ht="13.5" hidden="1" customHeight="1" x14ac:dyDescent="0.15">
      <c r="DD108" s="1266"/>
      <c r="DE108" s="1266"/>
    </row>
    <row r="109" spans="108:109" ht="13.5" hidden="1" customHeight="1" x14ac:dyDescent="0.15">
      <c r="DD109" s="1266"/>
      <c r="DE109" s="1266"/>
    </row>
    <row r="110" spans="108:109" ht="13.5" hidden="1" customHeight="1" x14ac:dyDescent="0.15">
      <c r="DD110" s="1266"/>
      <c r="DE110" s="1266"/>
    </row>
    <row r="111" spans="108:109" ht="13.5" hidden="1" customHeight="1" x14ac:dyDescent="0.15">
      <c r="DD111" s="1266"/>
      <c r="DE111" s="1266"/>
    </row>
    <row r="112" spans="108:109" ht="13.5" hidden="1" customHeight="1" x14ac:dyDescent="0.15">
      <c r="DD112" s="1266"/>
      <c r="DE112" s="1266"/>
    </row>
    <row r="113" spans="108:109" ht="13.5" hidden="1" customHeight="1" x14ac:dyDescent="0.15">
      <c r="DD113" s="1266"/>
      <c r="DE113" s="1266"/>
    </row>
    <row r="114" spans="108:109" ht="13.5" hidden="1" customHeight="1" x14ac:dyDescent="0.15">
      <c r="DD114" s="1266"/>
      <c r="DE114" s="1266"/>
    </row>
    <row r="115" spans="108:109" ht="13.5" hidden="1" customHeight="1" x14ac:dyDescent="0.15">
      <c r="DD115" s="1266"/>
      <c r="DE115" s="1266"/>
    </row>
    <row r="116" spans="108:109" ht="13.5" hidden="1" customHeight="1" x14ac:dyDescent="0.15">
      <c r="DD116" s="1266"/>
      <c r="DE116" s="1266"/>
    </row>
    <row r="117" spans="108:109" ht="13.5" hidden="1" customHeight="1" x14ac:dyDescent="0.15">
      <c r="DD117" s="1266"/>
      <c r="DE117" s="1266"/>
    </row>
    <row r="118" spans="108:109" ht="13.5" hidden="1" customHeight="1" x14ac:dyDescent="0.15">
      <c r="DD118" s="1266"/>
      <c r="DE118" s="1266"/>
    </row>
    <row r="119" spans="108:109" ht="13.5" hidden="1" customHeight="1" x14ac:dyDescent="0.15">
      <c r="DD119" s="1266"/>
      <c r="DE119" s="1266"/>
    </row>
    <row r="120" spans="108:109" ht="13.5" hidden="1" customHeight="1" x14ac:dyDescent="0.15">
      <c r="DD120" s="1266"/>
      <c r="DE120" s="1266"/>
    </row>
    <row r="121" spans="108:109" ht="13.5" hidden="1" customHeight="1" x14ac:dyDescent="0.15">
      <c r="DD121" s="1266"/>
      <c r="DE121" s="1266"/>
    </row>
    <row r="122" spans="108:109" ht="13.5" hidden="1" customHeight="1" x14ac:dyDescent="0.15">
      <c r="DD122" s="1266"/>
      <c r="DE122" s="1266"/>
    </row>
    <row r="123" spans="108:109" ht="13.5" hidden="1" customHeight="1" x14ac:dyDescent="0.15">
      <c r="DD123" s="1266"/>
      <c r="DE123" s="1266"/>
    </row>
    <row r="124" spans="108:109" ht="13.5" hidden="1" customHeight="1" x14ac:dyDescent="0.15">
      <c r="DD124" s="1266"/>
      <c r="DE124" s="1266"/>
    </row>
    <row r="125" spans="108:109" ht="13.5" hidden="1" customHeight="1" x14ac:dyDescent="0.15">
      <c r="DD125" s="1266"/>
      <c r="DE125" s="1266"/>
    </row>
    <row r="126" spans="108:109" ht="13.5" hidden="1" customHeight="1" x14ac:dyDescent="0.15">
      <c r="DD126" s="1266"/>
      <c r="DE126" s="1266"/>
    </row>
    <row r="127" spans="108:109" ht="13.5" hidden="1" customHeight="1" x14ac:dyDescent="0.15">
      <c r="DD127" s="1266"/>
      <c r="DE127" s="1266"/>
    </row>
    <row r="128" spans="108:109" ht="13.5" hidden="1" customHeight="1" x14ac:dyDescent="0.15">
      <c r="DD128" s="1266"/>
      <c r="DE128" s="1266"/>
    </row>
    <row r="129" spans="108:109" ht="13.5" hidden="1" customHeight="1" x14ac:dyDescent="0.15">
      <c r="DD129" s="1266"/>
      <c r="DE129" s="1266"/>
    </row>
    <row r="130" spans="108:109" ht="13.5" hidden="1" customHeight="1" x14ac:dyDescent="0.15">
      <c r="DD130" s="1266"/>
      <c r="DE130" s="1266"/>
    </row>
    <row r="131" spans="108:109" ht="13.5" hidden="1" customHeight="1" x14ac:dyDescent="0.15">
      <c r="DD131" s="1266"/>
      <c r="DE131" s="1266"/>
    </row>
    <row r="132" spans="108:109" ht="13.5" hidden="1" customHeight="1" x14ac:dyDescent="0.15">
      <c r="DD132" s="1266"/>
      <c r="DE132" s="1266"/>
    </row>
    <row r="133" spans="108:109" ht="13.5" hidden="1" customHeight="1" x14ac:dyDescent="0.15">
      <c r="DD133" s="1266"/>
      <c r="DE133" s="1266"/>
    </row>
    <row r="134" spans="108:109" ht="13.5" hidden="1" customHeight="1" x14ac:dyDescent="0.15">
      <c r="DD134" s="1266"/>
      <c r="DE134" s="1266"/>
    </row>
    <row r="135" spans="108:109" ht="13.5" hidden="1" customHeight="1" x14ac:dyDescent="0.15">
      <c r="DD135" s="1266"/>
      <c r="DE135" s="1266"/>
    </row>
    <row r="136" spans="108:109" ht="13.5" hidden="1" customHeight="1" x14ac:dyDescent="0.15">
      <c r="DD136" s="1266"/>
      <c r="DE136" s="1266"/>
    </row>
    <row r="137" spans="108:109" ht="13.5" hidden="1" customHeight="1" x14ac:dyDescent="0.15">
      <c r="DD137" s="1266"/>
      <c r="DE137" s="1266"/>
    </row>
    <row r="138" spans="108:109" ht="13.5" hidden="1" customHeight="1" x14ac:dyDescent="0.15">
      <c r="DD138" s="1266"/>
      <c r="DE138" s="1266"/>
    </row>
    <row r="139" spans="108:109" ht="13.5" hidden="1" customHeight="1" x14ac:dyDescent="0.15">
      <c r="DD139" s="1266"/>
      <c r="DE139" s="1266"/>
    </row>
    <row r="140" spans="108:109" ht="13.5" hidden="1" customHeight="1" x14ac:dyDescent="0.15">
      <c r="DD140" s="1266"/>
      <c r="DE140" s="1266"/>
    </row>
    <row r="141" spans="108:109" ht="13.5" hidden="1" customHeight="1" x14ac:dyDescent="0.15">
      <c r="DD141" s="1266"/>
      <c r="DE141" s="1266"/>
    </row>
    <row r="142" spans="108:109" ht="13.5" hidden="1" customHeight="1" x14ac:dyDescent="0.15">
      <c r="DD142" s="1266"/>
      <c r="DE142" s="1266"/>
    </row>
    <row r="143" spans="108:109" ht="13.5" hidden="1" customHeight="1" x14ac:dyDescent="0.15">
      <c r="DD143" s="1266"/>
      <c r="DE143" s="1266"/>
    </row>
    <row r="144" spans="108:109" ht="13.5" hidden="1" customHeight="1" x14ac:dyDescent="0.15">
      <c r="DD144" s="1266"/>
      <c r="DE144" s="1266"/>
    </row>
    <row r="145" spans="108:109" ht="13.5" hidden="1" customHeight="1" x14ac:dyDescent="0.15">
      <c r="DD145" s="1266"/>
      <c r="DE145" s="1266"/>
    </row>
    <row r="146" spans="108:109" ht="13.5" hidden="1" customHeight="1" x14ac:dyDescent="0.15">
      <c r="DD146" s="1266"/>
      <c r="DE146" s="1266"/>
    </row>
    <row r="147" spans="108:109" ht="13.5" hidden="1" customHeight="1" x14ac:dyDescent="0.15">
      <c r="DD147" s="1266"/>
      <c r="DE147" s="1266"/>
    </row>
    <row r="148" spans="108:109" ht="13.5" hidden="1" customHeight="1" x14ac:dyDescent="0.15">
      <c r="DD148" s="1266"/>
      <c r="DE148" s="1266"/>
    </row>
    <row r="149" spans="108:109" ht="13.5" hidden="1" customHeight="1" x14ac:dyDescent="0.15">
      <c r="DD149" s="1266"/>
      <c r="DE149" s="1266"/>
    </row>
    <row r="150" spans="108:109" ht="13.5" hidden="1" customHeight="1" x14ac:dyDescent="0.15">
      <c r="DD150" s="1266"/>
      <c r="DE150" s="1266"/>
    </row>
    <row r="151" spans="108:109" ht="13.5" hidden="1" customHeight="1" x14ac:dyDescent="0.15">
      <c r="DD151" s="1266"/>
      <c r="DE151" s="1266"/>
    </row>
    <row r="152" spans="108:109" ht="13.5" hidden="1" customHeight="1" x14ac:dyDescent="0.15">
      <c r="DD152" s="1266"/>
      <c r="DE152" s="1266"/>
    </row>
    <row r="153" spans="108:109" ht="13.5" hidden="1" customHeight="1" x14ac:dyDescent="0.15">
      <c r="DD153" s="1266"/>
      <c r="DE153" s="1266"/>
    </row>
    <row r="154" spans="108:109" ht="13.5" hidden="1" customHeight="1" x14ac:dyDescent="0.15">
      <c r="DD154" s="1266"/>
      <c r="DE154" s="1266"/>
    </row>
    <row r="155" spans="108:109" ht="13.5" hidden="1" customHeight="1" x14ac:dyDescent="0.15">
      <c r="DD155" s="1266"/>
      <c r="DE155" s="1266"/>
    </row>
    <row r="156" spans="108:109" ht="13.5" hidden="1" customHeight="1" x14ac:dyDescent="0.15">
      <c r="DD156" s="1266"/>
      <c r="DE156" s="1266"/>
    </row>
    <row r="157" spans="108:109" ht="13.5" hidden="1" customHeight="1" x14ac:dyDescent="0.15">
      <c r="DD157" s="1266"/>
      <c r="DE157" s="1266"/>
    </row>
    <row r="158" spans="108:109" ht="13.5" hidden="1" customHeight="1" x14ac:dyDescent="0.15">
      <c r="DD158" s="1266"/>
      <c r="DE158" s="1266"/>
    </row>
    <row r="159" spans="108:109" ht="13.5" hidden="1" customHeight="1" x14ac:dyDescent="0.15">
      <c r="DD159" s="1266"/>
      <c r="DE159" s="1266"/>
    </row>
    <row r="160" spans="108:109" ht="13.5" hidden="1" customHeight="1" x14ac:dyDescent="0.15">
      <c r="DD160" s="1266"/>
      <c r="DE160" s="126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ISgvJwuzwtNJJ4xG1Xj+y/FlETuaBClPD8MDKgCKgK6TkZatdAuJVUSoaCoSgazXh16IFWFSJOyVfWny/nANA==" saltValue="tz8Ut2BXS13S6T6iiOFf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Q111" zoomScaleNormal="100" zoomScaleSheetLayoutView="70" workbookViewId="0">
      <selection activeCell="BK111" sqref="BK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lhxMB0l0tmCbQ0QOj1MtBzJd4zVNNGeHo+ZSI7sLP7KGvTyRhaXxMGoskELARAhlCBS+dBddZ5LZmBDQpj6Kg==" saltValue="lfxr7aOtcHjD7TvHrxd/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85" zoomScaleNormal="85" zoomScaleSheetLayoutView="55" workbookViewId="0">
      <selection activeCell="AG112" sqref="AG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oDtz+euNqV8+MmjQczkCw4h2vW0zOcn817hdaavUGCQC59HVX5ScfLPXxE0EEN2uLTPjTx9V+/gTg8C7wgtBw==" saltValue="lynrCGNqpBMPPOfcp4Rd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46258</v>
      </c>
      <c r="E3" s="161"/>
      <c r="F3" s="162">
        <v>51613</v>
      </c>
      <c r="G3" s="163"/>
      <c r="H3" s="164"/>
    </row>
    <row r="4" spans="1:8" x14ac:dyDescent="0.15">
      <c r="A4" s="165"/>
      <c r="B4" s="166"/>
      <c r="C4" s="167"/>
      <c r="D4" s="168">
        <v>24426</v>
      </c>
      <c r="E4" s="169"/>
      <c r="F4" s="170">
        <v>25872</v>
      </c>
      <c r="G4" s="171"/>
      <c r="H4" s="172"/>
    </row>
    <row r="5" spans="1:8" x14ac:dyDescent="0.15">
      <c r="A5" s="153" t="s">
        <v>556</v>
      </c>
      <c r="B5" s="158"/>
      <c r="C5" s="159"/>
      <c r="D5" s="160">
        <v>52921</v>
      </c>
      <c r="E5" s="161"/>
      <c r="F5" s="162">
        <v>50880</v>
      </c>
      <c r="G5" s="163"/>
      <c r="H5" s="164"/>
    </row>
    <row r="6" spans="1:8" x14ac:dyDescent="0.15">
      <c r="A6" s="165"/>
      <c r="B6" s="166"/>
      <c r="C6" s="167"/>
      <c r="D6" s="168">
        <v>27357</v>
      </c>
      <c r="E6" s="169"/>
      <c r="F6" s="170">
        <v>27819</v>
      </c>
      <c r="G6" s="171"/>
      <c r="H6" s="172"/>
    </row>
    <row r="7" spans="1:8" x14ac:dyDescent="0.15">
      <c r="A7" s="153" t="s">
        <v>557</v>
      </c>
      <c r="B7" s="158"/>
      <c r="C7" s="159"/>
      <c r="D7" s="160">
        <v>59705</v>
      </c>
      <c r="E7" s="161"/>
      <c r="F7" s="162">
        <v>46395</v>
      </c>
      <c r="G7" s="163"/>
      <c r="H7" s="164"/>
    </row>
    <row r="8" spans="1:8" x14ac:dyDescent="0.15">
      <c r="A8" s="165"/>
      <c r="B8" s="166"/>
      <c r="C8" s="167"/>
      <c r="D8" s="168">
        <v>29914</v>
      </c>
      <c r="E8" s="169"/>
      <c r="F8" s="170">
        <v>26304</v>
      </c>
      <c r="G8" s="171"/>
      <c r="H8" s="172"/>
    </row>
    <row r="9" spans="1:8" x14ac:dyDescent="0.15">
      <c r="A9" s="153" t="s">
        <v>558</v>
      </c>
      <c r="B9" s="158"/>
      <c r="C9" s="159"/>
      <c r="D9" s="160">
        <v>54779</v>
      </c>
      <c r="E9" s="161"/>
      <c r="F9" s="162">
        <v>48088</v>
      </c>
      <c r="G9" s="163"/>
      <c r="H9" s="164"/>
    </row>
    <row r="10" spans="1:8" x14ac:dyDescent="0.15">
      <c r="A10" s="165"/>
      <c r="B10" s="166"/>
      <c r="C10" s="167"/>
      <c r="D10" s="168">
        <v>26253</v>
      </c>
      <c r="E10" s="169"/>
      <c r="F10" s="170">
        <v>25183</v>
      </c>
      <c r="G10" s="171"/>
      <c r="H10" s="172"/>
    </row>
    <row r="11" spans="1:8" x14ac:dyDescent="0.15">
      <c r="A11" s="153" t="s">
        <v>559</v>
      </c>
      <c r="B11" s="158"/>
      <c r="C11" s="159"/>
      <c r="D11" s="160">
        <v>69252</v>
      </c>
      <c r="E11" s="161"/>
      <c r="F11" s="162">
        <v>46457</v>
      </c>
      <c r="G11" s="163"/>
      <c r="H11" s="164"/>
    </row>
    <row r="12" spans="1:8" x14ac:dyDescent="0.15">
      <c r="A12" s="165"/>
      <c r="B12" s="166"/>
      <c r="C12" s="173"/>
      <c r="D12" s="168">
        <v>23579</v>
      </c>
      <c r="E12" s="169"/>
      <c r="F12" s="170">
        <v>24020</v>
      </c>
      <c r="G12" s="171"/>
      <c r="H12" s="172"/>
    </row>
    <row r="13" spans="1:8" x14ac:dyDescent="0.15">
      <c r="A13" s="153"/>
      <c r="B13" s="158"/>
      <c r="C13" s="174"/>
      <c r="D13" s="175">
        <v>56583</v>
      </c>
      <c r="E13" s="176"/>
      <c r="F13" s="177">
        <v>48687</v>
      </c>
      <c r="G13" s="178"/>
      <c r="H13" s="164"/>
    </row>
    <row r="14" spans="1:8" x14ac:dyDescent="0.15">
      <c r="A14" s="165"/>
      <c r="B14" s="166"/>
      <c r="C14" s="167"/>
      <c r="D14" s="168">
        <v>26306</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4.3899999999999997</v>
      </c>
      <c r="C19" s="179">
        <f>ROUND(VALUE(SUBSTITUTE(実質収支比率等に係る経年分析!G$48,"▲","-")),2)</f>
        <v>2.2400000000000002</v>
      </c>
      <c r="D19" s="179">
        <f>ROUND(VALUE(SUBSTITUTE(実質収支比率等に係る経年分析!H$48,"▲","-")),2)</f>
        <v>1.22</v>
      </c>
      <c r="E19" s="179">
        <f>ROUND(VALUE(SUBSTITUTE(実質収支比率等に係る経年分析!I$48,"▲","-")),2)</f>
        <v>3.99</v>
      </c>
      <c r="F19" s="179">
        <f>ROUND(VALUE(SUBSTITUTE(実質収支比率等に係る経年分析!J$48,"▲","-")),2)</f>
        <v>1.24</v>
      </c>
    </row>
    <row r="20" spans="1:11" x14ac:dyDescent="0.15">
      <c r="A20" s="179" t="s">
        <v>55</v>
      </c>
      <c r="B20" s="179">
        <f>ROUND(VALUE(SUBSTITUTE(実質収支比率等に係る経年分析!F$47,"▲","-")),2)</f>
        <v>13.65</v>
      </c>
      <c r="C20" s="179">
        <f>ROUND(VALUE(SUBSTITUTE(実質収支比率等に係る経年分析!G$47,"▲","-")),2)</f>
        <v>13.81</v>
      </c>
      <c r="D20" s="179">
        <f>ROUND(VALUE(SUBSTITUTE(実質収支比率等に係る経年分析!H$47,"▲","-")),2)</f>
        <v>14.34</v>
      </c>
      <c r="E20" s="179">
        <f>ROUND(VALUE(SUBSTITUTE(実質収支比率等に係る経年分析!I$47,"▲","-")),2)</f>
        <v>14.89</v>
      </c>
      <c r="F20" s="179">
        <f>ROUND(VALUE(SUBSTITUTE(実質収支比率等に係る経年分析!J$47,"▲","-")),2)</f>
        <v>17.190000000000001</v>
      </c>
    </row>
    <row r="21" spans="1:11" x14ac:dyDescent="0.15">
      <c r="A21" s="179" t="s">
        <v>56</v>
      </c>
      <c r="B21" s="179">
        <f>IF(ISNUMBER(VALUE(SUBSTITUTE(実質収支比率等に係る経年分析!F$49,"▲","-"))),ROUND(VALUE(SUBSTITUTE(実質収支比率等に係る経年分析!F$49,"▲","-")),2),NA())</f>
        <v>-2.9</v>
      </c>
      <c r="C21" s="179">
        <f>IF(ISNUMBER(VALUE(SUBSTITUTE(実質収支比率等に係る経年分析!G$49,"▲","-"))),ROUND(VALUE(SUBSTITUTE(実質収支比率等に係る経年分析!G$49,"▲","-")),2),NA())</f>
        <v>-5.12</v>
      </c>
      <c r="D21" s="179">
        <f>IF(ISNUMBER(VALUE(SUBSTITUTE(実質収支比率等に係る経年分析!H$49,"▲","-"))),ROUND(VALUE(SUBSTITUTE(実質収支比率等に係る経年分析!H$49,"▲","-")),2),NA())</f>
        <v>-2.08</v>
      </c>
      <c r="E21" s="179">
        <f>IF(ISNUMBER(VALUE(SUBSTITUTE(実質収支比率等に係る経年分析!I$49,"▲","-"))),ROUND(VALUE(SUBSTITUTE(実質収支比率等に係る経年分析!I$49,"▲","-")),2),NA())</f>
        <v>2.84</v>
      </c>
      <c r="F21" s="179">
        <f>IF(ISNUMBER(VALUE(SUBSTITUTE(実質収支比率等に係る経年分析!J$49,"▲","-"))),ROUND(VALUE(SUBSTITUTE(実質収支比率等に係る経年分析!J$49,"▲","-")),2),NA())</f>
        <v>-3.42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4.33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育英事業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国民健康保険</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0.73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競輪</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介護保険</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1.1599999999999999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v>
      </c>
    </row>
    <row r="34" spans="1:16" x14ac:dyDescent="0.15">
      <c r="A34" s="180" t="str">
        <f>IF(連結実質赤字比率に係る赤字・黒字の構成分析!C$36="",NA(),連結実質赤字比率に係る赤字・黒字の構成分析!C$36)</f>
        <v>中央卸売市場事業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1.43</v>
      </c>
    </row>
    <row r="35" spans="1:16" x14ac:dyDescent="0.15">
      <c r="A35" s="180" t="str">
        <f>IF(連結実質赤字比率に係る赤字・黒字の構成分析!C$35="",NA(),連結実質赤字比率に係る赤字・黒字の構成分析!C$35)</f>
        <v>下水道事業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3.74</v>
      </c>
    </row>
    <row r="36" spans="1:16" x14ac:dyDescent="0.15">
      <c r="A36" s="180" t="str">
        <f>IF(連結実質赤字比率に係る赤字・黒字の構成分析!C$34="",NA(),連結実質赤字比率に係る赤字・黒字の構成分析!C$34)</f>
        <v>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11.66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17276</v>
      </c>
      <c r="E42" s="181"/>
      <c r="F42" s="181"/>
      <c r="G42" s="181">
        <f>'実質公債費比率（分子）の構造'!L$52</f>
        <v>15787</v>
      </c>
      <c r="H42" s="181"/>
      <c r="I42" s="181"/>
      <c r="J42" s="181">
        <f>'実質公債費比率（分子）の構造'!M$52</f>
        <v>15723</v>
      </c>
      <c r="K42" s="181"/>
      <c r="L42" s="181"/>
      <c r="M42" s="181">
        <f>'実質公債費比率（分子）の構造'!N$52</f>
        <v>15712</v>
      </c>
      <c r="N42" s="181"/>
      <c r="O42" s="181"/>
      <c r="P42" s="181">
        <f>'実質公債費比率（分子）の構造'!O$52</f>
        <v>14893</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401</v>
      </c>
      <c r="C44" s="181"/>
      <c r="D44" s="181"/>
      <c r="E44" s="181">
        <f>'実質公債費比率（分子）の構造'!L$50</f>
        <v>401</v>
      </c>
      <c r="F44" s="181"/>
      <c r="G44" s="181"/>
      <c r="H44" s="181">
        <f>'実質公債費比率（分子）の構造'!M$50</f>
        <v>1050</v>
      </c>
      <c r="I44" s="181"/>
      <c r="J44" s="181"/>
      <c r="K44" s="181">
        <f>'実質公債費比率（分子）の構造'!N$50</f>
        <v>2422</v>
      </c>
      <c r="L44" s="181"/>
      <c r="M44" s="181"/>
      <c r="N44" s="181">
        <f>'実質公債費比率（分子）の構造'!O$50</f>
        <v>1746</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4594</v>
      </c>
      <c r="C46" s="181"/>
      <c r="D46" s="181"/>
      <c r="E46" s="181">
        <f>'実質公債費比率（分子）の構造'!L$48</f>
        <v>3633</v>
      </c>
      <c r="F46" s="181"/>
      <c r="G46" s="181"/>
      <c r="H46" s="181">
        <f>'実質公債費比率（分子）の構造'!M$48</f>
        <v>3430</v>
      </c>
      <c r="I46" s="181"/>
      <c r="J46" s="181"/>
      <c r="K46" s="181">
        <f>'実質公債費比率（分子）の構造'!N$48</f>
        <v>3437</v>
      </c>
      <c r="L46" s="181"/>
      <c r="M46" s="181"/>
      <c r="N46" s="181">
        <f>'実質公債費比率（分子）の構造'!O$48</f>
        <v>2424</v>
      </c>
      <c r="O46" s="181"/>
      <c r="P46" s="181"/>
    </row>
    <row r="47" spans="1:16" x14ac:dyDescent="0.15">
      <c r="A47" s="181" t="s">
        <v>68</v>
      </c>
      <c r="B47" s="181">
        <f>'実質公債費比率（分子）の構造'!K$47</f>
        <v>83</v>
      </c>
      <c r="C47" s="181"/>
      <c r="D47" s="181"/>
      <c r="E47" s="181">
        <f>'実質公債費比率（分子）の構造'!L$47</f>
        <v>83</v>
      </c>
      <c r="F47" s="181"/>
      <c r="G47" s="181"/>
      <c r="H47" s="181">
        <f>'実質公債費比率（分子）の構造'!M$47</f>
        <v>83</v>
      </c>
      <c r="I47" s="181"/>
      <c r="J47" s="181"/>
      <c r="K47" s="181">
        <f>'実質公債費比率（分子）の構造'!N$47</f>
        <v>67</v>
      </c>
      <c r="L47" s="181"/>
      <c r="M47" s="181"/>
      <c r="N47" s="181">
        <f>'実質公債費比率（分子）の構造'!O$47</f>
        <v>50</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16187</v>
      </c>
      <c r="C49" s="181"/>
      <c r="D49" s="181"/>
      <c r="E49" s="181">
        <f>'実質公債費比率（分子）の構造'!L$45</f>
        <v>15351</v>
      </c>
      <c r="F49" s="181"/>
      <c r="G49" s="181"/>
      <c r="H49" s="181">
        <f>'実質公債費比率（分子）の構造'!M$45</f>
        <v>15341</v>
      </c>
      <c r="I49" s="181"/>
      <c r="J49" s="181"/>
      <c r="K49" s="181">
        <f>'実質公債費比率（分子）の構造'!N$45</f>
        <v>15610</v>
      </c>
      <c r="L49" s="181"/>
      <c r="M49" s="181"/>
      <c r="N49" s="181">
        <f>'実質公債費比率（分子）の構造'!O$45</f>
        <v>15228</v>
      </c>
      <c r="O49" s="181"/>
      <c r="P49" s="181"/>
    </row>
    <row r="50" spans="1:16" x14ac:dyDescent="0.15">
      <c r="A50" s="181" t="s">
        <v>71</v>
      </c>
      <c r="B50" s="181" t="e">
        <f>NA()</f>
        <v>#N/A</v>
      </c>
      <c r="C50" s="181">
        <f>IF(ISNUMBER('実質公債費比率（分子）の構造'!K$53),'実質公債費比率（分子）の構造'!K$53,NA())</f>
        <v>3989</v>
      </c>
      <c r="D50" s="181" t="e">
        <f>NA()</f>
        <v>#N/A</v>
      </c>
      <c r="E50" s="181" t="e">
        <f>NA()</f>
        <v>#N/A</v>
      </c>
      <c r="F50" s="181">
        <f>IF(ISNUMBER('実質公債費比率（分子）の構造'!L$53),'実質公債費比率（分子）の構造'!L$53,NA())</f>
        <v>3681</v>
      </c>
      <c r="G50" s="181" t="e">
        <f>NA()</f>
        <v>#N/A</v>
      </c>
      <c r="H50" s="181" t="e">
        <f>NA()</f>
        <v>#N/A</v>
      </c>
      <c r="I50" s="181">
        <f>IF(ISNUMBER('実質公債費比率（分子）の構造'!M$53),'実質公債費比率（分子）の構造'!M$53,NA())</f>
        <v>4181</v>
      </c>
      <c r="J50" s="181" t="e">
        <f>NA()</f>
        <v>#N/A</v>
      </c>
      <c r="K50" s="181" t="e">
        <f>NA()</f>
        <v>#N/A</v>
      </c>
      <c r="L50" s="181">
        <f>IF(ISNUMBER('実質公債費比率（分子）の構造'!N$53),'実質公債費比率（分子）の構造'!N$53,NA())</f>
        <v>5824</v>
      </c>
      <c r="M50" s="181" t="e">
        <f>NA()</f>
        <v>#N/A</v>
      </c>
      <c r="N50" s="181" t="e">
        <f>NA()</f>
        <v>#N/A</v>
      </c>
      <c r="O50" s="181">
        <f>IF(ISNUMBER('実質公債費比率（分子）の構造'!O$53),'実質公債費比率（分子）の構造'!O$53,NA())</f>
        <v>4555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132483</v>
      </c>
      <c r="E56" s="180"/>
      <c r="F56" s="180"/>
      <c r="G56" s="180">
        <f>'将来負担比率（分子）の構造'!J$52</f>
        <v>126408</v>
      </c>
      <c r="H56" s="180"/>
      <c r="I56" s="180"/>
      <c r="J56" s="180">
        <f>'将来負担比率（分子）の構造'!K$52</f>
        <v>120065</v>
      </c>
      <c r="K56" s="180"/>
      <c r="L56" s="180"/>
      <c r="M56" s="180">
        <f>'将来負担比率（分子）の構造'!L$52</f>
        <v>112935</v>
      </c>
      <c r="N56" s="180"/>
      <c r="O56" s="180"/>
      <c r="P56" s="180">
        <f>'将来負担比率（分子）の構造'!M$52</f>
        <v>106164</v>
      </c>
    </row>
    <row r="57" spans="1:16" x14ac:dyDescent="0.15">
      <c r="A57" s="180" t="s">
        <v>42</v>
      </c>
      <c r="B57" s="180"/>
      <c r="C57" s="180"/>
      <c r="D57" s="180">
        <f>'将来負担比率（分子）の構造'!I$51</f>
        <v>26562</v>
      </c>
      <c r="E57" s="180"/>
      <c r="F57" s="180"/>
      <c r="G57" s="180">
        <f>'将来負担比率（分子）の構造'!J$51</f>
        <v>24407</v>
      </c>
      <c r="H57" s="180"/>
      <c r="I57" s="180"/>
      <c r="J57" s="180">
        <f>'将来負担比率（分子）の構造'!K$51</f>
        <v>21748</v>
      </c>
      <c r="K57" s="180"/>
      <c r="L57" s="180"/>
      <c r="M57" s="180">
        <f>'将来負担比率（分子）の構造'!L$51</f>
        <v>19823</v>
      </c>
      <c r="N57" s="180"/>
      <c r="O57" s="180"/>
      <c r="P57" s="180">
        <f>'将来負担比率（分子）の構造'!M$51</f>
        <v>17840</v>
      </c>
    </row>
    <row r="58" spans="1:16" x14ac:dyDescent="0.15">
      <c r="A58" s="180" t="s">
        <v>41</v>
      </c>
      <c r="B58" s="180"/>
      <c r="C58" s="180"/>
      <c r="D58" s="180">
        <f>'将来負担比率（分子）の構造'!I$50</f>
        <v>40120</v>
      </c>
      <c r="E58" s="180"/>
      <c r="F58" s="180"/>
      <c r="G58" s="180">
        <f>'将来負担比率（分子）の構造'!J$50</f>
        <v>43385</v>
      </c>
      <c r="H58" s="180"/>
      <c r="I58" s="180"/>
      <c r="J58" s="180">
        <f>'将来負担比率（分子）の構造'!K$50</f>
        <v>40818</v>
      </c>
      <c r="K58" s="180"/>
      <c r="L58" s="180"/>
      <c r="M58" s="180">
        <f>'将来負担比率（分子）の構造'!L$50</f>
        <v>40000</v>
      </c>
      <c r="N58" s="180"/>
      <c r="O58" s="180"/>
      <c r="P58" s="180">
        <f>'将来負担比率（分子）の構造'!M$50</f>
        <v>48620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62</v>
      </c>
      <c r="C61" s="180"/>
      <c r="D61" s="180"/>
      <c r="E61" s="180">
        <f>'将来負担比率（分子）の構造'!J$46</f>
        <v>47</v>
      </c>
      <c r="F61" s="180"/>
      <c r="G61" s="180"/>
      <c r="H61" s="180">
        <f>'将来負担比率（分子）の構造'!K$46</f>
        <v>38</v>
      </c>
      <c r="I61" s="180"/>
      <c r="J61" s="180"/>
      <c r="K61" s="180">
        <f>'将来負担比率（分子）の構造'!L$46</f>
        <v>15</v>
      </c>
      <c r="L61" s="180"/>
      <c r="M61" s="180"/>
      <c r="N61" s="180">
        <f>'将来負担比率（分子）の構造'!M$46</f>
        <v>25</v>
      </c>
      <c r="O61" s="180"/>
      <c r="P61" s="180"/>
    </row>
    <row r="62" spans="1:16" x14ac:dyDescent="0.15">
      <c r="A62" s="180" t="s">
        <v>35</v>
      </c>
      <c r="B62" s="180">
        <f>'将来負担比率（分子）の構造'!I$45</f>
        <v>27157</v>
      </c>
      <c r="C62" s="180"/>
      <c r="D62" s="180"/>
      <c r="E62" s="180">
        <f>'将来負担比率（分子）の構造'!J$45</f>
        <v>25422</v>
      </c>
      <c r="F62" s="180"/>
      <c r="G62" s="180"/>
      <c r="H62" s="180">
        <f>'将来負担比率（分子）の構造'!K$45</f>
        <v>25151</v>
      </c>
      <c r="I62" s="180"/>
      <c r="J62" s="180"/>
      <c r="K62" s="180">
        <f>'将来負担比率（分子）の構造'!L$45</f>
        <v>24836</v>
      </c>
      <c r="L62" s="180"/>
      <c r="M62" s="180"/>
      <c r="N62" s="180">
        <f>'将来負担比率（分子）の構造'!M$45</f>
        <v>23738</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38601</v>
      </c>
      <c r="C64" s="180"/>
      <c r="D64" s="180"/>
      <c r="E64" s="180">
        <f>'将来負担比率（分子）の構造'!J$43</f>
        <v>35112</v>
      </c>
      <c r="F64" s="180"/>
      <c r="G64" s="180"/>
      <c r="H64" s="180">
        <f>'将来負担比率（分子）の構造'!K$43</f>
        <v>31309</v>
      </c>
      <c r="I64" s="180"/>
      <c r="J64" s="180"/>
      <c r="K64" s="180">
        <f>'将来負担比率（分子）の構造'!L$43</f>
        <v>28275</v>
      </c>
      <c r="L64" s="180"/>
      <c r="M64" s="180"/>
      <c r="N64" s="180">
        <f>'将来負担比率（分子）の構造'!M$43</f>
        <v>23700</v>
      </c>
      <c r="O64" s="180"/>
      <c r="P64" s="180"/>
    </row>
    <row r="65" spans="1:16" x14ac:dyDescent="0.15">
      <c r="A65" s="180" t="s">
        <v>32</v>
      </c>
      <c r="B65" s="180">
        <f>'将来負担比率（分子）の構造'!I$42</f>
        <v>12115</v>
      </c>
      <c r="C65" s="180"/>
      <c r="D65" s="180"/>
      <c r="E65" s="180">
        <f>'将来負担比率（分子）の構造'!J$42</f>
        <v>14179</v>
      </c>
      <c r="F65" s="180"/>
      <c r="G65" s="180"/>
      <c r="H65" s="180">
        <f>'将来負担比率（分子）の構造'!K$42</f>
        <v>13190</v>
      </c>
      <c r="I65" s="180"/>
      <c r="J65" s="180"/>
      <c r="K65" s="180">
        <f>'将来負担比率（分子）の構造'!L$42</f>
        <v>10764</v>
      </c>
      <c r="L65" s="180"/>
      <c r="M65" s="180"/>
      <c r="N65" s="180">
        <f>'将来負担比率（分子）の構造'!M$42</f>
        <v>8862</v>
      </c>
      <c r="O65" s="180"/>
      <c r="P65" s="180"/>
    </row>
    <row r="66" spans="1:16" x14ac:dyDescent="0.15">
      <c r="A66" s="180" t="s">
        <v>31</v>
      </c>
      <c r="B66" s="180">
        <f>'将来負担比率（分子）の構造'!I$41</f>
        <v>125287</v>
      </c>
      <c r="C66" s="180"/>
      <c r="D66" s="180"/>
      <c r="E66" s="180">
        <f>'将来負担比率（分子）の構造'!J$41</f>
        <v>122071</v>
      </c>
      <c r="F66" s="180"/>
      <c r="G66" s="180"/>
      <c r="H66" s="180">
        <f>'将来負担比率（分子）の構造'!K$41</f>
        <v>119784</v>
      </c>
      <c r="I66" s="180"/>
      <c r="J66" s="180"/>
      <c r="K66" s="180">
        <f>'将来負担比率（分子）の構造'!L$41</f>
        <v>114663</v>
      </c>
      <c r="L66" s="180"/>
      <c r="M66" s="180"/>
      <c r="N66" s="180">
        <f>'将来負担比率（分子）の構造'!M$41</f>
        <v>110876</v>
      </c>
      <c r="O66" s="180"/>
      <c r="P66" s="180"/>
    </row>
    <row r="67" spans="1:16" x14ac:dyDescent="0.15">
      <c r="A67" s="180" t="s">
        <v>75</v>
      </c>
      <c r="B67" s="180" t="e">
        <f>NA()</f>
        <v>#N/A</v>
      </c>
      <c r="C67" s="180">
        <f>IF(ISNUMBER('将来負担比率（分子）の構造'!I$53), IF('将来負担比率（分子）の構造'!I$53 &lt; 0, 0, '将来負担比率（分子）の構造'!I$53), NA())</f>
        <v>4058</v>
      </c>
      <c r="D67" s="180" t="e">
        <f>NA()</f>
        <v>#N/A</v>
      </c>
      <c r="E67" s="180" t="e">
        <f>NA()</f>
        <v>#N/A</v>
      </c>
      <c r="F67" s="180">
        <f>IF(ISNUMBER('将来負担比率（分子）の構造'!J$53), IF('将来負担比率（分子）の構造'!J$53 &lt; 0, 0, '将来負担比率（分子）の構造'!J$53), NA())</f>
        <v>2631</v>
      </c>
      <c r="G67" s="180" t="e">
        <f>NA()</f>
        <v>#N/A</v>
      </c>
      <c r="H67" s="180" t="e">
        <f>NA()</f>
        <v>#N/A</v>
      </c>
      <c r="I67" s="180">
        <f>IF(ISNUMBER('将来負担比率（分子）の構造'!K$53), IF('将来負担比率（分子）の構造'!K$53 &lt; 0, 0, '将来負担比率（分子）の構造'!K$53), NA())</f>
        <v>6842</v>
      </c>
      <c r="J67" s="180" t="e">
        <f>NA()</f>
        <v>#N/A</v>
      </c>
      <c r="K67" s="180" t="e">
        <f>NA()</f>
        <v>#N/A</v>
      </c>
      <c r="L67" s="180">
        <f>IF(ISNUMBER('将来負担比率（分子）の構造'!L$53), IF('将来負担比率（分子）の構造'!L$53 &lt; 0, 0, '将来負担比率（分子）の構造'!L$53), NA())</f>
        <v>5795</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14627</v>
      </c>
      <c r="C72" s="184">
        <f>基金残高に係る経年分析!G55</f>
        <v>15234</v>
      </c>
      <c r="D72" s="184">
        <f>基金残高に係る経年分析!H55</f>
        <v>17551</v>
      </c>
    </row>
    <row r="73" spans="1:16" x14ac:dyDescent="0.15">
      <c r="A73" s="183" t="s">
        <v>78</v>
      </c>
      <c r="B73" s="184">
        <f>基金残高に係る経年分析!F56</f>
        <v>6436</v>
      </c>
      <c r="C73" s="184">
        <f>基金残高に係る経年分析!G56</f>
        <v>5912</v>
      </c>
      <c r="D73" s="184">
        <f>基金残高に係る経年分析!H56</f>
        <v>5414</v>
      </c>
    </row>
    <row r="74" spans="1:16" x14ac:dyDescent="0.15">
      <c r="A74" s="183" t="s">
        <v>79</v>
      </c>
      <c r="B74" s="184">
        <f>基金残高に係る経年分析!F57</f>
        <v>14802</v>
      </c>
      <c r="C74" s="184">
        <f>基金残高に係る経年分析!G57</f>
        <v>14558</v>
      </c>
      <c r="D74" s="184">
        <f>基金残高に係る経年分析!H57</f>
        <v>20793</v>
      </c>
    </row>
  </sheetData>
  <sheetProtection algorithmName="SHA-512" hashValue="OxRkJEbUx0EUnrrW42alnOlzvWgJQpPRJZXA0e17S2LV38skagSONyVxBlJrsW6pUC9Cux1o4lTyr/c8Th4gbQ==" saltValue="+mCzq8VQ2mKuJ83VBfeS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L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93111521</v>
      </c>
      <c r="S5" s="631"/>
      <c r="T5" s="631"/>
      <c r="U5" s="631"/>
      <c r="V5" s="631"/>
      <c r="W5" s="631"/>
      <c r="X5" s="631"/>
      <c r="Y5" s="632"/>
      <c r="Z5" s="633">
        <v>43.5</v>
      </c>
      <c r="AA5" s="633"/>
      <c r="AB5" s="633"/>
      <c r="AC5" s="633"/>
      <c r="AD5" s="634">
        <v>87830021</v>
      </c>
      <c r="AE5" s="634"/>
      <c r="AF5" s="634"/>
      <c r="AG5" s="634"/>
      <c r="AH5" s="634"/>
      <c r="AI5" s="634"/>
      <c r="AJ5" s="634"/>
      <c r="AK5" s="634"/>
      <c r="AL5" s="635">
        <v>84.1</v>
      </c>
      <c r="AM5" s="636"/>
      <c r="AN5" s="636"/>
      <c r="AO5" s="637"/>
      <c r="AP5" s="627" t="s">
        <v>225</v>
      </c>
      <c r="AQ5" s="628"/>
      <c r="AR5" s="628"/>
      <c r="AS5" s="628"/>
      <c r="AT5" s="628"/>
      <c r="AU5" s="628"/>
      <c r="AV5" s="628"/>
      <c r="AW5" s="628"/>
      <c r="AX5" s="628"/>
      <c r="AY5" s="628"/>
      <c r="AZ5" s="628"/>
      <c r="BA5" s="628"/>
      <c r="BB5" s="628"/>
      <c r="BC5" s="628"/>
      <c r="BD5" s="628"/>
      <c r="BE5" s="628"/>
      <c r="BF5" s="629"/>
      <c r="BG5" s="641">
        <v>84320874</v>
      </c>
      <c r="BH5" s="642"/>
      <c r="BI5" s="642"/>
      <c r="BJ5" s="642"/>
      <c r="BK5" s="642"/>
      <c r="BL5" s="642"/>
      <c r="BM5" s="642"/>
      <c r="BN5" s="643"/>
      <c r="BO5" s="644">
        <v>90.6</v>
      </c>
      <c r="BP5" s="644"/>
      <c r="BQ5" s="644"/>
      <c r="BR5" s="644"/>
      <c r="BS5" s="645">
        <v>2045360</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1279578</v>
      </c>
      <c r="S6" s="642"/>
      <c r="T6" s="642"/>
      <c r="U6" s="642"/>
      <c r="V6" s="642"/>
      <c r="W6" s="642"/>
      <c r="X6" s="642"/>
      <c r="Y6" s="643"/>
      <c r="Z6" s="644">
        <v>0.6</v>
      </c>
      <c r="AA6" s="644"/>
      <c r="AB6" s="644"/>
      <c r="AC6" s="644"/>
      <c r="AD6" s="645">
        <v>1279578</v>
      </c>
      <c r="AE6" s="645"/>
      <c r="AF6" s="645"/>
      <c r="AG6" s="645"/>
      <c r="AH6" s="645"/>
      <c r="AI6" s="645"/>
      <c r="AJ6" s="645"/>
      <c r="AK6" s="645"/>
      <c r="AL6" s="646">
        <v>1.2</v>
      </c>
      <c r="AM6" s="647"/>
      <c r="AN6" s="647"/>
      <c r="AO6" s="648"/>
      <c r="AP6" s="638" t="s">
        <v>230</v>
      </c>
      <c r="AQ6" s="639"/>
      <c r="AR6" s="639"/>
      <c r="AS6" s="639"/>
      <c r="AT6" s="639"/>
      <c r="AU6" s="639"/>
      <c r="AV6" s="639"/>
      <c r="AW6" s="639"/>
      <c r="AX6" s="639"/>
      <c r="AY6" s="639"/>
      <c r="AZ6" s="639"/>
      <c r="BA6" s="639"/>
      <c r="BB6" s="639"/>
      <c r="BC6" s="639"/>
      <c r="BD6" s="639"/>
      <c r="BE6" s="639"/>
      <c r="BF6" s="640"/>
      <c r="BG6" s="641">
        <v>84320874</v>
      </c>
      <c r="BH6" s="642"/>
      <c r="BI6" s="642"/>
      <c r="BJ6" s="642"/>
      <c r="BK6" s="642"/>
      <c r="BL6" s="642"/>
      <c r="BM6" s="642"/>
      <c r="BN6" s="643"/>
      <c r="BO6" s="644">
        <v>90.6</v>
      </c>
      <c r="BP6" s="644"/>
      <c r="BQ6" s="644"/>
      <c r="BR6" s="644"/>
      <c r="BS6" s="645">
        <v>2045360</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892498</v>
      </c>
      <c r="CS6" s="642"/>
      <c r="CT6" s="642"/>
      <c r="CU6" s="642"/>
      <c r="CV6" s="642"/>
      <c r="CW6" s="642"/>
      <c r="CX6" s="642"/>
      <c r="CY6" s="643"/>
      <c r="CZ6" s="635">
        <v>0.4</v>
      </c>
      <c r="DA6" s="636"/>
      <c r="DB6" s="636"/>
      <c r="DC6" s="655"/>
      <c r="DD6" s="650" t="s">
        <v>128</v>
      </c>
      <c r="DE6" s="642"/>
      <c r="DF6" s="642"/>
      <c r="DG6" s="642"/>
      <c r="DH6" s="642"/>
      <c r="DI6" s="642"/>
      <c r="DJ6" s="642"/>
      <c r="DK6" s="642"/>
      <c r="DL6" s="642"/>
      <c r="DM6" s="642"/>
      <c r="DN6" s="642"/>
      <c r="DO6" s="642"/>
      <c r="DP6" s="643"/>
      <c r="DQ6" s="650">
        <v>892498</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133599</v>
      </c>
      <c r="S7" s="642"/>
      <c r="T7" s="642"/>
      <c r="U7" s="642"/>
      <c r="V7" s="642"/>
      <c r="W7" s="642"/>
      <c r="X7" s="642"/>
      <c r="Y7" s="643"/>
      <c r="Z7" s="644">
        <v>0.1</v>
      </c>
      <c r="AA7" s="644"/>
      <c r="AB7" s="644"/>
      <c r="AC7" s="644"/>
      <c r="AD7" s="645">
        <v>133599</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44028364</v>
      </c>
      <c r="BH7" s="642"/>
      <c r="BI7" s="642"/>
      <c r="BJ7" s="642"/>
      <c r="BK7" s="642"/>
      <c r="BL7" s="642"/>
      <c r="BM7" s="642"/>
      <c r="BN7" s="643"/>
      <c r="BO7" s="644">
        <v>47.3</v>
      </c>
      <c r="BP7" s="644"/>
      <c r="BQ7" s="644"/>
      <c r="BR7" s="644"/>
      <c r="BS7" s="645">
        <v>2045360</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17468594</v>
      </c>
      <c r="CS7" s="642"/>
      <c r="CT7" s="642"/>
      <c r="CU7" s="642"/>
      <c r="CV7" s="642"/>
      <c r="CW7" s="642"/>
      <c r="CX7" s="642"/>
      <c r="CY7" s="643"/>
      <c r="CZ7" s="644">
        <v>8.4</v>
      </c>
      <c r="DA7" s="644"/>
      <c r="DB7" s="644"/>
      <c r="DC7" s="644"/>
      <c r="DD7" s="650">
        <v>961242</v>
      </c>
      <c r="DE7" s="642"/>
      <c r="DF7" s="642"/>
      <c r="DG7" s="642"/>
      <c r="DH7" s="642"/>
      <c r="DI7" s="642"/>
      <c r="DJ7" s="642"/>
      <c r="DK7" s="642"/>
      <c r="DL7" s="642"/>
      <c r="DM7" s="642"/>
      <c r="DN7" s="642"/>
      <c r="DO7" s="642"/>
      <c r="DP7" s="643"/>
      <c r="DQ7" s="650">
        <v>14272751</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284217</v>
      </c>
      <c r="S8" s="642"/>
      <c r="T8" s="642"/>
      <c r="U8" s="642"/>
      <c r="V8" s="642"/>
      <c r="W8" s="642"/>
      <c r="X8" s="642"/>
      <c r="Y8" s="643"/>
      <c r="Z8" s="644">
        <v>0.1</v>
      </c>
      <c r="AA8" s="644"/>
      <c r="AB8" s="644"/>
      <c r="AC8" s="644"/>
      <c r="AD8" s="645">
        <v>284217</v>
      </c>
      <c r="AE8" s="645"/>
      <c r="AF8" s="645"/>
      <c r="AG8" s="645"/>
      <c r="AH8" s="645"/>
      <c r="AI8" s="645"/>
      <c r="AJ8" s="645"/>
      <c r="AK8" s="645"/>
      <c r="AL8" s="646">
        <v>0.3</v>
      </c>
      <c r="AM8" s="647"/>
      <c r="AN8" s="647"/>
      <c r="AO8" s="648"/>
      <c r="AP8" s="638" t="s">
        <v>236</v>
      </c>
      <c r="AQ8" s="639"/>
      <c r="AR8" s="639"/>
      <c r="AS8" s="639"/>
      <c r="AT8" s="639"/>
      <c r="AU8" s="639"/>
      <c r="AV8" s="639"/>
      <c r="AW8" s="639"/>
      <c r="AX8" s="639"/>
      <c r="AY8" s="639"/>
      <c r="AZ8" s="639"/>
      <c r="BA8" s="639"/>
      <c r="BB8" s="639"/>
      <c r="BC8" s="639"/>
      <c r="BD8" s="639"/>
      <c r="BE8" s="639"/>
      <c r="BF8" s="640"/>
      <c r="BG8" s="641">
        <v>917326</v>
      </c>
      <c r="BH8" s="642"/>
      <c r="BI8" s="642"/>
      <c r="BJ8" s="642"/>
      <c r="BK8" s="642"/>
      <c r="BL8" s="642"/>
      <c r="BM8" s="642"/>
      <c r="BN8" s="643"/>
      <c r="BO8" s="644">
        <v>1</v>
      </c>
      <c r="BP8" s="644"/>
      <c r="BQ8" s="644"/>
      <c r="BR8" s="644"/>
      <c r="BS8" s="650" t="s">
        <v>128</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77218217</v>
      </c>
      <c r="CS8" s="642"/>
      <c r="CT8" s="642"/>
      <c r="CU8" s="642"/>
      <c r="CV8" s="642"/>
      <c r="CW8" s="642"/>
      <c r="CX8" s="642"/>
      <c r="CY8" s="643"/>
      <c r="CZ8" s="644">
        <v>37.200000000000003</v>
      </c>
      <c r="DA8" s="644"/>
      <c r="DB8" s="644"/>
      <c r="DC8" s="644"/>
      <c r="DD8" s="650">
        <v>1610027</v>
      </c>
      <c r="DE8" s="642"/>
      <c r="DF8" s="642"/>
      <c r="DG8" s="642"/>
      <c r="DH8" s="642"/>
      <c r="DI8" s="642"/>
      <c r="DJ8" s="642"/>
      <c r="DK8" s="642"/>
      <c r="DL8" s="642"/>
      <c r="DM8" s="642"/>
      <c r="DN8" s="642"/>
      <c r="DO8" s="642"/>
      <c r="DP8" s="643"/>
      <c r="DQ8" s="650">
        <v>35496521</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256489</v>
      </c>
      <c r="S9" s="642"/>
      <c r="T9" s="642"/>
      <c r="U9" s="642"/>
      <c r="V9" s="642"/>
      <c r="W9" s="642"/>
      <c r="X9" s="642"/>
      <c r="Y9" s="643"/>
      <c r="Z9" s="644">
        <v>0.1</v>
      </c>
      <c r="AA9" s="644"/>
      <c r="AB9" s="644"/>
      <c r="AC9" s="644"/>
      <c r="AD9" s="645">
        <v>256489</v>
      </c>
      <c r="AE9" s="645"/>
      <c r="AF9" s="645"/>
      <c r="AG9" s="645"/>
      <c r="AH9" s="645"/>
      <c r="AI9" s="645"/>
      <c r="AJ9" s="645"/>
      <c r="AK9" s="645"/>
      <c r="AL9" s="646">
        <v>0.2</v>
      </c>
      <c r="AM9" s="647"/>
      <c r="AN9" s="647"/>
      <c r="AO9" s="648"/>
      <c r="AP9" s="638" t="s">
        <v>239</v>
      </c>
      <c r="AQ9" s="639"/>
      <c r="AR9" s="639"/>
      <c r="AS9" s="639"/>
      <c r="AT9" s="639"/>
      <c r="AU9" s="639"/>
      <c r="AV9" s="639"/>
      <c r="AW9" s="639"/>
      <c r="AX9" s="639"/>
      <c r="AY9" s="639"/>
      <c r="AZ9" s="639"/>
      <c r="BA9" s="639"/>
      <c r="BB9" s="639"/>
      <c r="BC9" s="639"/>
      <c r="BD9" s="639"/>
      <c r="BE9" s="639"/>
      <c r="BF9" s="640"/>
      <c r="BG9" s="641">
        <v>32422293</v>
      </c>
      <c r="BH9" s="642"/>
      <c r="BI9" s="642"/>
      <c r="BJ9" s="642"/>
      <c r="BK9" s="642"/>
      <c r="BL9" s="642"/>
      <c r="BM9" s="642"/>
      <c r="BN9" s="643"/>
      <c r="BO9" s="644">
        <v>34.799999999999997</v>
      </c>
      <c r="BP9" s="644"/>
      <c r="BQ9" s="644"/>
      <c r="BR9" s="644"/>
      <c r="BS9" s="650" t="s">
        <v>128</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22137764</v>
      </c>
      <c r="CS9" s="642"/>
      <c r="CT9" s="642"/>
      <c r="CU9" s="642"/>
      <c r="CV9" s="642"/>
      <c r="CW9" s="642"/>
      <c r="CX9" s="642"/>
      <c r="CY9" s="643"/>
      <c r="CZ9" s="644">
        <v>10.7</v>
      </c>
      <c r="DA9" s="644"/>
      <c r="DB9" s="644"/>
      <c r="DC9" s="644"/>
      <c r="DD9" s="650">
        <v>10102099</v>
      </c>
      <c r="DE9" s="642"/>
      <c r="DF9" s="642"/>
      <c r="DG9" s="642"/>
      <c r="DH9" s="642"/>
      <c r="DI9" s="642"/>
      <c r="DJ9" s="642"/>
      <c r="DK9" s="642"/>
      <c r="DL9" s="642"/>
      <c r="DM9" s="642"/>
      <c r="DN9" s="642"/>
      <c r="DO9" s="642"/>
      <c r="DP9" s="643"/>
      <c r="DQ9" s="650">
        <v>13599184</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144</v>
      </c>
      <c r="AA10" s="644"/>
      <c r="AB10" s="644"/>
      <c r="AC10" s="644"/>
      <c r="AD10" s="645" t="s">
        <v>144</v>
      </c>
      <c r="AE10" s="645"/>
      <c r="AF10" s="645"/>
      <c r="AG10" s="645"/>
      <c r="AH10" s="645"/>
      <c r="AI10" s="645"/>
      <c r="AJ10" s="645"/>
      <c r="AK10" s="645"/>
      <c r="AL10" s="646" t="s">
        <v>128</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2220354</v>
      </c>
      <c r="BH10" s="642"/>
      <c r="BI10" s="642"/>
      <c r="BJ10" s="642"/>
      <c r="BK10" s="642"/>
      <c r="BL10" s="642"/>
      <c r="BM10" s="642"/>
      <c r="BN10" s="643"/>
      <c r="BO10" s="644">
        <v>2.4</v>
      </c>
      <c r="BP10" s="644"/>
      <c r="BQ10" s="644"/>
      <c r="BR10" s="644"/>
      <c r="BS10" s="650">
        <v>369367</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142518</v>
      </c>
      <c r="CS10" s="642"/>
      <c r="CT10" s="642"/>
      <c r="CU10" s="642"/>
      <c r="CV10" s="642"/>
      <c r="CW10" s="642"/>
      <c r="CX10" s="642"/>
      <c r="CY10" s="643"/>
      <c r="CZ10" s="644">
        <v>0.1</v>
      </c>
      <c r="DA10" s="644"/>
      <c r="DB10" s="644"/>
      <c r="DC10" s="644"/>
      <c r="DD10" s="650" t="s">
        <v>144</v>
      </c>
      <c r="DE10" s="642"/>
      <c r="DF10" s="642"/>
      <c r="DG10" s="642"/>
      <c r="DH10" s="642"/>
      <c r="DI10" s="642"/>
      <c r="DJ10" s="642"/>
      <c r="DK10" s="642"/>
      <c r="DL10" s="642"/>
      <c r="DM10" s="642"/>
      <c r="DN10" s="642"/>
      <c r="DO10" s="642"/>
      <c r="DP10" s="643"/>
      <c r="DQ10" s="650">
        <v>82848</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245</v>
      </c>
      <c r="S11" s="642"/>
      <c r="T11" s="642"/>
      <c r="U11" s="642"/>
      <c r="V11" s="642"/>
      <c r="W11" s="642"/>
      <c r="X11" s="642"/>
      <c r="Y11" s="643"/>
      <c r="Z11" s="644" t="s">
        <v>144</v>
      </c>
      <c r="AA11" s="644"/>
      <c r="AB11" s="644"/>
      <c r="AC11" s="644"/>
      <c r="AD11" s="645" t="s">
        <v>128</v>
      </c>
      <c r="AE11" s="645"/>
      <c r="AF11" s="645"/>
      <c r="AG11" s="645"/>
      <c r="AH11" s="645"/>
      <c r="AI11" s="645"/>
      <c r="AJ11" s="645"/>
      <c r="AK11" s="645"/>
      <c r="AL11" s="646" t="s">
        <v>144</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8468391</v>
      </c>
      <c r="BH11" s="642"/>
      <c r="BI11" s="642"/>
      <c r="BJ11" s="642"/>
      <c r="BK11" s="642"/>
      <c r="BL11" s="642"/>
      <c r="BM11" s="642"/>
      <c r="BN11" s="643"/>
      <c r="BO11" s="644">
        <v>9.1</v>
      </c>
      <c r="BP11" s="644"/>
      <c r="BQ11" s="644"/>
      <c r="BR11" s="644"/>
      <c r="BS11" s="650">
        <v>1675993</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2520424</v>
      </c>
      <c r="CS11" s="642"/>
      <c r="CT11" s="642"/>
      <c r="CU11" s="642"/>
      <c r="CV11" s="642"/>
      <c r="CW11" s="642"/>
      <c r="CX11" s="642"/>
      <c r="CY11" s="643"/>
      <c r="CZ11" s="644">
        <v>1.2</v>
      </c>
      <c r="DA11" s="644"/>
      <c r="DB11" s="644"/>
      <c r="DC11" s="644"/>
      <c r="DD11" s="650">
        <v>759246</v>
      </c>
      <c r="DE11" s="642"/>
      <c r="DF11" s="642"/>
      <c r="DG11" s="642"/>
      <c r="DH11" s="642"/>
      <c r="DI11" s="642"/>
      <c r="DJ11" s="642"/>
      <c r="DK11" s="642"/>
      <c r="DL11" s="642"/>
      <c r="DM11" s="642"/>
      <c r="DN11" s="642"/>
      <c r="DO11" s="642"/>
      <c r="DP11" s="643"/>
      <c r="DQ11" s="650">
        <v>1931023</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10319087</v>
      </c>
      <c r="S12" s="642"/>
      <c r="T12" s="642"/>
      <c r="U12" s="642"/>
      <c r="V12" s="642"/>
      <c r="W12" s="642"/>
      <c r="X12" s="642"/>
      <c r="Y12" s="643"/>
      <c r="Z12" s="644">
        <v>4.8</v>
      </c>
      <c r="AA12" s="644"/>
      <c r="AB12" s="644"/>
      <c r="AC12" s="644"/>
      <c r="AD12" s="645">
        <v>10319087</v>
      </c>
      <c r="AE12" s="645"/>
      <c r="AF12" s="645"/>
      <c r="AG12" s="645"/>
      <c r="AH12" s="645"/>
      <c r="AI12" s="645"/>
      <c r="AJ12" s="645"/>
      <c r="AK12" s="645"/>
      <c r="AL12" s="646">
        <v>9.9</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35645970</v>
      </c>
      <c r="BH12" s="642"/>
      <c r="BI12" s="642"/>
      <c r="BJ12" s="642"/>
      <c r="BK12" s="642"/>
      <c r="BL12" s="642"/>
      <c r="BM12" s="642"/>
      <c r="BN12" s="643"/>
      <c r="BO12" s="644">
        <v>38.299999999999997</v>
      </c>
      <c r="BP12" s="644"/>
      <c r="BQ12" s="644"/>
      <c r="BR12" s="644"/>
      <c r="BS12" s="650" t="s">
        <v>128</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14047001</v>
      </c>
      <c r="CS12" s="642"/>
      <c r="CT12" s="642"/>
      <c r="CU12" s="642"/>
      <c r="CV12" s="642"/>
      <c r="CW12" s="642"/>
      <c r="CX12" s="642"/>
      <c r="CY12" s="643"/>
      <c r="CZ12" s="644">
        <v>6.8</v>
      </c>
      <c r="DA12" s="644"/>
      <c r="DB12" s="644"/>
      <c r="DC12" s="644"/>
      <c r="DD12" s="650">
        <v>691257</v>
      </c>
      <c r="DE12" s="642"/>
      <c r="DF12" s="642"/>
      <c r="DG12" s="642"/>
      <c r="DH12" s="642"/>
      <c r="DI12" s="642"/>
      <c r="DJ12" s="642"/>
      <c r="DK12" s="642"/>
      <c r="DL12" s="642"/>
      <c r="DM12" s="642"/>
      <c r="DN12" s="642"/>
      <c r="DO12" s="642"/>
      <c r="DP12" s="643"/>
      <c r="DQ12" s="650">
        <v>1956061</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v>117848</v>
      </c>
      <c r="S13" s="642"/>
      <c r="T13" s="642"/>
      <c r="U13" s="642"/>
      <c r="V13" s="642"/>
      <c r="W13" s="642"/>
      <c r="X13" s="642"/>
      <c r="Y13" s="643"/>
      <c r="Z13" s="644">
        <v>0.1</v>
      </c>
      <c r="AA13" s="644"/>
      <c r="AB13" s="644"/>
      <c r="AC13" s="644"/>
      <c r="AD13" s="645">
        <v>117848</v>
      </c>
      <c r="AE13" s="645"/>
      <c r="AF13" s="645"/>
      <c r="AG13" s="645"/>
      <c r="AH13" s="645"/>
      <c r="AI13" s="645"/>
      <c r="AJ13" s="645"/>
      <c r="AK13" s="645"/>
      <c r="AL13" s="646">
        <v>0.1</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35511523</v>
      </c>
      <c r="BH13" s="642"/>
      <c r="BI13" s="642"/>
      <c r="BJ13" s="642"/>
      <c r="BK13" s="642"/>
      <c r="BL13" s="642"/>
      <c r="BM13" s="642"/>
      <c r="BN13" s="643"/>
      <c r="BO13" s="644">
        <v>38.1</v>
      </c>
      <c r="BP13" s="644"/>
      <c r="BQ13" s="644"/>
      <c r="BR13" s="644"/>
      <c r="BS13" s="650" t="s">
        <v>245</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34858947</v>
      </c>
      <c r="CS13" s="642"/>
      <c r="CT13" s="642"/>
      <c r="CU13" s="642"/>
      <c r="CV13" s="642"/>
      <c r="CW13" s="642"/>
      <c r="CX13" s="642"/>
      <c r="CY13" s="643"/>
      <c r="CZ13" s="644">
        <v>16.8</v>
      </c>
      <c r="DA13" s="644"/>
      <c r="DB13" s="644"/>
      <c r="DC13" s="644"/>
      <c r="DD13" s="650">
        <v>17074557</v>
      </c>
      <c r="DE13" s="642"/>
      <c r="DF13" s="642"/>
      <c r="DG13" s="642"/>
      <c r="DH13" s="642"/>
      <c r="DI13" s="642"/>
      <c r="DJ13" s="642"/>
      <c r="DK13" s="642"/>
      <c r="DL13" s="642"/>
      <c r="DM13" s="642"/>
      <c r="DN13" s="642"/>
      <c r="DO13" s="642"/>
      <c r="DP13" s="643"/>
      <c r="DQ13" s="650">
        <v>13796523</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245</v>
      </c>
      <c r="AA14" s="644"/>
      <c r="AB14" s="644"/>
      <c r="AC14" s="644"/>
      <c r="AD14" s="645" t="s">
        <v>144</v>
      </c>
      <c r="AE14" s="645"/>
      <c r="AF14" s="645"/>
      <c r="AG14" s="645"/>
      <c r="AH14" s="645"/>
      <c r="AI14" s="645"/>
      <c r="AJ14" s="645"/>
      <c r="AK14" s="645"/>
      <c r="AL14" s="646" t="s">
        <v>128</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1079365</v>
      </c>
      <c r="BH14" s="642"/>
      <c r="BI14" s="642"/>
      <c r="BJ14" s="642"/>
      <c r="BK14" s="642"/>
      <c r="BL14" s="642"/>
      <c r="BM14" s="642"/>
      <c r="BN14" s="643"/>
      <c r="BO14" s="644">
        <v>1.2</v>
      </c>
      <c r="BP14" s="644"/>
      <c r="BQ14" s="644"/>
      <c r="BR14" s="644"/>
      <c r="BS14" s="650" t="s">
        <v>128</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5263546</v>
      </c>
      <c r="CS14" s="642"/>
      <c r="CT14" s="642"/>
      <c r="CU14" s="642"/>
      <c r="CV14" s="642"/>
      <c r="CW14" s="642"/>
      <c r="CX14" s="642"/>
      <c r="CY14" s="643"/>
      <c r="CZ14" s="644">
        <v>2.5</v>
      </c>
      <c r="DA14" s="644"/>
      <c r="DB14" s="644"/>
      <c r="DC14" s="644"/>
      <c r="DD14" s="650">
        <v>405773</v>
      </c>
      <c r="DE14" s="642"/>
      <c r="DF14" s="642"/>
      <c r="DG14" s="642"/>
      <c r="DH14" s="642"/>
      <c r="DI14" s="642"/>
      <c r="DJ14" s="642"/>
      <c r="DK14" s="642"/>
      <c r="DL14" s="642"/>
      <c r="DM14" s="642"/>
      <c r="DN14" s="642"/>
      <c r="DO14" s="642"/>
      <c r="DP14" s="643"/>
      <c r="DQ14" s="650">
        <v>4932219</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459800</v>
      </c>
      <c r="S15" s="642"/>
      <c r="T15" s="642"/>
      <c r="U15" s="642"/>
      <c r="V15" s="642"/>
      <c r="W15" s="642"/>
      <c r="X15" s="642"/>
      <c r="Y15" s="643"/>
      <c r="Z15" s="644">
        <v>0.2</v>
      </c>
      <c r="AA15" s="644"/>
      <c r="AB15" s="644"/>
      <c r="AC15" s="644"/>
      <c r="AD15" s="645">
        <v>459800</v>
      </c>
      <c r="AE15" s="645"/>
      <c r="AF15" s="645"/>
      <c r="AG15" s="645"/>
      <c r="AH15" s="645"/>
      <c r="AI15" s="645"/>
      <c r="AJ15" s="645"/>
      <c r="AK15" s="645"/>
      <c r="AL15" s="646">
        <v>0.4</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3567156</v>
      </c>
      <c r="BH15" s="642"/>
      <c r="BI15" s="642"/>
      <c r="BJ15" s="642"/>
      <c r="BK15" s="642"/>
      <c r="BL15" s="642"/>
      <c r="BM15" s="642"/>
      <c r="BN15" s="643"/>
      <c r="BO15" s="644">
        <v>3.8</v>
      </c>
      <c r="BP15" s="644"/>
      <c r="BQ15" s="644"/>
      <c r="BR15" s="644"/>
      <c r="BS15" s="650" t="s">
        <v>245</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18401850</v>
      </c>
      <c r="CS15" s="642"/>
      <c r="CT15" s="642"/>
      <c r="CU15" s="642"/>
      <c r="CV15" s="642"/>
      <c r="CW15" s="642"/>
      <c r="CX15" s="642"/>
      <c r="CY15" s="643"/>
      <c r="CZ15" s="644">
        <v>8.9</v>
      </c>
      <c r="DA15" s="644"/>
      <c r="DB15" s="644"/>
      <c r="DC15" s="644"/>
      <c r="DD15" s="650">
        <v>4593086</v>
      </c>
      <c r="DE15" s="642"/>
      <c r="DF15" s="642"/>
      <c r="DG15" s="642"/>
      <c r="DH15" s="642"/>
      <c r="DI15" s="642"/>
      <c r="DJ15" s="642"/>
      <c r="DK15" s="642"/>
      <c r="DL15" s="642"/>
      <c r="DM15" s="642"/>
      <c r="DN15" s="642"/>
      <c r="DO15" s="642"/>
      <c r="DP15" s="643"/>
      <c r="DQ15" s="650">
        <v>13756503</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245</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144</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v>19</v>
      </c>
      <c r="BH16" s="642"/>
      <c r="BI16" s="642"/>
      <c r="BJ16" s="642"/>
      <c r="BK16" s="642"/>
      <c r="BL16" s="642"/>
      <c r="BM16" s="642"/>
      <c r="BN16" s="643"/>
      <c r="BO16" s="644">
        <v>0</v>
      </c>
      <c r="BP16" s="644"/>
      <c r="BQ16" s="644"/>
      <c r="BR16" s="644"/>
      <c r="BS16" s="650" t="s">
        <v>245</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t="s">
        <v>128</v>
      </c>
      <c r="CS16" s="642"/>
      <c r="CT16" s="642"/>
      <c r="CU16" s="642"/>
      <c r="CV16" s="642"/>
      <c r="CW16" s="642"/>
      <c r="CX16" s="642"/>
      <c r="CY16" s="643"/>
      <c r="CZ16" s="644" t="s">
        <v>245</v>
      </c>
      <c r="DA16" s="644"/>
      <c r="DB16" s="644"/>
      <c r="DC16" s="644"/>
      <c r="DD16" s="650" t="s">
        <v>245</v>
      </c>
      <c r="DE16" s="642"/>
      <c r="DF16" s="642"/>
      <c r="DG16" s="642"/>
      <c r="DH16" s="642"/>
      <c r="DI16" s="642"/>
      <c r="DJ16" s="642"/>
      <c r="DK16" s="642"/>
      <c r="DL16" s="642"/>
      <c r="DM16" s="642"/>
      <c r="DN16" s="642"/>
      <c r="DO16" s="642"/>
      <c r="DP16" s="643"/>
      <c r="DQ16" s="650" t="s">
        <v>128</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454059</v>
      </c>
      <c r="S17" s="642"/>
      <c r="T17" s="642"/>
      <c r="U17" s="642"/>
      <c r="V17" s="642"/>
      <c r="W17" s="642"/>
      <c r="X17" s="642"/>
      <c r="Y17" s="643"/>
      <c r="Z17" s="644">
        <v>0.2</v>
      </c>
      <c r="AA17" s="644"/>
      <c r="AB17" s="644"/>
      <c r="AC17" s="644"/>
      <c r="AD17" s="645">
        <v>454059</v>
      </c>
      <c r="AE17" s="645"/>
      <c r="AF17" s="645"/>
      <c r="AG17" s="645"/>
      <c r="AH17" s="645"/>
      <c r="AI17" s="645"/>
      <c r="AJ17" s="645"/>
      <c r="AK17" s="645"/>
      <c r="AL17" s="646">
        <v>0.4</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245</v>
      </c>
      <c r="BH17" s="642"/>
      <c r="BI17" s="642"/>
      <c r="BJ17" s="642"/>
      <c r="BK17" s="642"/>
      <c r="BL17" s="642"/>
      <c r="BM17" s="642"/>
      <c r="BN17" s="643"/>
      <c r="BO17" s="644" t="s">
        <v>245</v>
      </c>
      <c r="BP17" s="644"/>
      <c r="BQ17" s="644"/>
      <c r="BR17" s="644"/>
      <c r="BS17" s="650" t="s">
        <v>144</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14876796</v>
      </c>
      <c r="CS17" s="642"/>
      <c r="CT17" s="642"/>
      <c r="CU17" s="642"/>
      <c r="CV17" s="642"/>
      <c r="CW17" s="642"/>
      <c r="CX17" s="642"/>
      <c r="CY17" s="643"/>
      <c r="CZ17" s="644">
        <v>7.2</v>
      </c>
      <c r="DA17" s="644"/>
      <c r="DB17" s="644"/>
      <c r="DC17" s="644"/>
      <c r="DD17" s="650" t="s">
        <v>144</v>
      </c>
      <c r="DE17" s="642"/>
      <c r="DF17" s="642"/>
      <c r="DG17" s="642"/>
      <c r="DH17" s="642"/>
      <c r="DI17" s="642"/>
      <c r="DJ17" s="642"/>
      <c r="DK17" s="642"/>
      <c r="DL17" s="642"/>
      <c r="DM17" s="642"/>
      <c r="DN17" s="642"/>
      <c r="DO17" s="642"/>
      <c r="DP17" s="643"/>
      <c r="DQ17" s="650">
        <v>14693468</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8819528</v>
      </c>
      <c r="S18" s="642"/>
      <c r="T18" s="642"/>
      <c r="U18" s="642"/>
      <c r="V18" s="642"/>
      <c r="W18" s="642"/>
      <c r="X18" s="642"/>
      <c r="Y18" s="643"/>
      <c r="Z18" s="644">
        <v>4.0999999999999996</v>
      </c>
      <c r="AA18" s="644"/>
      <c r="AB18" s="644"/>
      <c r="AC18" s="644"/>
      <c r="AD18" s="645">
        <v>2711741</v>
      </c>
      <c r="AE18" s="645"/>
      <c r="AF18" s="645"/>
      <c r="AG18" s="645"/>
      <c r="AH18" s="645"/>
      <c r="AI18" s="645"/>
      <c r="AJ18" s="645"/>
      <c r="AK18" s="645"/>
      <c r="AL18" s="646">
        <v>2.6</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245</v>
      </c>
      <c r="DA18" s="644"/>
      <c r="DB18" s="644"/>
      <c r="DC18" s="644"/>
      <c r="DD18" s="650" t="s">
        <v>128</v>
      </c>
      <c r="DE18" s="642"/>
      <c r="DF18" s="642"/>
      <c r="DG18" s="642"/>
      <c r="DH18" s="642"/>
      <c r="DI18" s="642"/>
      <c r="DJ18" s="642"/>
      <c r="DK18" s="642"/>
      <c r="DL18" s="642"/>
      <c r="DM18" s="642"/>
      <c r="DN18" s="642"/>
      <c r="DO18" s="642"/>
      <c r="DP18" s="643"/>
      <c r="DQ18" s="650" t="s">
        <v>245</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2711741</v>
      </c>
      <c r="S19" s="642"/>
      <c r="T19" s="642"/>
      <c r="U19" s="642"/>
      <c r="V19" s="642"/>
      <c r="W19" s="642"/>
      <c r="X19" s="642"/>
      <c r="Y19" s="643"/>
      <c r="Z19" s="644">
        <v>1.3</v>
      </c>
      <c r="AA19" s="644"/>
      <c r="AB19" s="644"/>
      <c r="AC19" s="644"/>
      <c r="AD19" s="645">
        <v>2711741</v>
      </c>
      <c r="AE19" s="645"/>
      <c r="AF19" s="645"/>
      <c r="AG19" s="645"/>
      <c r="AH19" s="645"/>
      <c r="AI19" s="645"/>
      <c r="AJ19" s="645"/>
      <c r="AK19" s="645"/>
      <c r="AL19" s="646">
        <v>2.6</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8790647</v>
      </c>
      <c r="BH19" s="642"/>
      <c r="BI19" s="642"/>
      <c r="BJ19" s="642"/>
      <c r="BK19" s="642"/>
      <c r="BL19" s="642"/>
      <c r="BM19" s="642"/>
      <c r="BN19" s="643"/>
      <c r="BO19" s="644">
        <v>9.4</v>
      </c>
      <c r="BP19" s="644"/>
      <c r="BQ19" s="644"/>
      <c r="BR19" s="644"/>
      <c r="BS19" s="650" t="s">
        <v>245</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144</v>
      </c>
      <c r="CS19" s="642"/>
      <c r="CT19" s="642"/>
      <c r="CU19" s="642"/>
      <c r="CV19" s="642"/>
      <c r="CW19" s="642"/>
      <c r="CX19" s="642"/>
      <c r="CY19" s="643"/>
      <c r="CZ19" s="644" t="s">
        <v>128</v>
      </c>
      <c r="DA19" s="644"/>
      <c r="DB19" s="644"/>
      <c r="DC19" s="644"/>
      <c r="DD19" s="650" t="s">
        <v>245</v>
      </c>
      <c r="DE19" s="642"/>
      <c r="DF19" s="642"/>
      <c r="DG19" s="642"/>
      <c r="DH19" s="642"/>
      <c r="DI19" s="642"/>
      <c r="DJ19" s="642"/>
      <c r="DK19" s="642"/>
      <c r="DL19" s="642"/>
      <c r="DM19" s="642"/>
      <c r="DN19" s="642"/>
      <c r="DO19" s="642"/>
      <c r="DP19" s="643"/>
      <c r="DQ19" s="650" t="s">
        <v>144</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548626</v>
      </c>
      <c r="S20" s="642"/>
      <c r="T20" s="642"/>
      <c r="U20" s="642"/>
      <c r="V20" s="642"/>
      <c r="W20" s="642"/>
      <c r="X20" s="642"/>
      <c r="Y20" s="643"/>
      <c r="Z20" s="644">
        <v>0.3</v>
      </c>
      <c r="AA20" s="644"/>
      <c r="AB20" s="644"/>
      <c r="AC20" s="644"/>
      <c r="AD20" s="645" t="s">
        <v>128</v>
      </c>
      <c r="AE20" s="645"/>
      <c r="AF20" s="645"/>
      <c r="AG20" s="645"/>
      <c r="AH20" s="645"/>
      <c r="AI20" s="645"/>
      <c r="AJ20" s="645"/>
      <c r="AK20" s="645"/>
      <c r="AL20" s="646" t="s">
        <v>128</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8790647</v>
      </c>
      <c r="BH20" s="642"/>
      <c r="BI20" s="642"/>
      <c r="BJ20" s="642"/>
      <c r="BK20" s="642"/>
      <c r="BL20" s="642"/>
      <c r="BM20" s="642"/>
      <c r="BN20" s="643"/>
      <c r="BO20" s="644">
        <v>9.4</v>
      </c>
      <c r="BP20" s="644"/>
      <c r="BQ20" s="644"/>
      <c r="BR20" s="644"/>
      <c r="BS20" s="650" t="s">
        <v>144</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207828155</v>
      </c>
      <c r="CS20" s="642"/>
      <c r="CT20" s="642"/>
      <c r="CU20" s="642"/>
      <c r="CV20" s="642"/>
      <c r="CW20" s="642"/>
      <c r="CX20" s="642"/>
      <c r="CY20" s="643"/>
      <c r="CZ20" s="644">
        <v>100</v>
      </c>
      <c r="DA20" s="644"/>
      <c r="DB20" s="644"/>
      <c r="DC20" s="644"/>
      <c r="DD20" s="650">
        <v>36197287</v>
      </c>
      <c r="DE20" s="642"/>
      <c r="DF20" s="642"/>
      <c r="DG20" s="642"/>
      <c r="DH20" s="642"/>
      <c r="DI20" s="642"/>
      <c r="DJ20" s="642"/>
      <c r="DK20" s="642"/>
      <c r="DL20" s="642"/>
      <c r="DM20" s="642"/>
      <c r="DN20" s="642"/>
      <c r="DO20" s="642"/>
      <c r="DP20" s="643"/>
      <c r="DQ20" s="650">
        <v>115409599</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v>5559161</v>
      </c>
      <c r="S21" s="642"/>
      <c r="T21" s="642"/>
      <c r="U21" s="642"/>
      <c r="V21" s="642"/>
      <c r="W21" s="642"/>
      <c r="X21" s="642"/>
      <c r="Y21" s="643"/>
      <c r="Z21" s="644">
        <v>2.6</v>
      </c>
      <c r="AA21" s="644"/>
      <c r="AB21" s="644"/>
      <c r="AC21" s="644"/>
      <c r="AD21" s="645" t="s">
        <v>128</v>
      </c>
      <c r="AE21" s="645"/>
      <c r="AF21" s="645"/>
      <c r="AG21" s="645"/>
      <c r="AH21" s="645"/>
      <c r="AI21" s="645"/>
      <c r="AJ21" s="645"/>
      <c r="AK21" s="645"/>
      <c r="AL21" s="646" t="s">
        <v>245</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31144</v>
      </c>
      <c r="BH21" s="642"/>
      <c r="BI21" s="642"/>
      <c r="BJ21" s="642"/>
      <c r="BK21" s="642"/>
      <c r="BL21" s="642"/>
      <c r="BM21" s="642"/>
      <c r="BN21" s="643"/>
      <c r="BO21" s="644">
        <v>0</v>
      </c>
      <c r="BP21" s="644"/>
      <c r="BQ21" s="644"/>
      <c r="BR21" s="644"/>
      <c r="BS21" s="650" t="s">
        <v>128</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115235726</v>
      </c>
      <c r="S22" s="642"/>
      <c r="T22" s="642"/>
      <c r="U22" s="642"/>
      <c r="V22" s="642"/>
      <c r="W22" s="642"/>
      <c r="X22" s="642"/>
      <c r="Y22" s="643"/>
      <c r="Z22" s="644">
        <v>53.8</v>
      </c>
      <c r="AA22" s="644"/>
      <c r="AB22" s="644"/>
      <c r="AC22" s="644"/>
      <c r="AD22" s="645">
        <v>103846439</v>
      </c>
      <c r="AE22" s="645"/>
      <c r="AF22" s="645"/>
      <c r="AG22" s="645"/>
      <c r="AH22" s="645"/>
      <c r="AI22" s="645"/>
      <c r="AJ22" s="645"/>
      <c r="AK22" s="645"/>
      <c r="AL22" s="646">
        <v>99.5</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v>3478003</v>
      </c>
      <c r="BH22" s="642"/>
      <c r="BI22" s="642"/>
      <c r="BJ22" s="642"/>
      <c r="BK22" s="642"/>
      <c r="BL22" s="642"/>
      <c r="BM22" s="642"/>
      <c r="BN22" s="643"/>
      <c r="BO22" s="644">
        <v>3.7</v>
      </c>
      <c r="BP22" s="644"/>
      <c r="BQ22" s="644"/>
      <c r="BR22" s="644"/>
      <c r="BS22" s="650" t="s">
        <v>245</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72719</v>
      </c>
      <c r="S23" s="642"/>
      <c r="T23" s="642"/>
      <c r="U23" s="642"/>
      <c r="V23" s="642"/>
      <c r="W23" s="642"/>
      <c r="X23" s="642"/>
      <c r="Y23" s="643"/>
      <c r="Z23" s="644">
        <v>0</v>
      </c>
      <c r="AA23" s="644"/>
      <c r="AB23" s="644"/>
      <c r="AC23" s="644"/>
      <c r="AD23" s="645">
        <v>72719</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v>5281500</v>
      </c>
      <c r="BH23" s="642"/>
      <c r="BI23" s="642"/>
      <c r="BJ23" s="642"/>
      <c r="BK23" s="642"/>
      <c r="BL23" s="642"/>
      <c r="BM23" s="642"/>
      <c r="BN23" s="643"/>
      <c r="BO23" s="644">
        <v>5.7</v>
      </c>
      <c r="BP23" s="644"/>
      <c r="BQ23" s="644"/>
      <c r="BR23" s="644"/>
      <c r="BS23" s="650" t="s">
        <v>245</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3" t="s">
        <v>285</v>
      </c>
      <c r="DM23" s="674"/>
      <c r="DN23" s="674"/>
      <c r="DO23" s="674"/>
      <c r="DP23" s="674"/>
      <c r="DQ23" s="674"/>
      <c r="DR23" s="674"/>
      <c r="DS23" s="674"/>
      <c r="DT23" s="674"/>
      <c r="DU23" s="674"/>
      <c r="DV23" s="675"/>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2128938</v>
      </c>
      <c r="S24" s="642"/>
      <c r="T24" s="642"/>
      <c r="U24" s="642"/>
      <c r="V24" s="642"/>
      <c r="W24" s="642"/>
      <c r="X24" s="642"/>
      <c r="Y24" s="643"/>
      <c r="Z24" s="644">
        <v>1</v>
      </c>
      <c r="AA24" s="644"/>
      <c r="AB24" s="644"/>
      <c r="AC24" s="644"/>
      <c r="AD24" s="645" t="s">
        <v>128</v>
      </c>
      <c r="AE24" s="645"/>
      <c r="AF24" s="645"/>
      <c r="AG24" s="645"/>
      <c r="AH24" s="645"/>
      <c r="AI24" s="645"/>
      <c r="AJ24" s="645"/>
      <c r="AK24" s="645"/>
      <c r="AL24" s="646" t="s">
        <v>128</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245</v>
      </c>
      <c r="BH24" s="642"/>
      <c r="BI24" s="642"/>
      <c r="BJ24" s="642"/>
      <c r="BK24" s="642"/>
      <c r="BL24" s="642"/>
      <c r="BM24" s="642"/>
      <c r="BN24" s="643"/>
      <c r="BO24" s="644" t="s">
        <v>144</v>
      </c>
      <c r="BP24" s="644"/>
      <c r="BQ24" s="644"/>
      <c r="BR24" s="644"/>
      <c r="BS24" s="650" t="s">
        <v>245</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98357847</v>
      </c>
      <c r="CS24" s="631"/>
      <c r="CT24" s="631"/>
      <c r="CU24" s="631"/>
      <c r="CV24" s="631"/>
      <c r="CW24" s="631"/>
      <c r="CX24" s="631"/>
      <c r="CY24" s="632"/>
      <c r="CZ24" s="635">
        <v>47.3</v>
      </c>
      <c r="DA24" s="636"/>
      <c r="DB24" s="636"/>
      <c r="DC24" s="655"/>
      <c r="DD24" s="676">
        <v>60212742</v>
      </c>
      <c r="DE24" s="631"/>
      <c r="DF24" s="631"/>
      <c r="DG24" s="631"/>
      <c r="DH24" s="631"/>
      <c r="DI24" s="631"/>
      <c r="DJ24" s="631"/>
      <c r="DK24" s="632"/>
      <c r="DL24" s="676">
        <v>59408637</v>
      </c>
      <c r="DM24" s="631"/>
      <c r="DN24" s="631"/>
      <c r="DO24" s="631"/>
      <c r="DP24" s="631"/>
      <c r="DQ24" s="631"/>
      <c r="DR24" s="631"/>
      <c r="DS24" s="631"/>
      <c r="DT24" s="631"/>
      <c r="DU24" s="631"/>
      <c r="DV24" s="632"/>
      <c r="DW24" s="635">
        <v>56.4</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2297029</v>
      </c>
      <c r="S25" s="642"/>
      <c r="T25" s="642"/>
      <c r="U25" s="642"/>
      <c r="V25" s="642"/>
      <c r="W25" s="642"/>
      <c r="X25" s="642"/>
      <c r="Y25" s="643"/>
      <c r="Z25" s="644">
        <v>1.1000000000000001</v>
      </c>
      <c r="AA25" s="644"/>
      <c r="AB25" s="644"/>
      <c r="AC25" s="644"/>
      <c r="AD25" s="645">
        <v>127260</v>
      </c>
      <c r="AE25" s="645"/>
      <c r="AF25" s="645"/>
      <c r="AG25" s="645"/>
      <c r="AH25" s="645"/>
      <c r="AI25" s="645"/>
      <c r="AJ25" s="645"/>
      <c r="AK25" s="645"/>
      <c r="AL25" s="646">
        <v>0.1</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29497416</v>
      </c>
      <c r="CS25" s="665"/>
      <c r="CT25" s="665"/>
      <c r="CU25" s="665"/>
      <c r="CV25" s="665"/>
      <c r="CW25" s="665"/>
      <c r="CX25" s="665"/>
      <c r="CY25" s="666"/>
      <c r="CZ25" s="646">
        <v>14.2</v>
      </c>
      <c r="DA25" s="677"/>
      <c r="DB25" s="677"/>
      <c r="DC25" s="679"/>
      <c r="DD25" s="650">
        <v>27816053</v>
      </c>
      <c r="DE25" s="665"/>
      <c r="DF25" s="665"/>
      <c r="DG25" s="665"/>
      <c r="DH25" s="665"/>
      <c r="DI25" s="665"/>
      <c r="DJ25" s="665"/>
      <c r="DK25" s="666"/>
      <c r="DL25" s="650">
        <v>27249538</v>
      </c>
      <c r="DM25" s="665"/>
      <c r="DN25" s="665"/>
      <c r="DO25" s="665"/>
      <c r="DP25" s="665"/>
      <c r="DQ25" s="665"/>
      <c r="DR25" s="665"/>
      <c r="DS25" s="665"/>
      <c r="DT25" s="665"/>
      <c r="DU25" s="665"/>
      <c r="DV25" s="666"/>
      <c r="DW25" s="646">
        <v>25.9</v>
      </c>
      <c r="DX25" s="677"/>
      <c r="DY25" s="677"/>
      <c r="DZ25" s="677"/>
      <c r="EA25" s="677"/>
      <c r="EB25" s="677"/>
      <c r="EC25" s="678"/>
    </row>
    <row r="26" spans="2:133" ht="11.25" customHeight="1" x14ac:dyDescent="0.15">
      <c r="B26" s="638" t="s">
        <v>293</v>
      </c>
      <c r="C26" s="639"/>
      <c r="D26" s="639"/>
      <c r="E26" s="639"/>
      <c r="F26" s="639"/>
      <c r="G26" s="639"/>
      <c r="H26" s="639"/>
      <c r="I26" s="639"/>
      <c r="J26" s="639"/>
      <c r="K26" s="639"/>
      <c r="L26" s="639"/>
      <c r="M26" s="639"/>
      <c r="N26" s="639"/>
      <c r="O26" s="639"/>
      <c r="P26" s="639"/>
      <c r="Q26" s="640"/>
      <c r="R26" s="641">
        <v>1759689</v>
      </c>
      <c r="S26" s="642"/>
      <c r="T26" s="642"/>
      <c r="U26" s="642"/>
      <c r="V26" s="642"/>
      <c r="W26" s="642"/>
      <c r="X26" s="642"/>
      <c r="Y26" s="643"/>
      <c r="Z26" s="644">
        <v>0.8</v>
      </c>
      <c r="AA26" s="644"/>
      <c r="AB26" s="644"/>
      <c r="AC26" s="644"/>
      <c r="AD26" s="645" t="s">
        <v>128</v>
      </c>
      <c r="AE26" s="645"/>
      <c r="AF26" s="645"/>
      <c r="AG26" s="645"/>
      <c r="AH26" s="645"/>
      <c r="AI26" s="645"/>
      <c r="AJ26" s="645"/>
      <c r="AK26" s="645"/>
      <c r="AL26" s="646" t="s">
        <v>128</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245</v>
      </c>
      <c r="BP26" s="644"/>
      <c r="BQ26" s="644"/>
      <c r="BR26" s="644"/>
      <c r="BS26" s="650" t="s">
        <v>245</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19031283</v>
      </c>
      <c r="CS26" s="642"/>
      <c r="CT26" s="642"/>
      <c r="CU26" s="642"/>
      <c r="CV26" s="642"/>
      <c r="CW26" s="642"/>
      <c r="CX26" s="642"/>
      <c r="CY26" s="643"/>
      <c r="CZ26" s="646">
        <v>9.1999999999999993</v>
      </c>
      <c r="DA26" s="677"/>
      <c r="DB26" s="677"/>
      <c r="DC26" s="679"/>
      <c r="DD26" s="650">
        <v>17946494</v>
      </c>
      <c r="DE26" s="642"/>
      <c r="DF26" s="642"/>
      <c r="DG26" s="642"/>
      <c r="DH26" s="642"/>
      <c r="DI26" s="642"/>
      <c r="DJ26" s="642"/>
      <c r="DK26" s="643"/>
      <c r="DL26" s="650" t="s">
        <v>128</v>
      </c>
      <c r="DM26" s="642"/>
      <c r="DN26" s="642"/>
      <c r="DO26" s="642"/>
      <c r="DP26" s="642"/>
      <c r="DQ26" s="642"/>
      <c r="DR26" s="642"/>
      <c r="DS26" s="642"/>
      <c r="DT26" s="642"/>
      <c r="DU26" s="642"/>
      <c r="DV26" s="643"/>
      <c r="DW26" s="646" t="s">
        <v>245</v>
      </c>
      <c r="DX26" s="677"/>
      <c r="DY26" s="677"/>
      <c r="DZ26" s="677"/>
      <c r="EA26" s="677"/>
      <c r="EB26" s="677"/>
      <c r="EC26" s="678"/>
    </row>
    <row r="27" spans="2:133" ht="11.25" customHeight="1" x14ac:dyDescent="0.15">
      <c r="B27" s="638" t="s">
        <v>296</v>
      </c>
      <c r="C27" s="639"/>
      <c r="D27" s="639"/>
      <c r="E27" s="639"/>
      <c r="F27" s="639"/>
      <c r="G27" s="639"/>
      <c r="H27" s="639"/>
      <c r="I27" s="639"/>
      <c r="J27" s="639"/>
      <c r="K27" s="639"/>
      <c r="L27" s="639"/>
      <c r="M27" s="639"/>
      <c r="N27" s="639"/>
      <c r="O27" s="639"/>
      <c r="P27" s="639"/>
      <c r="Q27" s="640"/>
      <c r="R27" s="641">
        <v>40945919</v>
      </c>
      <c r="S27" s="642"/>
      <c r="T27" s="642"/>
      <c r="U27" s="642"/>
      <c r="V27" s="642"/>
      <c r="W27" s="642"/>
      <c r="X27" s="642"/>
      <c r="Y27" s="643"/>
      <c r="Z27" s="644">
        <v>19.100000000000001</v>
      </c>
      <c r="AA27" s="644"/>
      <c r="AB27" s="644"/>
      <c r="AC27" s="644"/>
      <c r="AD27" s="645" t="s">
        <v>128</v>
      </c>
      <c r="AE27" s="645"/>
      <c r="AF27" s="645"/>
      <c r="AG27" s="645"/>
      <c r="AH27" s="645"/>
      <c r="AI27" s="645"/>
      <c r="AJ27" s="645"/>
      <c r="AK27" s="645"/>
      <c r="AL27" s="646" t="s">
        <v>128</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93111521</v>
      </c>
      <c r="BH27" s="642"/>
      <c r="BI27" s="642"/>
      <c r="BJ27" s="642"/>
      <c r="BK27" s="642"/>
      <c r="BL27" s="642"/>
      <c r="BM27" s="642"/>
      <c r="BN27" s="643"/>
      <c r="BO27" s="644">
        <v>100</v>
      </c>
      <c r="BP27" s="644"/>
      <c r="BQ27" s="644"/>
      <c r="BR27" s="644"/>
      <c r="BS27" s="650">
        <v>2045360</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53983635</v>
      </c>
      <c r="CS27" s="665"/>
      <c r="CT27" s="665"/>
      <c r="CU27" s="665"/>
      <c r="CV27" s="665"/>
      <c r="CW27" s="665"/>
      <c r="CX27" s="665"/>
      <c r="CY27" s="666"/>
      <c r="CZ27" s="646">
        <v>26</v>
      </c>
      <c r="DA27" s="677"/>
      <c r="DB27" s="677"/>
      <c r="DC27" s="679"/>
      <c r="DD27" s="650">
        <v>17703221</v>
      </c>
      <c r="DE27" s="665"/>
      <c r="DF27" s="665"/>
      <c r="DG27" s="665"/>
      <c r="DH27" s="665"/>
      <c r="DI27" s="665"/>
      <c r="DJ27" s="665"/>
      <c r="DK27" s="666"/>
      <c r="DL27" s="650">
        <v>17465631</v>
      </c>
      <c r="DM27" s="665"/>
      <c r="DN27" s="665"/>
      <c r="DO27" s="665"/>
      <c r="DP27" s="665"/>
      <c r="DQ27" s="665"/>
      <c r="DR27" s="665"/>
      <c r="DS27" s="665"/>
      <c r="DT27" s="665"/>
      <c r="DU27" s="665"/>
      <c r="DV27" s="666"/>
      <c r="DW27" s="646">
        <v>16.600000000000001</v>
      </c>
      <c r="DX27" s="677"/>
      <c r="DY27" s="677"/>
      <c r="DZ27" s="677"/>
      <c r="EA27" s="677"/>
      <c r="EB27" s="677"/>
      <c r="EC27" s="678"/>
    </row>
    <row r="28" spans="2:133" ht="11.25" customHeight="1" x14ac:dyDescent="0.15">
      <c r="B28" s="683" t="s">
        <v>299</v>
      </c>
      <c r="C28" s="684"/>
      <c r="D28" s="684"/>
      <c r="E28" s="684"/>
      <c r="F28" s="684"/>
      <c r="G28" s="684"/>
      <c r="H28" s="684"/>
      <c r="I28" s="684"/>
      <c r="J28" s="684"/>
      <c r="K28" s="684"/>
      <c r="L28" s="684"/>
      <c r="M28" s="684"/>
      <c r="N28" s="684"/>
      <c r="O28" s="684"/>
      <c r="P28" s="684"/>
      <c r="Q28" s="685"/>
      <c r="R28" s="641">
        <v>138139</v>
      </c>
      <c r="S28" s="642"/>
      <c r="T28" s="642"/>
      <c r="U28" s="642"/>
      <c r="V28" s="642"/>
      <c r="W28" s="642"/>
      <c r="X28" s="642"/>
      <c r="Y28" s="643"/>
      <c r="Z28" s="644">
        <v>0.1</v>
      </c>
      <c r="AA28" s="644"/>
      <c r="AB28" s="644"/>
      <c r="AC28" s="644"/>
      <c r="AD28" s="645">
        <v>138139</v>
      </c>
      <c r="AE28" s="645"/>
      <c r="AF28" s="645"/>
      <c r="AG28" s="645"/>
      <c r="AH28" s="645"/>
      <c r="AI28" s="645"/>
      <c r="AJ28" s="645"/>
      <c r="AK28" s="645"/>
      <c r="AL28" s="646">
        <v>0.1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14876796</v>
      </c>
      <c r="CS28" s="642"/>
      <c r="CT28" s="642"/>
      <c r="CU28" s="642"/>
      <c r="CV28" s="642"/>
      <c r="CW28" s="642"/>
      <c r="CX28" s="642"/>
      <c r="CY28" s="643"/>
      <c r="CZ28" s="646">
        <v>7.2</v>
      </c>
      <c r="DA28" s="677"/>
      <c r="DB28" s="677"/>
      <c r="DC28" s="679"/>
      <c r="DD28" s="650">
        <v>14693468</v>
      </c>
      <c r="DE28" s="642"/>
      <c r="DF28" s="642"/>
      <c r="DG28" s="642"/>
      <c r="DH28" s="642"/>
      <c r="DI28" s="642"/>
      <c r="DJ28" s="642"/>
      <c r="DK28" s="643"/>
      <c r="DL28" s="650">
        <v>14693468</v>
      </c>
      <c r="DM28" s="642"/>
      <c r="DN28" s="642"/>
      <c r="DO28" s="642"/>
      <c r="DP28" s="642"/>
      <c r="DQ28" s="642"/>
      <c r="DR28" s="642"/>
      <c r="DS28" s="642"/>
      <c r="DT28" s="642"/>
      <c r="DU28" s="642"/>
      <c r="DV28" s="643"/>
      <c r="DW28" s="646">
        <v>14</v>
      </c>
      <c r="DX28" s="677"/>
      <c r="DY28" s="677"/>
      <c r="DZ28" s="677"/>
      <c r="EA28" s="677"/>
      <c r="EB28" s="677"/>
      <c r="EC28" s="678"/>
    </row>
    <row r="29" spans="2:133" ht="11.25" customHeight="1" x14ac:dyDescent="0.15">
      <c r="B29" s="638" t="s">
        <v>301</v>
      </c>
      <c r="C29" s="639"/>
      <c r="D29" s="639"/>
      <c r="E29" s="639"/>
      <c r="F29" s="639"/>
      <c r="G29" s="639"/>
      <c r="H29" s="639"/>
      <c r="I29" s="639"/>
      <c r="J29" s="639"/>
      <c r="K29" s="639"/>
      <c r="L29" s="639"/>
      <c r="M29" s="639"/>
      <c r="N29" s="639"/>
      <c r="O29" s="639"/>
      <c r="P29" s="639"/>
      <c r="Q29" s="640"/>
      <c r="R29" s="641">
        <v>12068696</v>
      </c>
      <c r="S29" s="642"/>
      <c r="T29" s="642"/>
      <c r="U29" s="642"/>
      <c r="V29" s="642"/>
      <c r="W29" s="642"/>
      <c r="X29" s="642"/>
      <c r="Y29" s="643"/>
      <c r="Z29" s="644">
        <v>5.6</v>
      </c>
      <c r="AA29" s="644"/>
      <c r="AB29" s="644"/>
      <c r="AC29" s="644"/>
      <c r="AD29" s="645" t="s">
        <v>245</v>
      </c>
      <c r="AE29" s="645"/>
      <c r="AF29" s="645"/>
      <c r="AG29" s="645"/>
      <c r="AH29" s="645"/>
      <c r="AI29" s="645"/>
      <c r="AJ29" s="645"/>
      <c r="AK29" s="645"/>
      <c r="AL29" s="646" t="s">
        <v>245</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14876063</v>
      </c>
      <c r="CS29" s="665"/>
      <c r="CT29" s="665"/>
      <c r="CU29" s="665"/>
      <c r="CV29" s="665"/>
      <c r="CW29" s="665"/>
      <c r="CX29" s="665"/>
      <c r="CY29" s="666"/>
      <c r="CZ29" s="646">
        <v>7.2</v>
      </c>
      <c r="DA29" s="677"/>
      <c r="DB29" s="677"/>
      <c r="DC29" s="679"/>
      <c r="DD29" s="650">
        <v>14692735</v>
      </c>
      <c r="DE29" s="665"/>
      <c r="DF29" s="665"/>
      <c r="DG29" s="665"/>
      <c r="DH29" s="665"/>
      <c r="DI29" s="665"/>
      <c r="DJ29" s="665"/>
      <c r="DK29" s="666"/>
      <c r="DL29" s="650">
        <v>14692735</v>
      </c>
      <c r="DM29" s="665"/>
      <c r="DN29" s="665"/>
      <c r="DO29" s="665"/>
      <c r="DP29" s="665"/>
      <c r="DQ29" s="665"/>
      <c r="DR29" s="665"/>
      <c r="DS29" s="665"/>
      <c r="DT29" s="665"/>
      <c r="DU29" s="665"/>
      <c r="DV29" s="666"/>
      <c r="DW29" s="646">
        <v>14</v>
      </c>
      <c r="DX29" s="677"/>
      <c r="DY29" s="677"/>
      <c r="DZ29" s="677"/>
      <c r="EA29" s="677"/>
      <c r="EB29" s="677"/>
      <c r="EC29" s="678"/>
    </row>
    <row r="30" spans="2:133" ht="11.25" customHeight="1" x14ac:dyDescent="0.15">
      <c r="B30" s="638" t="s">
        <v>306</v>
      </c>
      <c r="C30" s="639"/>
      <c r="D30" s="639"/>
      <c r="E30" s="639"/>
      <c r="F30" s="639"/>
      <c r="G30" s="639"/>
      <c r="H30" s="639"/>
      <c r="I30" s="639"/>
      <c r="J30" s="639"/>
      <c r="K30" s="639"/>
      <c r="L30" s="639"/>
      <c r="M30" s="639"/>
      <c r="N30" s="639"/>
      <c r="O30" s="639"/>
      <c r="P30" s="639"/>
      <c r="Q30" s="640"/>
      <c r="R30" s="641">
        <v>7834907</v>
      </c>
      <c r="S30" s="642"/>
      <c r="T30" s="642"/>
      <c r="U30" s="642"/>
      <c r="V30" s="642"/>
      <c r="W30" s="642"/>
      <c r="X30" s="642"/>
      <c r="Y30" s="643"/>
      <c r="Z30" s="644">
        <v>3.7</v>
      </c>
      <c r="AA30" s="644"/>
      <c r="AB30" s="644"/>
      <c r="AC30" s="644"/>
      <c r="AD30" s="645">
        <v>189088</v>
      </c>
      <c r="AE30" s="645"/>
      <c r="AF30" s="645"/>
      <c r="AG30" s="645"/>
      <c r="AH30" s="645"/>
      <c r="AI30" s="645"/>
      <c r="AJ30" s="645"/>
      <c r="AK30" s="645"/>
      <c r="AL30" s="646">
        <v>0.2</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99.2</v>
      </c>
      <c r="BH30" s="702"/>
      <c r="BI30" s="702"/>
      <c r="BJ30" s="702"/>
      <c r="BK30" s="702"/>
      <c r="BL30" s="702"/>
      <c r="BM30" s="636">
        <v>97.5</v>
      </c>
      <c r="BN30" s="702"/>
      <c r="BO30" s="702"/>
      <c r="BP30" s="702"/>
      <c r="BQ30" s="703"/>
      <c r="BR30" s="701">
        <v>99</v>
      </c>
      <c r="BS30" s="702"/>
      <c r="BT30" s="702"/>
      <c r="BU30" s="702"/>
      <c r="BV30" s="702"/>
      <c r="BW30" s="702"/>
      <c r="BX30" s="636">
        <v>96.7</v>
      </c>
      <c r="BY30" s="702"/>
      <c r="BZ30" s="702"/>
      <c r="CA30" s="702"/>
      <c r="CB30" s="703"/>
      <c r="CD30" s="706"/>
      <c r="CE30" s="707"/>
      <c r="CF30" s="656" t="s">
        <v>309</v>
      </c>
      <c r="CG30" s="657"/>
      <c r="CH30" s="657"/>
      <c r="CI30" s="657"/>
      <c r="CJ30" s="657"/>
      <c r="CK30" s="657"/>
      <c r="CL30" s="657"/>
      <c r="CM30" s="657"/>
      <c r="CN30" s="657"/>
      <c r="CO30" s="657"/>
      <c r="CP30" s="657"/>
      <c r="CQ30" s="658"/>
      <c r="CR30" s="641">
        <v>14202593</v>
      </c>
      <c r="CS30" s="642"/>
      <c r="CT30" s="642"/>
      <c r="CU30" s="642"/>
      <c r="CV30" s="642"/>
      <c r="CW30" s="642"/>
      <c r="CX30" s="642"/>
      <c r="CY30" s="643"/>
      <c r="CZ30" s="646">
        <v>6.8</v>
      </c>
      <c r="DA30" s="677"/>
      <c r="DB30" s="677"/>
      <c r="DC30" s="679"/>
      <c r="DD30" s="650">
        <v>14042970</v>
      </c>
      <c r="DE30" s="642"/>
      <c r="DF30" s="642"/>
      <c r="DG30" s="642"/>
      <c r="DH30" s="642"/>
      <c r="DI30" s="642"/>
      <c r="DJ30" s="642"/>
      <c r="DK30" s="643"/>
      <c r="DL30" s="650">
        <v>14042970</v>
      </c>
      <c r="DM30" s="642"/>
      <c r="DN30" s="642"/>
      <c r="DO30" s="642"/>
      <c r="DP30" s="642"/>
      <c r="DQ30" s="642"/>
      <c r="DR30" s="642"/>
      <c r="DS30" s="642"/>
      <c r="DT30" s="642"/>
      <c r="DU30" s="642"/>
      <c r="DV30" s="643"/>
      <c r="DW30" s="646">
        <v>13.3</v>
      </c>
      <c r="DX30" s="677"/>
      <c r="DY30" s="677"/>
      <c r="DZ30" s="677"/>
      <c r="EA30" s="677"/>
      <c r="EB30" s="677"/>
      <c r="EC30" s="678"/>
    </row>
    <row r="31" spans="2:133" ht="11.25" customHeight="1" x14ac:dyDescent="0.15">
      <c r="B31" s="638" t="s">
        <v>310</v>
      </c>
      <c r="C31" s="639"/>
      <c r="D31" s="639"/>
      <c r="E31" s="639"/>
      <c r="F31" s="639"/>
      <c r="G31" s="639"/>
      <c r="H31" s="639"/>
      <c r="I31" s="639"/>
      <c r="J31" s="639"/>
      <c r="K31" s="639"/>
      <c r="L31" s="639"/>
      <c r="M31" s="639"/>
      <c r="N31" s="639"/>
      <c r="O31" s="639"/>
      <c r="P31" s="639"/>
      <c r="Q31" s="640"/>
      <c r="R31" s="641">
        <v>266275</v>
      </c>
      <c r="S31" s="642"/>
      <c r="T31" s="642"/>
      <c r="U31" s="642"/>
      <c r="V31" s="642"/>
      <c r="W31" s="642"/>
      <c r="X31" s="642"/>
      <c r="Y31" s="643"/>
      <c r="Z31" s="644">
        <v>0.1</v>
      </c>
      <c r="AA31" s="644"/>
      <c r="AB31" s="644"/>
      <c r="AC31" s="644"/>
      <c r="AD31" s="645" t="s">
        <v>245</v>
      </c>
      <c r="AE31" s="645"/>
      <c r="AF31" s="645"/>
      <c r="AG31" s="645"/>
      <c r="AH31" s="645"/>
      <c r="AI31" s="645"/>
      <c r="AJ31" s="645"/>
      <c r="AK31" s="645"/>
      <c r="AL31" s="646" t="s">
        <v>128</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99.1</v>
      </c>
      <c r="BH31" s="665"/>
      <c r="BI31" s="665"/>
      <c r="BJ31" s="665"/>
      <c r="BK31" s="665"/>
      <c r="BL31" s="665"/>
      <c r="BM31" s="647">
        <v>97.3</v>
      </c>
      <c r="BN31" s="699"/>
      <c r="BO31" s="699"/>
      <c r="BP31" s="699"/>
      <c r="BQ31" s="700"/>
      <c r="BR31" s="698">
        <v>99.1</v>
      </c>
      <c r="BS31" s="665"/>
      <c r="BT31" s="665"/>
      <c r="BU31" s="665"/>
      <c r="BV31" s="665"/>
      <c r="BW31" s="665"/>
      <c r="BX31" s="647">
        <v>96.6</v>
      </c>
      <c r="BY31" s="699"/>
      <c r="BZ31" s="699"/>
      <c r="CA31" s="699"/>
      <c r="CB31" s="700"/>
      <c r="CD31" s="706"/>
      <c r="CE31" s="707"/>
      <c r="CF31" s="656" t="s">
        <v>313</v>
      </c>
      <c r="CG31" s="657"/>
      <c r="CH31" s="657"/>
      <c r="CI31" s="657"/>
      <c r="CJ31" s="657"/>
      <c r="CK31" s="657"/>
      <c r="CL31" s="657"/>
      <c r="CM31" s="657"/>
      <c r="CN31" s="657"/>
      <c r="CO31" s="657"/>
      <c r="CP31" s="657"/>
      <c r="CQ31" s="658"/>
      <c r="CR31" s="641">
        <v>673470</v>
      </c>
      <c r="CS31" s="665"/>
      <c r="CT31" s="665"/>
      <c r="CU31" s="665"/>
      <c r="CV31" s="665"/>
      <c r="CW31" s="665"/>
      <c r="CX31" s="665"/>
      <c r="CY31" s="666"/>
      <c r="CZ31" s="646">
        <v>0.3</v>
      </c>
      <c r="DA31" s="677"/>
      <c r="DB31" s="677"/>
      <c r="DC31" s="679"/>
      <c r="DD31" s="650">
        <v>649765</v>
      </c>
      <c r="DE31" s="665"/>
      <c r="DF31" s="665"/>
      <c r="DG31" s="665"/>
      <c r="DH31" s="665"/>
      <c r="DI31" s="665"/>
      <c r="DJ31" s="665"/>
      <c r="DK31" s="666"/>
      <c r="DL31" s="650">
        <v>649765</v>
      </c>
      <c r="DM31" s="665"/>
      <c r="DN31" s="665"/>
      <c r="DO31" s="665"/>
      <c r="DP31" s="665"/>
      <c r="DQ31" s="665"/>
      <c r="DR31" s="665"/>
      <c r="DS31" s="665"/>
      <c r="DT31" s="665"/>
      <c r="DU31" s="665"/>
      <c r="DV31" s="666"/>
      <c r="DW31" s="646">
        <v>0.6</v>
      </c>
      <c r="DX31" s="677"/>
      <c r="DY31" s="677"/>
      <c r="DZ31" s="677"/>
      <c r="EA31" s="677"/>
      <c r="EB31" s="677"/>
      <c r="EC31" s="678"/>
    </row>
    <row r="32" spans="2:133" ht="11.25" customHeight="1" x14ac:dyDescent="0.15">
      <c r="B32" s="638" t="s">
        <v>314</v>
      </c>
      <c r="C32" s="639"/>
      <c r="D32" s="639"/>
      <c r="E32" s="639"/>
      <c r="F32" s="639"/>
      <c r="G32" s="639"/>
      <c r="H32" s="639"/>
      <c r="I32" s="639"/>
      <c r="J32" s="639"/>
      <c r="K32" s="639"/>
      <c r="L32" s="639"/>
      <c r="M32" s="639"/>
      <c r="N32" s="639"/>
      <c r="O32" s="639"/>
      <c r="P32" s="639"/>
      <c r="Q32" s="640"/>
      <c r="R32" s="641">
        <v>3437034</v>
      </c>
      <c r="S32" s="642"/>
      <c r="T32" s="642"/>
      <c r="U32" s="642"/>
      <c r="V32" s="642"/>
      <c r="W32" s="642"/>
      <c r="X32" s="642"/>
      <c r="Y32" s="643"/>
      <c r="Z32" s="644">
        <v>1.6</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99.1</v>
      </c>
      <c r="BH32" s="711"/>
      <c r="BI32" s="711"/>
      <c r="BJ32" s="711"/>
      <c r="BK32" s="711"/>
      <c r="BL32" s="711"/>
      <c r="BM32" s="712">
        <v>97.5</v>
      </c>
      <c r="BN32" s="711"/>
      <c r="BO32" s="711"/>
      <c r="BP32" s="711"/>
      <c r="BQ32" s="713"/>
      <c r="BR32" s="710">
        <v>98.9</v>
      </c>
      <c r="BS32" s="711"/>
      <c r="BT32" s="711"/>
      <c r="BU32" s="711"/>
      <c r="BV32" s="711"/>
      <c r="BW32" s="711"/>
      <c r="BX32" s="712">
        <v>96.4</v>
      </c>
      <c r="BY32" s="711"/>
      <c r="BZ32" s="711"/>
      <c r="CA32" s="711"/>
      <c r="CB32" s="713"/>
      <c r="CD32" s="708"/>
      <c r="CE32" s="709"/>
      <c r="CF32" s="656" t="s">
        <v>316</v>
      </c>
      <c r="CG32" s="657"/>
      <c r="CH32" s="657"/>
      <c r="CI32" s="657"/>
      <c r="CJ32" s="657"/>
      <c r="CK32" s="657"/>
      <c r="CL32" s="657"/>
      <c r="CM32" s="657"/>
      <c r="CN32" s="657"/>
      <c r="CO32" s="657"/>
      <c r="CP32" s="657"/>
      <c r="CQ32" s="658"/>
      <c r="CR32" s="641">
        <v>733</v>
      </c>
      <c r="CS32" s="642"/>
      <c r="CT32" s="642"/>
      <c r="CU32" s="642"/>
      <c r="CV32" s="642"/>
      <c r="CW32" s="642"/>
      <c r="CX32" s="642"/>
      <c r="CY32" s="643"/>
      <c r="CZ32" s="646">
        <v>0</v>
      </c>
      <c r="DA32" s="677"/>
      <c r="DB32" s="677"/>
      <c r="DC32" s="679"/>
      <c r="DD32" s="650">
        <v>733</v>
      </c>
      <c r="DE32" s="642"/>
      <c r="DF32" s="642"/>
      <c r="DG32" s="642"/>
      <c r="DH32" s="642"/>
      <c r="DI32" s="642"/>
      <c r="DJ32" s="642"/>
      <c r="DK32" s="643"/>
      <c r="DL32" s="650">
        <v>733</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317</v>
      </c>
      <c r="C33" s="639"/>
      <c r="D33" s="639"/>
      <c r="E33" s="639"/>
      <c r="F33" s="639"/>
      <c r="G33" s="639"/>
      <c r="H33" s="639"/>
      <c r="I33" s="639"/>
      <c r="J33" s="639"/>
      <c r="K33" s="639"/>
      <c r="L33" s="639"/>
      <c r="M33" s="639"/>
      <c r="N33" s="639"/>
      <c r="O33" s="639"/>
      <c r="P33" s="639"/>
      <c r="Q33" s="640"/>
      <c r="R33" s="641">
        <v>2584705</v>
      </c>
      <c r="S33" s="642"/>
      <c r="T33" s="642"/>
      <c r="U33" s="642"/>
      <c r="V33" s="642"/>
      <c r="W33" s="642"/>
      <c r="X33" s="642"/>
      <c r="Y33" s="643"/>
      <c r="Z33" s="644">
        <v>1.2</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73273021</v>
      </c>
      <c r="CS33" s="665"/>
      <c r="CT33" s="665"/>
      <c r="CU33" s="665"/>
      <c r="CV33" s="665"/>
      <c r="CW33" s="665"/>
      <c r="CX33" s="665"/>
      <c r="CY33" s="666"/>
      <c r="CZ33" s="646">
        <v>35.299999999999997</v>
      </c>
      <c r="DA33" s="677"/>
      <c r="DB33" s="677"/>
      <c r="DC33" s="679"/>
      <c r="DD33" s="650">
        <v>44997937</v>
      </c>
      <c r="DE33" s="665"/>
      <c r="DF33" s="665"/>
      <c r="DG33" s="665"/>
      <c r="DH33" s="665"/>
      <c r="DI33" s="665"/>
      <c r="DJ33" s="665"/>
      <c r="DK33" s="666"/>
      <c r="DL33" s="650">
        <v>37447049</v>
      </c>
      <c r="DM33" s="665"/>
      <c r="DN33" s="665"/>
      <c r="DO33" s="665"/>
      <c r="DP33" s="665"/>
      <c r="DQ33" s="665"/>
      <c r="DR33" s="665"/>
      <c r="DS33" s="665"/>
      <c r="DT33" s="665"/>
      <c r="DU33" s="665"/>
      <c r="DV33" s="666"/>
      <c r="DW33" s="646">
        <v>35.6</v>
      </c>
      <c r="DX33" s="677"/>
      <c r="DY33" s="677"/>
      <c r="DZ33" s="677"/>
      <c r="EA33" s="677"/>
      <c r="EB33" s="677"/>
      <c r="EC33" s="678"/>
    </row>
    <row r="34" spans="2:133" ht="11.25" customHeight="1" x14ac:dyDescent="0.15">
      <c r="B34" s="638" t="s">
        <v>319</v>
      </c>
      <c r="C34" s="639"/>
      <c r="D34" s="639"/>
      <c r="E34" s="639"/>
      <c r="F34" s="639"/>
      <c r="G34" s="639"/>
      <c r="H34" s="639"/>
      <c r="I34" s="639"/>
      <c r="J34" s="639"/>
      <c r="K34" s="639"/>
      <c r="L34" s="639"/>
      <c r="M34" s="639"/>
      <c r="N34" s="639"/>
      <c r="O34" s="639"/>
      <c r="P34" s="639"/>
      <c r="Q34" s="640"/>
      <c r="R34" s="641">
        <v>14532717</v>
      </c>
      <c r="S34" s="642"/>
      <c r="T34" s="642"/>
      <c r="U34" s="642"/>
      <c r="V34" s="642"/>
      <c r="W34" s="642"/>
      <c r="X34" s="642"/>
      <c r="Y34" s="643"/>
      <c r="Z34" s="644">
        <v>6.8</v>
      </c>
      <c r="AA34" s="644"/>
      <c r="AB34" s="644"/>
      <c r="AC34" s="644"/>
      <c r="AD34" s="645">
        <v>648</v>
      </c>
      <c r="AE34" s="645"/>
      <c r="AF34" s="645"/>
      <c r="AG34" s="645"/>
      <c r="AH34" s="645"/>
      <c r="AI34" s="645"/>
      <c r="AJ34" s="645"/>
      <c r="AK34" s="645"/>
      <c r="AL34" s="646">
        <v>0</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24411800</v>
      </c>
      <c r="CS34" s="642"/>
      <c r="CT34" s="642"/>
      <c r="CU34" s="642"/>
      <c r="CV34" s="642"/>
      <c r="CW34" s="642"/>
      <c r="CX34" s="642"/>
      <c r="CY34" s="643"/>
      <c r="CZ34" s="646">
        <v>11.7</v>
      </c>
      <c r="DA34" s="677"/>
      <c r="DB34" s="677"/>
      <c r="DC34" s="679"/>
      <c r="DD34" s="650">
        <v>20504551</v>
      </c>
      <c r="DE34" s="642"/>
      <c r="DF34" s="642"/>
      <c r="DG34" s="642"/>
      <c r="DH34" s="642"/>
      <c r="DI34" s="642"/>
      <c r="DJ34" s="642"/>
      <c r="DK34" s="643"/>
      <c r="DL34" s="650">
        <v>19333926</v>
      </c>
      <c r="DM34" s="642"/>
      <c r="DN34" s="642"/>
      <c r="DO34" s="642"/>
      <c r="DP34" s="642"/>
      <c r="DQ34" s="642"/>
      <c r="DR34" s="642"/>
      <c r="DS34" s="642"/>
      <c r="DT34" s="642"/>
      <c r="DU34" s="642"/>
      <c r="DV34" s="643"/>
      <c r="DW34" s="646">
        <v>18.399999999999999</v>
      </c>
      <c r="DX34" s="677"/>
      <c r="DY34" s="677"/>
      <c r="DZ34" s="677"/>
      <c r="EA34" s="677"/>
      <c r="EB34" s="677"/>
      <c r="EC34" s="678"/>
    </row>
    <row r="35" spans="2:133" ht="11.25" customHeight="1" x14ac:dyDescent="0.15">
      <c r="B35" s="638" t="s">
        <v>323</v>
      </c>
      <c r="C35" s="639"/>
      <c r="D35" s="639"/>
      <c r="E35" s="639"/>
      <c r="F35" s="639"/>
      <c r="G35" s="639"/>
      <c r="H35" s="639"/>
      <c r="I35" s="639"/>
      <c r="J35" s="639"/>
      <c r="K35" s="639"/>
      <c r="L35" s="639"/>
      <c r="M35" s="639"/>
      <c r="N35" s="639"/>
      <c r="O35" s="639"/>
      <c r="P35" s="639"/>
      <c r="Q35" s="640"/>
      <c r="R35" s="641">
        <v>10738900</v>
      </c>
      <c r="S35" s="642"/>
      <c r="T35" s="642"/>
      <c r="U35" s="642"/>
      <c r="V35" s="642"/>
      <c r="W35" s="642"/>
      <c r="X35" s="642"/>
      <c r="Y35" s="643"/>
      <c r="Z35" s="644">
        <v>5</v>
      </c>
      <c r="AA35" s="644"/>
      <c r="AB35" s="644"/>
      <c r="AC35" s="644"/>
      <c r="AD35" s="645" t="s">
        <v>245</v>
      </c>
      <c r="AE35" s="645"/>
      <c r="AF35" s="645"/>
      <c r="AG35" s="645"/>
      <c r="AH35" s="645"/>
      <c r="AI35" s="645"/>
      <c r="AJ35" s="645"/>
      <c r="AK35" s="645"/>
      <c r="AL35" s="646" t="s">
        <v>245</v>
      </c>
      <c r="AM35" s="647"/>
      <c r="AN35" s="647"/>
      <c r="AO35" s="648"/>
      <c r="AP35" s="234"/>
      <c r="AQ35" s="714" t="s">
        <v>324</v>
      </c>
      <c r="AR35" s="715"/>
      <c r="AS35" s="715"/>
      <c r="AT35" s="715"/>
      <c r="AU35" s="715"/>
      <c r="AV35" s="715"/>
      <c r="AW35" s="715"/>
      <c r="AX35" s="715"/>
      <c r="AY35" s="716"/>
      <c r="AZ35" s="630">
        <v>18077805</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83417</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2409140</v>
      </c>
      <c r="CS35" s="665"/>
      <c r="CT35" s="665"/>
      <c r="CU35" s="665"/>
      <c r="CV35" s="665"/>
      <c r="CW35" s="665"/>
      <c r="CX35" s="665"/>
      <c r="CY35" s="666"/>
      <c r="CZ35" s="646">
        <v>1.2</v>
      </c>
      <c r="DA35" s="677"/>
      <c r="DB35" s="677"/>
      <c r="DC35" s="679"/>
      <c r="DD35" s="650">
        <v>1949937</v>
      </c>
      <c r="DE35" s="665"/>
      <c r="DF35" s="665"/>
      <c r="DG35" s="665"/>
      <c r="DH35" s="665"/>
      <c r="DI35" s="665"/>
      <c r="DJ35" s="665"/>
      <c r="DK35" s="666"/>
      <c r="DL35" s="650">
        <v>1949937</v>
      </c>
      <c r="DM35" s="665"/>
      <c r="DN35" s="665"/>
      <c r="DO35" s="665"/>
      <c r="DP35" s="665"/>
      <c r="DQ35" s="665"/>
      <c r="DR35" s="665"/>
      <c r="DS35" s="665"/>
      <c r="DT35" s="665"/>
      <c r="DU35" s="665"/>
      <c r="DV35" s="666"/>
      <c r="DW35" s="646">
        <v>1.9</v>
      </c>
      <c r="DX35" s="677"/>
      <c r="DY35" s="677"/>
      <c r="DZ35" s="677"/>
      <c r="EA35" s="677"/>
      <c r="EB35" s="677"/>
      <c r="EC35" s="678"/>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245</v>
      </c>
      <c r="S36" s="642"/>
      <c r="T36" s="642"/>
      <c r="U36" s="642"/>
      <c r="V36" s="642"/>
      <c r="W36" s="642"/>
      <c r="X36" s="642"/>
      <c r="Y36" s="643"/>
      <c r="Z36" s="644" t="s">
        <v>128</v>
      </c>
      <c r="AA36" s="644"/>
      <c r="AB36" s="644"/>
      <c r="AC36" s="644"/>
      <c r="AD36" s="645" t="s">
        <v>245</v>
      </c>
      <c r="AE36" s="645"/>
      <c r="AF36" s="645"/>
      <c r="AG36" s="645"/>
      <c r="AH36" s="645"/>
      <c r="AI36" s="645"/>
      <c r="AJ36" s="645"/>
      <c r="AK36" s="645"/>
      <c r="AL36" s="646" t="s">
        <v>128</v>
      </c>
      <c r="AM36" s="647"/>
      <c r="AN36" s="647"/>
      <c r="AO36" s="648"/>
      <c r="AQ36" s="718" t="s">
        <v>328</v>
      </c>
      <c r="AR36" s="719"/>
      <c r="AS36" s="719"/>
      <c r="AT36" s="719"/>
      <c r="AU36" s="719"/>
      <c r="AV36" s="719"/>
      <c r="AW36" s="719"/>
      <c r="AX36" s="719"/>
      <c r="AY36" s="720"/>
      <c r="AZ36" s="641">
        <v>4370796</v>
      </c>
      <c r="BA36" s="642"/>
      <c r="BB36" s="642"/>
      <c r="BC36" s="642"/>
      <c r="BD36" s="665"/>
      <c r="BE36" s="665"/>
      <c r="BF36" s="700"/>
      <c r="BG36" s="656" t="s">
        <v>329</v>
      </c>
      <c r="BH36" s="657"/>
      <c r="BI36" s="657"/>
      <c r="BJ36" s="657"/>
      <c r="BK36" s="657"/>
      <c r="BL36" s="657"/>
      <c r="BM36" s="657"/>
      <c r="BN36" s="657"/>
      <c r="BO36" s="657"/>
      <c r="BP36" s="657"/>
      <c r="BQ36" s="657"/>
      <c r="BR36" s="657"/>
      <c r="BS36" s="657"/>
      <c r="BT36" s="657"/>
      <c r="BU36" s="658"/>
      <c r="BV36" s="641">
        <v>-28975</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10507597</v>
      </c>
      <c r="CS36" s="642"/>
      <c r="CT36" s="642"/>
      <c r="CU36" s="642"/>
      <c r="CV36" s="642"/>
      <c r="CW36" s="642"/>
      <c r="CX36" s="642"/>
      <c r="CY36" s="643"/>
      <c r="CZ36" s="646">
        <v>5.0999999999999996</v>
      </c>
      <c r="DA36" s="677"/>
      <c r="DB36" s="677"/>
      <c r="DC36" s="679"/>
      <c r="DD36" s="650">
        <v>9466669</v>
      </c>
      <c r="DE36" s="642"/>
      <c r="DF36" s="642"/>
      <c r="DG36" s="642"/>
      <c r="DH36" s="642"/>
      <c r="DI36" s="642"/>
      <c r="DJ36" s="642"/>
      <c r="DK36" s="643"/>
      <c r="DL36" s="650">
        <v>7398722</v>
      </c>
      <c r="DM36" s="642"/>
      <c r="DN36" s="642"/>
      <c r="DO36" s="642"/>
      <c r="DP36" s="642"/>
      <c r="DQ36" s="642"/>
      <c r="DR36" s="642"/>
      <c r="DS36" s="642"/>
      <c r="DT36" s="642"/>
      <c r="DU36" s="642"/>
      <c r="DV36" s="643"/>
      <c r="DW36" s="646">
        <v>7</v>
      </c>
      <c r="DX36" s="677"/>
      <c r="DY36" s="677"/>
      <c r="DZ36" s="677"/>
      <c r="EA36" s="677"/>
      <c r="EB36" s="677"/>
      <c r="EC36" s="678"/>
    </row>
    <row r="37" spans="2:133" ht="11.25" customHeight="1" x14ac:dyDescent="0.15">
      <c r="B37" s="638" t="s">
        <v>331</v>
      </c>
      <c r="C37" s="639"/>
      <c r="D37" s="639"/>
      <c r="E37" s="639"/>
      <c r="F37" s="639"/>
      <c r="G37" s="639"/>
      <c r="H37" s="639"/>
      <c r="I37" s="639"/>
      <c r="J37" s="639"/>
      <c r="K37" s="639"/>
      <c r="L37" s="639"/>
      <c r="M37" s="639"/>
      <c r="N37" s="639"/>
      <c r="O37" s="639"/>
      <c r="P37" s="639"/>
      <c r="Q37" s="640"/>
      <c r="R37" s="641">
        <v>892400</v>
      </c>
      <c r="S37" s="642"/>
      <c r="T37" s="642"/>
      <c r="U37" s="642"/>
      <c r="V37" s="642"/>
      <c r="W37" s="642"/>
      <c r="X37" s="642"/>
      <c r="Y37" s="643"/>
      <c r="Z37" s="644">
        <v>0.4</v>
      </c>
      <c r="AA37" s="644"/>
      <c r="AB37" s="644"/>
      <c r="AC37" s="644"/>
      <c r="AD37" s="645" t="s">
        <v>128</v>
      </c>
      <c r="AE37" s="645"/>
      <c r="AF37" s="645"/>
      <c r="AG37" s="645"/>
      <c r="AH37" s="645"/>
      <c r="AI37" s="645"/>
      <c r="AJ37" s="645"/>
      <c r="AK37" s="645"/>
      <c r="AL37" s="646" t="s">
        <v>245</v>
      </c>
      <c r="AM37" s="647"/>
      <c r="AN37" s="647"/>
      <c r="AO37" s="648"/>
      <c r="AQ37" s="718" t="s">
        <v>332</v>
      </c>
      <c r="AR37" s="719"/>
      <c r="AS37" s="719"/>
      <c r="AT37" s="719"/>
      <c r="AU37" s="719"/>
      <c r="AV37" s="719"/>
      <c r="AW37" s="719"/>
      <c r="AX37" s="719"/>
      <c r="AY37" s="720"/>
      <c r="AZ37" s="641">
        <v>280630</v>
      </c>
      <c r="BA37" s="642"/>
      <c r="BB37" s="642"/>
      <c r="BC37" s="642"/>
      <c r="BD37" s="665"/>
      <c r="BE37" s="665"/>
      <c r="BF37" s="700"/>
      <c r="BG37" s="656" t="s">
        <v>333</v>
      </c>
      <c r="BH37" s="657"/>
      <c r="BI37" s="657"/>
      <c r="BJ37" s="657"/>
      <c r="BK37" s="657"/>
      <c r="BL37" s="657"/>
      <c r="BM37" s="657"/>
      <c r="BN37" s="657"/>
      <c r="BO37" s="657"/>
      <c r="BP37" s="657"/>
      <c r="BQ37" s="657"/>
      <c r="BR37" s="657"/>
      <c r="BS37" s="657"/>
      <c r="BT37" s="657"/>
      <c r="BU37" s="658"/>
      <c r="BV37" s="641">
        <v>70028</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72928</v>
      </c>
      <c r="CS37" s="665"/>
      <c r="CT37" s="665"/>
      <c r="CU37" s="665"/>
      <c r="CV37" s="665"/>
      <c r="CW37" s="665"/>
      <c r="CX37" s="665"/>
      <c r="CY37" s="666"/>
      <c r="CZ37" s="646">
        <v>0</v>
      </c>
      <c r="DA37" s="677"/>
      <c r="DB37" s="677"/>
      <c r="DC37" s="679"/>
      <c r="DD37" s="650">
        <v>72928</v>
      </c>
      <c r="DE37" s="665"/>
      <c r="DF37" s="665"/>
      <c r="DG37" s="665"/>
      <c r="DH37" s="665"/>
      <c r="DI37" s="665"/>
      <c r="DJ37" s="665"/>
      <c r="DK37" s="666"/>
      <c r="DL37" s="650">
        <v>72928</v>
      </c>
      <c r="DM37" s="665"/>
      <c r="DN37" s="665"/>
      <c r="DO37" s="665"/>
      <c r="DP37" s="665"/>
      <c r="DQ37" s="665"/>
      <c r="DR37" s="665"/>
      <c r="DS37" s="665"/>
      <c r="DT37" s="665"/>
      <c r="DU37" s="665"/>
      <c r="DV37" s="666"/>
      <c r="DW37" s="646">
        <v>0.1</v>
      </c>
      <c r="DX37" s="677"/>
      <c r="DY37" s="677"/>
      <c r="DZ37" s="677"/>
      <c r="EA37" s="677"/>
      <c r="EB37" s="677"/>
      <c r="EC37" s="678"/>
    </row>
    <row r="38" spans="2:133" ht="11.25" customHeight="1" x14ac:dyDescent="0.15">
      <c r="B38" s="686" t="s">
        <v>335</v>
      </c>
      <c r="C38" s="687"/>
      <c r="D38" s="687"/>
      <c r="E38" s="687"/>
      <c r="F38" s="687"/>
      <c r="G38" s="687"/>
      <c r="H38" s="687"/>
      <c r="I38" s="687"/>
      <c r="J38" s="687"/>
      <c r="K38" s="687"/>
      <c r="L38" s="687"/>
      <c r="M38" s="687"/>
      <c r="N38" s="687"/>
      <c r="O38" s="687"/>
      <c r="P38" s="687"/>
      <c r="Q38" s="688"/>
      <c r="R38" s="721">
        <v>214041393</v>
      </c>
      <c r="S38" s="722"/>
      <c r="T38" s="722"/>
      <c r="U38" s="722"/>
      <c r="V38" s="722"/>
      <c r="W38" s="722"/>
      <c r="X38" s="722"/>
      <c r="Y38" s="723"/>
      <c r="Z38" s="724">
        <v>100</v>
      </c>
      <c r="AA38" s="724"/>
      <c r="AB38" s="724"/>
      <c r="AC38" s="724"/>
      <c r="AD38" s="725">
        <v>104374293</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140234</v>
      </c>
      <c r="BA38" s="642"/>
      <c r="BB38" s="642"/>
      <c r="BC38" s="642"/>
      <c r="BD38" s="665"/>
      <c r="BE38" s="665"/>
      <c r="BF38" s="700"/>
      <c r="BG38" s="656" t="s">
        <v>337</v>
      </c>
      <c r="BH38" s="657"/>
      <c r="BI38" s="657"/>
      <c r="BJ38" s="657"/>
      <c r="BK38" s="657"/>
      <c r="BL38" s="657"/>
      <c r="BM38" s="657"/>
      <c r="BN38" s="657"/>
      <c r="BO38" s="657"/>
      <c r="BP38" s="657"/>
      <c r="BQ38" s="657"/>
      <c r="BR38" s="657"/>
      <c r="BS38" s="657"/>
      <c r="BT38" s="657"/>
      <c r="BU38" s="658"/>
      <c r="BV38" s="641">
        <v>110536</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13799259</v>
      </c>
      <c r="CS38" s="642"/>
      <c r="CT38" s="642"/>
      <c r="CU38" s="642"/>
      <c r="CV38" s="642"/>
      <c r="CW38" s="642"/>
      <c r="CX38" s="642"/>
      <c r="CY38" s="643"/>
      <c r="CZ38" s="646">
        <v>6.6</v>
      </c>
      <c r="DA38" s="677"/>
      <c r="DB38" s="677"/>
      <c r="DC38" s="679"/>
      <c r="DD38" s="650">
        <v>11091209</v>
      </c>
      <c r="DE38" s="642"/>
      <c r="DF38" s="642"/>
      <c r="DG38" s="642"/>
      <c r="DH38" s="642"/>
      <c r="DI38" s="642"/>
      <c r="DJ38" s="642"/>
      <c r="DK38" s="643"/>
      <c r="DL38" s="650">
        <v>8764464</v>
      </c>
      <c r="DM38" s="642"/>
      <c r="DN38" s="642"/>
      <c r="DO38" s="642"/>
      <c r="DP38" s="642"/>
      <c r="DQ38" s="642"/>
      <c r="DR38" s="642"/>
      <c r="DS38" s="642"/>
      <c r="DT38" s="642"/>
      <c r="DU38" s="642"/>
      <c r="DV38" s="643"/>
      <c r="DW38" s="646">
        <v>8.3000000000000007</v>
      </c>
      <c r="DX38" s="677"/>
      <c r="DY38" s="677"/>
      <c r="DZ38" s="677"/>
      <c r="EA38" s="677"/>
      <c r="EB38" s="677"/>
      <c r="EC38" s="678"/>
    </row>
    <row r="39" spans="2:133" ht="11.25" customHeight="1" x14ac:dyDescent="0.15">
      <c r="AQ39" s="718" t="s">
        <v>339</v>
      </c>
      <c r="AR39" s="719"/>
      <c r="AS39" s="719"/>
      <c r="AT39" s="719"/>
      <c r="AU39" s="719"/>
      <c r="AV39" s="719"/>
      <c r="AW39" s="719"/>
      <c r="AX39" s="719"/>
      <c r="AY39" s="720"/>
      <c r="AZ39" s="641" t="s">
        <v>128</v>
      </c>
      <c r="BA39" s="642"/>
      <c r="BB39" s="642"/>
      <c r="BC39" s="642"/>
      <c r="BD39" s="665"/>
      <c r="BE39" s="665"/>
      <c r="BF39" s="700"/>
      <c r="BG39" s="732" t="s">
        <v>340</v>
      </c>
      <c r="BH39" s="733"/>
      <c r="BI39" s="733"/>
      <c r="BJ39" s="733"/>
      <c r="BK39" s="733"/>
      <c r="BL39" s="235"/>
      <c r="BM39" s="657" t="s">
        <v>341</v>
      </c>
      <c r="BN39" s="657"/>
      <c r="BO39" s="657"/>
      <c r="BP39" s="657"/>
      <c r="BQ39" s="657"/>
      <c r="BR39" s="657"/>
      <c r="BS39" s="657"/>
      <c r="BT39" s="657"/>
      <c r="BU39" s="658"/>
      <c r="BV39" s="641">
        <v>96</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8471886</v>
      </c>
      <c r="CS39" s="665"/>
      <c r="CT39" s="665"/>
      <c r="CU39" s="665"/>
      <c r="CV39" s="665"/>
      <c r="CW39" s="665"/>
      <c r="CX39" s="665"/>
      <c r="CY39" s="666"/>
      <c r="CZ39" s="646">
        <v>4.0999999999999996</v>
      </c>
      <c r="DA39" s="677"/>
      <c r="DB39" s="677"/>
      <c r="DC39" s="679"/>
      <c r="DD39" s="650">
        <v>1194211</v>
      </c>
      <c r="DE39" s="665"/>
      <c r="DF39" s="665"/>
      <c r="DG39" s="665"/>
      <c r="DH39" s="665"/>
      <c r="DI39" s="665"/>
      <c r="DJ39" s="665"/>
      <c r="DK39" s="666"/>
      <c r="DL39" s="650" t="s">
        <v>128</v>
      </c>
      <c r="DM39" s="665"/>
      <c r="DN39" s="665"/>
      <c r="DO39" s="665"/>
      <c r="DP39" s="665"/>
      <c r="DQ39" s="665"/>
      <c r="DR39" s="665"/>
      <c r="DS39" s="665"/>
      <c r="DT39" s="665"/>
      <c r="DU39" s="665"/>
      <c r="DV39" s="666"/>
      <c r="DW39" s="646" t="s">
        <v>128</v>
      </c>
      <c r="DX39" s="677"/>
      <c r="DY39" s="677"/>
      <c r="DZ39" s="677"/>
      <c r="EA39" s="677"/>
      <c r="EB39" s="677"/>
      <c r="EC39" s="678"/>
    </row>
    <row r="40" spans="2:133" ht="11.25" customHeight="1" x14ac:dyDescent="0.15">
      <c r="AQ40" s="718" t="s">
        <v>343</v>
      </c>
      <c r="AR40" s="719"/>
      <c r="AS40" s="719"/>
      <c r="AT40" s="719"/>
      <c r="AU40" s="719"/>
      <c r="AV40" s="719"/>
      <c r="AW40" s="719"/>
      <c r="AX40" s="719"/>
      <c r="AY40" s="720"/>
      <c r="AZ40" s="641">
        <v>4046090</v>
      </c>
      <c r="BA40" s="642"/>
      <c r="BB40" s="642"/>
      <c r="BC40" s="642"/>
      <c r="BD40" s="665"/>
      <c r="BE40" s="665"/>
      <c r="BF40" s="700"/>
      <c r="BG40" s="732"/>
      <c r="BH40" s="733"/>
      <c r="BI40" s="733"/>
      <c r="BJ40" s="733"/>
      <c r="BK40" s="733"/>
      <c r="BL40" s="235"/>
      <c r="BM40" s="657" t="s">
        <v>344</v>
      </c>
      <c r="BN40" s="657"/>
      <c r="BO40" s="657"/>
      <c r="BP40" s="657"/>
      <c r="BQ40" s="657"/>
      <c r="BR40" s="657"/>
      <c r="BS40" s="657"/>
      <c r="BT40" s="657"/>
      <c r="BU40" s="658"/>
      <c r="BV40" s="641" t="s">
        <v>128</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13673339</v>
      </c>
      <c r="CS40" s="642"/>
      <c r="CT40" s="642"/>
      <c r="CU40" s="642"/>
      <c r="CV40" s="642"/>
      <c r="CW40" s="642"/>
      <c r="CX40" s="642"/>
      <c r="CY40" s="643"/>
      <c r="CZ40" s="646">
        <v>6.6</v>
      </c>
      <c r="DA40" s="677"/>
      <c r="DB40" s="677"/>
      <c r="DC40" s="679"/>
      <c r="DD40" s="650">
        <v>791360</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7"/>
      <c r="DY40" s="677"/>
      <c r="DZ40" s="677"/>
      <c r="EA40" s="677"/>
      <c r="EB40" s="677"/>
      <c r="EC40" s="678"/>
    </row>
    <row r="41" spans="2:133" ht="11.25" customHeight="1" x14ac:dyDescent="0.15">
      <c r="AQ41" s="728" t="s">
        <v>346</v>
      </c>
      <c r="AR41" s="729"/>
      <c r="AS41" s="729"/>
      <c r="AT41" s="729"/>
      <c r="AU41" s="729"/>
      <c r="AV41" s="729"/>
      <c r="AW41" s="729"/>
      <c r="AX41" s="729"/>
      <c r="AY41" s="730"/>
      <c r="AZ41" s="721">
        <v>9240055</v>
      </c>
      <c r="BA41" s="722"/>
      <c r="BB41" s="722"/>
      <c r="BC41" s="722"/>
      <c r="BD41" s="711"/>
      <c r="BE41" s="711"/>
      <c r="BF41" s="713"/>
      <c r="BG41" s="734"/>
      <c r="BH41" s="735"/>
      <c r="BI41" s="735"/>
      <c r="BJ41" s="735"/>
      <c r="BK41" s="735"/>
      <c r="BL41" s="236"/>
      <c r="BM41" s="668" t="s">
        <v>347</v>
      </c>
      <c r="BN41" s="668"/>
      <c r="BO41" s="668"/>
      <c r="BP41" s="668"/>
      <c r="BQ41" s="668"/>
      <c r="BR41" s="668"/>
      <c r="BS41" s="668"/>
      <c r="BT41" s="668"/>
      <c r="BU41" s="669"/>
      <c r="BV41" s="721">
        <v>301</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128</v>
      </c>
      <c r="CS41" s="665"/>
      <c r="CT41" s="665"/>
      <c r="CU41" s="665"/>
      <c r="CV41" s="665"/>
      <c r="CW41" s="665"/>
      <c r="CX41" s="665"/>
      <c r="CY41" s="666"/>
      <c r="CZ41" s="646" t="s">
        <v>128</v>
      </c>
      <c r="DA41" s="677"/>
      <c r="DB41" s="677"/>
      <c r="DC41" s="679"/>
      <c r="DD41" s="650" t="s">
        <v>128</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36197287</v>
      </c>
      <c r="CS42" s="642"/>
      <c r="CT42" s="642"/>
      <c r="CU42" s="642"/>
      <c r="CV42" s="642"/>
      <c r="CW42" s="642"/>
      <c r="CX42" s="642"/>
      <c r="CY42" s="643"/>
      <c r="CZ42" s="646">
        <v>17.399999999999999</v>
      </c>
      <c r="DA42" s="647"/>
      <c r="DB42" s="647"/>
      <c r="DC42" s="742"/>
      <c r="DD42" s="650">
        <v>10198920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987442</v>
      </c>
      <c r="CS43" s="665"/>
      <c r="CT43" s="665"/>
      <c r="CU43" s="665"/>
      <c r="CV43" s="665"/>
      <c r="CW43" s="665"/>
      <c r="CX43" s="665"/>
      <c r="CY43" s="666"/>
      <c r="CZ43" s="646">
        <v>0.5</v>
      </c>
      <c r="DA43" s="677"/>
      <c r="DB43" s="677"/>
      <c r="DC43" s="679"/>
      <c r="DD43" s="650">
        <v>987442</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304</v>
      </c>
      <c r="CE44" s="754"/>
      <c r="CF44" s="638" t="s">
        <v>354</v>
      </c>
      <c r="CG44" s="639"/>
      <c r="CH44" s="639"/>
      <c r="CI44" s="639"/>
      <c r="CJ44" s="639"/>
      <c r="CK44" s="639"/>
      <c r="CL44" s="639"/>
      <c r="CM44" s="639"/>
      <c r="CN44" s="639"/>
      <c r="CO44" s="639"/>
      <c r="CP44" s="639"/>
      <c r="CQ44" s="640"/>
      <c r="CR44" s="641">
        <v>36197287</v>
      </c>
      <c r="CS44" s="642"/>
      <c r="CT44" s="642"/>
      <c r="CU44" s="642"/>
      <c r="CV44" s="642"/>
      <c r="CW44" s="642"/>
      <c r="CX44" s="642"/>
      <c r="CY44" s="643"/>
      <c r="CZ44" s="646">
        <v>17.399999999999999</v>
      </c>
      <c r="DA44" s="647"/>
      <c r="DB44" s="647"/>
      <c r="DC44" s="742"/>
      <c r="DD44" s="650">
        <v>10198920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23794209</v>
      </c>
      <c r="CS45" s="665"/>
      <c r="CT45" s="665"/>
      <c r="CU45" s="665"/>
      <c r="CV45" s="665"/>
      <c r="CW45" s="665"/>
      <c r="CX45" s="665"/>
      <c r="CY45" s="666"/>
      <c r="CZ45" s="646">
        <v>11.4</v>
      </c>
      <c r="DA45" s="677"/>
      <c r="DB45" s="677"/>
      <c r="DC45" s="679"/>
      <c r="DD45" s="650">
        <v>3879159</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12324711</v>
      </c>
      <c r="CS46" s="642"/>
      <c r="CT46" s="642"/>
      <c r="CU46" s="642"/>
      <c r="CV46" s="642"/>
      <c r="CW46" s="642"/>
      <c r="CX46" s="642"/>
      <c r="CY46" s="643"/>
      <c r="CZ46" s="646">
        <v>5.9</v>
      </c>
      <c r="DA46" s="647"/>
      <c r="DB46" s="647"/>
      <c r="DC46" s="742"/>
      <c r="DD46" s="650">
        <v>6290494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t="s">
        <v>128</v>
      </c>
      <c r="CS47" s="665"/>
      <c r="CT47" s="665"/>
      <c r="CU47" s="665"/>
      <c r="CV47" s="665"/>
      <c r="CW47" s="665"/>
      <c r="CX47" s="665"/>
      <c r="CY47" s="666"/>
      <c r="CZ47" s="646" t="s">
        <v>128</v>
      </c>
      <c r="DA47" s="677"/>
      <c r="DB47" s="677"/>
      <c r="DC47" s="679"/>
      <c r="DD47" s="650" t="s">
        <v>128</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245</v>
      </c>
      <c r="CS48" s="642"/>
      <c r="CT48" s="642"/>
      <c r="CU48" s="642"/>
      <c r="CV48" s="642"/>
      <c r="CW48" s="642"/>
      <c r="CX48" s="642"/>
      <c r="CY48" s="643"/>
      <c r="CZ48" s="646" t="s">
        <v>245</v>
      </c>
      <c r="DA48" s="647"/>
      <c r="DB48" s="647"/>
      <c r="DC48" s="742"/>
      <c r="DD48" s="650" t="s">
        <v>144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207828155</v>
      </c>
      <c r="CS49" s="711"/>
      <c r="CT49" s="711"/>
      <c r="CU49" s="711"/>
      <c r="CV49" s="711"/>
      <c r="CW49" s="711"/>
      <c r="CX49" s="711"/>
      <c r="CY49" s="743"/>
      <c r="CZ49" s="726">
        <v>100</v>
      </c>
      <c r="DA49" s="744"/>
      <c r="DB49" s="744"/>
      <c r="DC49" s="745"/>
      <c r="DD49" s="746">
        <v>115409599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em4HKmdMrXSxP+QkZO4vVNNsMNrWCaPvEljZ1r+ApwZP/bmAWZKYdCxFyAmpDqeGyWDbK0WtBHWGqy9ImG+usw==" saltValue="1fuWBN8gJ9jwbOwIRRYr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8" zoomScale="70" zoomScaleNormal="25" zoomScaleSheetLayoutView="70" workbookViewId="0">
      <selection activeCell="AK71" sqref="AK71:AO7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209387</v>
      </c>
      <c r="R7" s="777"/>
      <c r="S7" s="777"/>
      <c r="T7" s="777"/>
      <c r="U7" s="777"/>
      <c r="V7" s="777">
        <v>203982</v>
      </c>
      <c r="W7" s="777"/>
      <c r="X7" s="777"/>
      <c r="Y7" s="777"/>
      <c r="Z7" s="777"/>
      <c r="AA7" s="777">
        <f>Q7-V7</f>
        <v>5405</v>
      </c>
      <c r="AB7" s="777"/>
      <c r="AC7" s="777"/>
      <c r="AD7" s="777"/>
      <c r="AE7" s="778"/>
      <c r="AF7" s="779">
        <v>1206</v>
      </c>
      <c r="AG7" s="780"/>
      <c r="AH7" s="780"/>
      <c r="AI7" s="780"/>
      <c r="AJ7" s="781"/>
      <c r="AK7" s="816">
        <v>3711</v>
      </c>
      <c r="AL7" s="817"/>
      <c r="AM7" s="817"/>
      <c r="AN7" s="817"/>
      <c r="AO7" s="817"/>
      <c r="AP7" s="817">
        <v>98965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588</v>
      </c>
      <c r="BT7" s="821"/>
      <c r="BU7" s="821"/>
      <c r="BV7" s="821"/>
      <c r="BW7" s="821"/>
      <c r="BX7" s="821"/>
      <c r="BY7" s="821"/>
      <c r="BZ7" s="821"/>
      <c r="CA7" s="821"/>
      <c r="CB7" s="821"/>
      <c r="CC7" s="821"/>
      <c r="CD7" s="821"/>
      <c r="CE7" s="821"/>
      <c r="CF7" s="821"/>
      <c r="CG7" s="822"/>
      <c r="CH7" s="813">
        <v>-50</v>
      </c>
      <c r="CI7" s="814"/>
      <c r="CJ7" s="814"/>
      <c r="CK7" s="814"/>
      <c r="CL7" s="815"/>
      <c r="CM7" s="813">
        <v>834</v>
      </c>
      <c r="CN7" s="814"/>
      <c r="CO7" s="814"/>
      <c r="CP7" s="814"/>
      <c r="CQ7" s="815"/>
      <c r="CR7" s="813">
        <v>5</v>
      </c>
      <c r="CS7" s="814"/>
      <c r="CT7" s="814"/>
      <c r="CU7" s="814"/>
      <c r="CV7" s="815"/>
      <c r="CW7" s="813">
        <v>88</v>
      </c>
      <c r="CX7" s="814"/>
      <c r="CY7" s="814"/>
      <c r="CZ7" s="814"/>
      <c r="DA7" s="815"/>
      <c r="DB7" s="813" t="s">
        <v>619</v>
      </c>
      <c r="DC7" s="814"/>
      <c r="DD7" s="814"/>
      <c r="DE7" s="814"/>
      <c r="DF7" s="815"/>
      <c r="DG7" s="813" t="s">
        <v>622</v>
      </c>
      <c r="DH7" s="814"/>
      <c r="DI7" s="814"/>
      <c r="DJ7" s="814"/>
      <c r="DK7" s="815"/>
      <c r="DL7" s="813" t="s">
        <v>622</v>
      </c>
      <c r="DM7" s="814"/>
      <c r="DN7" s="814"/>
      <c r="DO7" s="814"/>
      <c r="DP7" s="815"/>
      <c r="DQ7" s="813" t="s">
        <v>622</v>
      </c>
      <c r="DR7" s="814"/>
      <c r="DS7" s="814"/>
      <c r="DT7" s="814"/>
      <c r="DU7" s="815"/>
      <c r="DV7" s="794"/>
      <c r="DW7" s="795"/>
      <c r="DX7" s="795"/>
      <c r="DY7" s="795"/>
      <c r="DZ7" s="796"/>
      <c r="EA7" s="254"/>
    </row>
    <row r="8" spans="1:131" s="255" customFormat="1" ht="26.25" customHeight="1" x14ac:dyDescent="0.15">
      <c r="A8" s="261">
        <v>2</v>
      </c>
      <c r="B8" s="797" t="s">
        <v>383</v>
      </c>
      <c r="C8" s="798"/>
      <c r="D8" s="798"/>
      <c r="E8" s="798"/>
      <c r="F8" s="798"/>
      <c r="G8" s="798"/>
      <c r="H8" s="798"/>
      <c r="I8" s="798"/>
      <c r="J8" s="798"/>
      <c r="K8" s="798"/>
      <c r="L8" s="798"/>
      <c r="M8" s="798"/>
      <c r="N8" s="798"/>
      <c r="O8" s="798"/>
      <c r="P8" s="799"/>
      <c r="Q8" s="800">
        <v>201</v>
      </c>
      <c r="R8" s="801"/>
      <c r="S8" s="801"/>
      <c r="T8" s="801"/>
      <c r="U8" s="801"/>
      <c r="V8" s="801">
        <v>169</v>
      </c>
      <c r="W8" s="801"/>
      <c r="X8" s="801"/>
      <c r="Y8" s="801"/>
      <c r="Z8" s="801"/>
      <c r="AA8" s="802">
        <f t="shared" ref="AA8:AA15" si="0">Q8-V8</f>
        <v>32</v>
      </c>
      <c r="AB8" s="803"/>
      <c r="AC8" s="803"/>
      <c r="AD8" s="803"/>
      <c r="AE8" s="804"/>
      <c r="AF8" s="805">
        <v>32</v>
      </c>
      <c r="AG8" s="803"/>
      <c r="AH8" s="803"/>
      <c r="AI8" s="803"/>
      <c r="AJ8" s="804"/>
      <c r="AK8" s="806">
        <v>30</v>
      </c>
      <c r="AL8" s="807"/>
      <c r="AM8" s="807"/>
      <c r="AN8" s="807"/>
      <c r="AO8" s="807"/>
      <c r="AP8" s="807" t="s">
        <v>601</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589</v>
      </c>
      <c r="BT8" s="811"/>
      <c r="BU8" s="811"/>
      <c r="BV8" s="811"/>
      <c r="BW8" s="811"/>
      <c r="BX8" s="811"/>
      <c r="BY8" s="811"/>
      <c r="BZ8" s="811"/>
      <c r="CA8" s="811"/>
      <c r="CB8" s="811"/>
      <c r="CC8" s="811"/>
      <c r="CD8" s="811"/>
      <c r="CE8" s="811"/>
      <c r="CF8" s="811"/>
      <c r="CG8" s="812"/>
      <c r="CH8" s="823">
        <v>-3</v>
      </c>
      <c r="CI8" s="824"/>
      <c r="CJ8" s="824"/>
      <c r="CK8" s="824"/>
      <c r="CL8" s="825"/>
      <c r="CM8" s="823">
        <v>66</v>
      </c>
      <c r="CN8" s="824"/>
      <c r="CO8" s="824"/>
      <c r="CP8" s="824"/>
      <c r="CQ8" s="825"/>
      <c r="CR8" s="823">
        <v>30</v>
      </c>
      <c r="CS8" s="824"/>
      <c r="CT8" s="824"/>
      <c r="CU8" s="824"/>
      <c r="CV8" s="825"/>
      <c r="CW8" s="823">
        <v>28</v>
      </c>
      <c r="CX8" s="824"/>
      <c r="CY8" s="824"/>
      <c r="CZ8" s="824"/>
      <c r="DA8" s="825"/>
      <c r="DB8" s="823" t="s">
        <v>620</v>
      </c>
      <c r="DC8" s="824"/>
      <c r="DD8" s="824"/>
      <c r="DE8" s="824"/>
      <c r="DF8" s="825"/>
      <c r="DG8" s="823" t="s">
        <v>623</v>
      </c>
      <c r="DH8" s="824"/>
      <c r="DI8" s="824"/>
      <c r="DJ8" s="824"/>
      <c r="DK8" s="825"/>
      <c r="DL8" s="823" t="s">
        <v>623</v>
      </c>
      <c r="DM8" s="824"/>
      <c r="DN8" s="824"/>
      <c r="DO8" s="824"/>
      <c r="DP8" s="825"/>
      <c r="DQ8" s="823" t="s">
        <v>623</v>
      </c>
      <c r="DR8" s="824"/>
      <c r="DS8" s="824"/>
      <c r="DT8" s="824"/>
      <c r="DU8" s="825"/>
      <c r="DV8" s="826"/>
      <c r="DW8" s="827"/>
      <c r="DX8" s="827"/>
      <c r="DY8" s="827"/>
      <c r="DZ8" s="828"/>
      <c r="EA8" s="254"/>
    </row>
    <row r="9" spans="1:131" s="255" customFormat="1" ht="26.25" customHeight="1" x14ac:dyDescent="0.15">
      <c r="A9" s="261">
        <v>3</v>
      </c>
      <c r="B9" s="797" t="s">
        <v>384</v>
      </c>
      <c r="C9" s="798"/>
      <c r="D9" s="798"/>
      <c r="E9" s="798"/>
      <c r="F9" s="798"/>
      <c r="G9" s="798"/>
      <c r="H9" s="798"/>
      <c r="I9" s="798"/>
      <c r="J9" s="798"/>
      <c r="K9" s="798"/>
      <c r="L9" s="798"/>
      <c r="M9" s="798"/>
      <c r="N9" s="798"/>
      <c r="O9" s="798"/>
      <c r="P9" s="799"/>
      <c r="Q9" s="800">
        <v>1616</v>
      </c>
      <c r="R9" s="801"/>
      <c r="S9" s="801"/>
      <c r="T9" s="801"/>
      <c r="U9" s="801"/>
      <c r="V9" s="801">
        <v>1616</v>
      </c>
      <c r="W9" s="801"/>
      <c r="X9" s="801"/>
      <c r="Y9" s="801"/>
      <c r="Z9" s="801"/>
      <c r="AA9" s="802">
        <f t="shared" si="0"/>
        <v>0</v>
      </c>
      <c r="AB9" s="803"/>
      <c r="AC9" s="803"/>
      <c r="AD9" s="803"/>
      <c r="AE9" s="804"/>
      <c r="AF9" s="805">
        <v>0</v>
      </c>
      <c r="AG9" s="803"/>
      <c r="AH9" s="803"/>
      <c r="AI9" s="803"/>
      <c r="AJ9" s="804"/>
      <c r="AK9" s="806">
        <v>852</v>
      </c>
      <c r="AL9" s="807"/>
      <c r="AM9" s="807"/>
      <c r="AN9" s="807"/>
      <c r="AO9" s="807"/>
      <c r="AP9" s="807">
        <v>3281</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590</v>
      </c>
      <c r="BT9" s="811"/>
      <c r="BU9" s="811"/>
      <c r="BV9" s="811"/>
      <c r="BW9" s="811"/>
      <c r="BX9" s="811"/>
      <c r="BY9" s="811"/>
      <c r="BZ9" s="811"/>
      <c r="CA9" s="811"/>
      <c r="CB9" s="811"/>
      <c r="CC9" s="811"/>
      <c r="CD9" s="811"/>
      <c r="CE9" s="811"/>
      <c r="CF9" s="811"/>
      <c r="CG9" s="812"/>
      <c r="CH9" s="823">
        <v>2</v>
      </c>
      <c r="CI9" s="824"/>
      <c r="CJ9" s="824"/>
      <c r="CK9" s="824"/>
      <c r="CL9" s="825"/>
      <c r="CM9" s="823">
        <v>257</v>
      </c>
      <c r="CN9" s="824"/>
      <c r="CO9" s="824"/>
      <c r="CP9" s="824"/>
      <c r="CQ9" s="825"/>
      <c r="CR9" s="823">
        <v>200</v>
      </c>
      <c r="CS9" s="824"/>
      <c r="CT9" s="824"/>
      <c r="CU9" s="824"/>
      <c r="CV9" s="825"/>
      <c r="CW9" s="823">
        <v>5</v>
      </c>
      <c r="CX9" s="824"/>
      <c r="CY9" s="824"/>
      <c r="CZ9" s="824"/>
      <c r="DA9" s="825"/>
      <c r="DB9" s="823" t="s">
        <v>620</v>
      </c>
      <c r="DC9" s="824"/>
      <c r="DD9" s="824"/>
      <c r="DE9" s="824"/>
      <c r="DF9" s="825"/>
      <c r="DG9" s="823" t="s">
        <v>623</v>
      </c>
      <c r="DH9" s="824"/>
      <c r="DI9" s="824"/>
      <c r="DJ9" s="824"/>
      <c r="DK9" s="825"/>
      <c r="DL9" s="823" t="s">
        <v>623</v>
      </c>
      <c r="DM9" s="824"/>
      <c r="DN9" s="824"/>
      <c r="DO9" s="824"/>
      <c r="DP9" s="825"/>
      <c r="DQ9" s="823" t="s">
        <v>623</v>
      </c>
      <c r="DR9" s="824"/>
      <c r="DS9" s="824"/>
      <c r="DT9" s="824"/>
      <c r="DU9" s="825"/>
      <c r="DV9" s="826"/>
      <c r="DW9" s="827"/>
      <c r="DX9" s="827"/>
      <c r="DY9" s="827"/>
      <c r="DZ9" s="828"/>
      <c r="EA9" s="254"/>
    </row>
    <row r="10" spans="1:131" s="255" customFormat="1" ht="26.25" customHeight="1" x14ac:dyDescent="0.15">
      <c r="A10" s="261">
        <v>4</v>
      </c>
      <c r="B10" s="797" t="s">
        <v>385</v>
      </c>
      <c r="C10" s="798"/>
      <c r="D10" s="798"/>
      <c r="E10" s="798"/>
      <c r="F10" s="798"/>
      <c r="G10" s="798"/>
      <c r="H10" s="798"/>
      <c r="I10" s="798"/>
      <c r="J10" s="798"/>
      <c r="K10" s="798"/>
      <c r="L10" s="798"/>
      <c r="M10" s="798"/>
      <c r="N10" s="798"/>
      <c r="O10" s="798"/>
      <c r="P10" s="799"/>
      <c r="Q10" s="800">
        <v>398</v>
      </c>
      <c r="R10" s="801"/>
      <c r="S10" s="801"/>
      <c r="T10" s="801"/>
      <c r="U10" s="801"/>
      <c r="V10" s="801">
        <v>398</v>
      </c>
      <c r="W10" s="801"/>
      <c r="X10" s="801"/>
      <c r="Y10" s="801"/>
      <c r="Z10" s="801"/>
      <c r="AA10" s="802">
        <f t="shared" si="0"/>
        <v>0</v>
      </c>
      <c r="AB10" s="803"/>
      <c r="AC10" s="803"/>
      <c r="AD10" s="803"/>
      <c r="AE10" s="804"/>
      <c r="AF10" s="805" t="s">
        <v>386</v>
      </c>
      <c r="AG10" s="803"/>
      <c r="AH10" s="803"/>
      <c r="AI10" s="803"/>
      <c r="AJ10" s="804"/>
      <c r="AK10" s="806">
        <v>124</v>
      </c>
      <c r="AL10" s="807"/>
      <c r="AM10" s="807"/>
      <c r="AN10" s="807"/>
      <c r="AO10" s="807"/>
      <c r="AP10" s="807">
        <v>122</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591</v>
      </c>
      <c r="BT10" s="811"/>
      <c r="BU10" s="811"/>
      <c r="BV10" s="811"/>
      <c r="BW10" s="811"/>
      <c r="BX10" s="811"/>
      <c r="BY10" s="811"/>
      <c r="BZ10" s="811"/>
      <c r="CA10" s="811"/>
      <c r="CB10" s="811"/>
      <c r="CC10" s="811"/>
      <c r="CD10" s="811"/>
      <c r="CE10" s="811"/>
      <c r="CF10" s="811"/>
      <c r="CG10" s="812"/>
      <c r="CH10" s="823">
        <v>4</v>
      </c>
      <c r="CI10" s="824"/>
      <c r="CJ10" s="824"/>
      <c r="CK10" s="824"/>
      <c r="CL10" s="825"/>
      <c r="CM10" s="823">
        <v>167</v>
      </c>
      <c r="CN10" s="824"/>
      <c r="CO10" s="824"/>
      <c r="CP10" s="824"/>
      <c r="CQ10" s="825"/>
      <c r="CR10" s="823">
        <v>10</v>
      </c>
      <c r="CS10" s="824"/>
      <c r="CT10" s="824"/>
      <c r="CU10" s="824"/>
      <c r="CV10" s="825"/>
      <c r="CW10" s="823">
        <v>272</v>
      </c>
      <c r="CX10" s="824"/>
      <c r="CY10" s="824"/>
      <c r="CZ10" s="824"/>
      <c r="DA10" s="825"/>
      <c r="DB10" s="823" t="s">
        <v>620</v>
      </c>
      <c r="DC10" s="824"/>
      <c r="DD10" s="824"/>
      <c r="DE10" s="824"/>
      <c r="DF10" s="825"/>
      <c r="DG10" s="823" t="s">
        <v>623</v>
      </c>
      <c r="DH10" s="824"/>
      <c r="DI10" s="824"/>
      <c r="DJ10" s="824"/>
      <c r="DK10" s="825"/>
      <c r="DL10" s="823" t="s">
        <v>623</v>
      </c>
      <c r="DM10" s="824"/>
      <c r="DN10" s="824"/>
      <c r="DO10" s="824"/>
      <c r="DP10" s="825"/>
      <c r="DQ10" s="823" t="s">
        <v>623</v>
      </c>
      <c r="DR10" s="824"/>
      <c r="DS10" s="824"/>
      <c r="DT10" s="824"/>
      <c r="DU10" s="825"/>
      <c r="DV10" s="826"/>
      <c r="DW10" s="827"/>
      <c r="DX10" s="827"/>
      <c r="DY10" s="827"/>
      <c r="DZ10" s="828"/>
      <c r="EA10" s="254"/>
    </row>
    <row r="11" spans="1:131" s="255" customFormat="1" ht="26.25" customHeight="1" x14ac:dyDescent="0.15">
      <c r="A11" s="261">
        <v>5</v>
      </c>
      <c r="B11" s="797" t="s">
        <v>387</v>
      </c>
      <c r="C11" s="798"/>
      <c r="D11" s="798"/>
      <c r="E11" s="798"/>
      <c r="F11" s="798"/>
      <c r="G11" s="798"/>
      <c r="H11" s="798"/>
      <c r="I11" s="798"/>
      <c r="J11" s="798"/>
      <c r="K11" s="798"/>
      <c r="L11" s="798"/>
      <c r="M11" s="798"/>
      <c r="N11" s="798"/>
      <c r="O11" s="798"/>
      <c r="P11" s="799"/>
      <c r="Q11" s="800">
        <v>1469</v>
      </c>
      <c r="R11" s="801"/>
      <c r="S11" s="801"/>
      <c r="T11" s="801"/>
      <c r="U11" s="801"/>
      <c r="V11" s="801">
        <v>1381</v>
      </c>
      <c r="W11" s="801"/>
      <c r="X11" s="801"/>
      <c r="Y11" s="801"/>
      <c r="Z11" s="801"/>
      <c r="AA11" s="802">
        <f t="shared" si="0"/>
        <v>88</v>
      </c>
      <c r="AB11" s="803"/>
      <c r="AC11" s="803"/>
      <c r="AD11" s="803"/>
      <c r="AE11" s="804"/>
      <c r="AF11" s="805">
        <v>0</v>
      </c>
      <c r="AG11" s="803"/>
      <c r="AH11" s="803"/>
      <c r="AI11" s="803"/>
      <c r="AJ11" s="804"/>
      <c r="AK11" s="806">
        <v>614</v>
      </c>
      <c r="AL11" s="807"/>
      <c r="AM11" s="807"/>
      <c r="AN11" s="807"/>
      <c r="AO11" s="807"/>
      <c r="AP11" s="807">
        <v>2187</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t="s">
        <v>617</v>
      </c>
      <c r="BS11" s="810" t="s">
        <v>592</v>
      </c>
      <c r="BT11" s="811"/>
      <c r="BU11" s="811"/>
      <c r="BV11" s="811"/>
      <c r="BW11" s="811"/>
      <c r="BX11" s="811"/>
      <c r="BY11" s="811"/>
      <c r="BZ11" s="811"/>
      <c r="CA11" s="811"/>
      <c r="CB11" s="811"/>
      <c r="CC11" s="811"/>
      <c r="CD11" s="811"/>
      <c r="CE11" s="811"/>
      <c r="CF11" s="811"/>
      <c r="CG11" s="812"/>
      <c r="CH11" s="823">
        <v>81</v>
      </c>
      <c r="CI11" s="824"/>
      <c r="CJ11" s="824"/>
      <c r="CK11" s="824"/>
      <c r="CL11" s="825"/>
      <c r="CM11" s="823">
        <v>275</v>
      </c>
      <c r="CN11" s="824"/>
      <c r="CO11" s="824"/>
      <c r="CP11" s="824"/>
      <c r="CQ11" s="825"/>
      <c r="CR11" s="823">
        <v>10</v>
      </c>
      <c r="CS11" s="824"/>
      <c r="CT11" s="824"/>
      <c r="CU11" s="824"/>
      <c r="CV11" s="825"/>
      <c r="CW11" s="823" t="s">
        <v>618</v>
      </c>
      <c r="CX11" s="824"/>
      <c r="CY11" s="824"/>
      <c r="CZ11" s="824"/>
      <c r="DA11" s="825"/>
      <c r="DB11" s="823">
        <v>2280</v>
      </c>
      <c r="DC11" s="824"/>
      <c r="DD11" s="824"/>
      <c r="DE11" s="824"/>
      <c r="DF11" s="825"/>
      <c r="DG11" s="823" t="s">
        <v>623</v>
      </c>
      <c r="DH11" s="824"/>
      <c r="DI11" s="824"/>
      <c r="DJ11" s="824"/>
      <c r="DK11" s="825"/>
      <c r="DL11" s="823" t="s">
        <v>623</v>
      </c>
      <c r="DM11" s="824"/>
      <c r="DN11" s="824"/>
      <c r="DO11" s="824"/>
      <c r="DP11" s="825"/>
      <c r="DQ11" s="823" t="s">
        <v>623</v>
      </c>
      <c r="DR11" s="824"/>
      <c r="DS11" s="824"/>
      <c r="DT11" s="824"/>
      <c r="DU11" s="825"/>
      <c r="DV11" s="826"/>
      <c r="DW11" s="827"/>
      <c r="DX11" s="827"/>
      <c r="DY11" s="827"/>
      <c r="DZ11" s="828"/>
      <c r="EA11" s="254"/>
    </row>
    <row r="12" spans="1:131" s="255" customFormat="1" ht="26.25" customHeight="1" x14ac:dyDescent="0.15">
      <c r="A12" s="261">
        <v>6</v>
      </c>
      <c r="B12" s="797" t="s">
        <v>388</v>
      </c>
      <c r="C12" s="798"/>
      <c r="D12" s="798"/>
      <c r="E12" s="798"/>
      <c r="F12" s="798"/>
      <c r="G12" s="798"/>
      <c r="H12" s="798"/>
      <c r="I12" s="798"/>
      <c r="J12" s="798"/>
      <c r="K12" s="798"/>
      <c r="L12" s="798"/>
      <c r="M12" s="798"/>
      <c r="N12" s="798"/>
      <c r="O12" s="798"/>
      <c r="P12" s="799"/>
      <c r="Q12" s="800">
        <v>1539</v>
      </c>
      <c r="R12" s="801"/>
      <c r="S12" s="801"/>
      <c r="T12" s="801"/>
      <c r="U12" s="801"/>
      <c r="V12" s="801">
        <v>1228</v>
      </c>
      <c r="W12" s="801"/>
      <c r="X12" s="801"/>
      <c r="Y12" s="801"/>
      <c r="Z12" s="801"/>
      <c r="AA12" s="802">
        <f t="shared" si="0"/>
        <v>311</v>
      </c>
      <c r="AB12" s="803"/>
      <c r="AC12" s="803"/>
      <c r="AD12" s="803"/>
      <c r="AE12" s="804"/>
      <c r="AF12" s="805" t="s">
        <v>128</v>
      </c>
      <c r="AG12" s="803"/>
      <c r="AH12" s="803"/>
      <c r="AI12" s="803"/>
      <c r="AJ12" s="804"/>
      <c r="AK12" s="806">
        <v>968</v>
      </c>
      <c r="AL12" s="807"/>
      <c r="AM12" s="807"/>
      <c r="AN12" s="807"/>
      <c r="AO12" s="807"/>
      <c r="AP12" s="807">
        <v>1704</v>
      </c>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593</v>
      </c>
      <c r="BT12" s="811"/>
      <c r="BU12" s="811"/>
      <c r="BV12" s="811"/>
      <c r="BW12" s="811"/>
      <c r="BX12" s="811"/>
      <c r="BY12" s="811"/>
      <c r="BZ12" s="811"/>
      <c r="CA12" s="811"/>
      <c r="CB12" s="811"/>
      <c r="CC12" s="811"/>
      <c r="CD12" s="811"/>
      <c r="CE12" s="811"/>
      <c r="CF12" s="811"/>
      <c r="CG12" s="812"/>
      <c r="CH12" s="823">
        <v>-1</v>
      </c>
      <c r="CI12" s="824"/>
      <c r="CJ12" s="824"/>
      <c r="CK12" s="824"/>
      <c r="CL12" s="825"/>
      <c r="CM12" s="823">
        <v>593</v>
      </c>
      <c r="CN12" s="824"/>
      <c r="CO12" s="824"/>
      <c r="CP12" s="824"/>
      <c r="CQ12" s="825"/>
      <c r="CR12" s="823">
        <v>110</v>
      </c>
      <c r="CS12" s="824"/>
      <c r="CT12" s="824"/>
      <c r="CU12" s="824"/>
      <c r="CV12" s="825"/>
      <c r="CW12" s="823">
        <v>76</v>
      </c>
      <c r="CX12" s="824"/>
      <c r="CY12" s="824"/>
      <c r="CZ12" s="824"/>
      <c r="DA12" s="825"/>
      <c r="DB12" s="823" t="s">
        <v>621</v>
      </c>
      <c r="DC12" s="824"/>
      <c r="DD12" s="824"/>
      <c r="DE12" s="824"/>
      <c r="DF12" s="825"/>
      <c r="DG12" s="823" t="s">
        <v>623</v>
      </c>
      <c r="DH12" s="824"/>
      <c r="DI12" s="824"/>
      <c r="DJ12" s="824"/>
      <c r="DK12" s="825"/>
      <c r="DL12" s="823" t="s">
        <v>623</v>
      </c>
      <c r="DM12" s="824"/>
      <c r="DN12" s="824"/>
      <c r="DO12" s="824"/>
      <c r="DP12" s="825"/>
      <c r="DQ12" s="823" t="s">
        <v>623</v>
      </c>
      <c r="DR12" s="824"/>
      <c r="DS12" s="824"/>
      <c r="DT12" s="824"/>
      <c r="DU12" s="825"/>
      <c r="DV12" s="826"/>
      <c r="DW12" s="827"/>
      <c r="DX12" s="827"/>
      <c r="DY12" s="827"/>
      <c r="DZ12" s="828"/>
      <c r="EA12" s="254"/>
    </row>
    <row r="13" spans="1:131" s="255" customFormat="1" ht="26.25" customHeight="1" x14ac:dyDescent="0.15">
      <c r="A13" s="261">
        <v>7</v>
      </c>
      <c r="B13" s="797" t="s">
        <v>389</v>
      </c>
      <c r="C13" s="798"/>
      <c r="D13" s="798"/>
      <c r="E13" s="798"/>
      <c r="F13" s="798"/>
      <c r="G13" s="798"/>
      <c r="H13" s="798"/>
      <c r="I13" s="798"/>
      <c r="J13" s="798"/>
      <c r="K13" s="798"/>
      <c r="L13" s="798"/>
      <c r="M13" s="798"/>
      <c r="N13" s="798"/>
      <c r="O13" s="798"/>
      <c r="P13" s="799"/>
      <c r="Q13" s="800">
        <v>2619</v>
      </c>
      <c r="R13" s="801"/>
      <c r="S13" s="801"/>
      <c r="T13" s="801"/>
      <c r="U13" s="801"/>
      <c r="V13" s="801">
        <v>2374</v>
      </c>
      <c r="W13" s="801"/>
      <c r="X13" s="801"/>
      <c r="Y13" s="801"/>
      <c r="Z13" s="801"/>
      <c r="AA13" s="802">
        <f t="shared" si="0"/>
        <v>245</v>
      </c>
      <c r="AB13" s="803"/>
      <c r="AC13" s="803"/>
      <c r="AD13" s="803"/>
      <c r="AE13" s="804"/>
      <c r="AF13" s="805">
        <v>0</v>
      </c>
      <c r="AG13" s="803"/>
      <c r="AH13" s="803"/>
      <c r="AI13" s="803"/>
      <c r="AJ13" s="804"/>
      <c r="AK13" s="806">
        <v>843</v>
      </c>
      <c r="AL13" s="807"/>
      <c r="AM13" s="807"/>
      <c r="AN13" s="807"/>
      <c r="AO13" s="807"/>
      <c r="AP13" s="807">
        <v>2355</v>
      </c>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594</v>
      </c>
      <c r="BT13" s="811"/>
      <c r="BU13" s="811"/>
      <c r="BV13" s="811"/>
      <c r="BW13" s="811"/>
      <c r="BX13" s="811"/>
      <c r="BY13" s="811"/>
      <c r="BZ13" s="811"/>
      <c r="CA13" s="811"/>
      <c r="CB13" s="811"/>
      <c r="CC13" s="811"/>
      <c r="CD13" s="811"/>
      <c r="CE13" s="811"/>
      <c r="CF13" s="811"/>
      <c r="CG13" s="812"/>
      <c r="CH13" s="823">
        <v>-45</v>
      </c>
      <c r="CI13" s="824"/>
      <c r="CJ13" s="824"/>
      <c r="CK13" s="824"/>
      <c r="CL13" s="825"/>
      <c r="CM13" s="823">
        <v>360</v>
      </c>
      <c r="CN13" s="824"/>
      <c r="CO13" s="824"/>
      <c r="CP13" s="824"/>
      <c r="CQ13" s="825"/>
      <c r="CR13" s="823">
        <v>200</v>
      </c>
      <c r="CS13" s="824"/>
      <c r="CT13" s="824"/>
      <c r="CU13" s="824"/>
      <c r="CV13" s="825"/>
      <c r="CW13" s="823" t="s">
        <v>624</v>
      </c>
      <c r="CX13" s="824"/>
      <c r="CY13" s="824"/>
      <c r="CZ13" s="824"/>
      <c r="DA13" s="825"/>
      <c r="DB13" s="823" t="s">
        <v>621</v>
      </c>
      <c r="DC13" s="824"/>
      <c r="DD13" s="824"/>
      <c r="DE13" s="824"/>
      <c r="DF13" s="825"/>
      <c r="DG13" s="823" t="s">
        <v>623</v>
      </c>
      <c r="DH13" s="824"/>
      <c r="DI13" s="824"/>
      <c r="DJ13" s="824"/>
      <c r="DK13" s="825"/>
      <c r="DL13" s="823" t="s">
        <v>623</v>
      </c>
      <c r="DM13" s="824"/>
      <c r="DN13" s="824"/>
      <c r="DO13" s="824"/>
      <c r="DP13" s="825"/>
      <c r="DQ13" s="823" t="s">
        <v>623</v>
      </c>
      <c r="DR13" s="824"/>
      <c r="DS13" s="824"/>
      <c r="DT13" s="824"/>
      <c r="DU13" s="825"/>
      <c r="DV13" s="826"/>
      <c r="DW13" s="827"/>
      <c r="DX13" s="827"/>
      <c r="DY13" s="827"/>
      <c r="DZ13" s="828"/>
      <c r="EA13" s="254"/>
    </row>
    <row r="14" spans="1:131" s="255" customFormat="1" ht="26.25" customHeight="1" x14ac:dyDescent="0.15">
      <c r="A14" s="261">
        <v>8</v>
      </c>
      <c r="B14" s="797" t="s">
        <v>390</v>
      </c>
      <c r="C14" s="798"/>
      <c r="D14" s="798"/>
      <c r="E14" s="798"/>
      <c r="F14" s="798"/>
      <c r="G14" s="798"/>
      <c r="H14" s="798"/>
      <c r="I14" s="798"/>
      <c r="J14" s="798"/>
      <c r="K14" s="798"/>
      <c r="L14" s="798"/>
      <c r="M14" s="798"/>
      <c r="N14" s="798"/>
      <c r="O14" s="798"/>
      <c r="P14" s="799"/>
      <c r="Q14" s="800">
        <v>1447</v>
      </c>
      <c r="R14" s="801"/>
      <c r="S14" s="801"/>
      <c r="T14" s="801"/>
      <c r="U14" s="801"/>
      <c r="V14" s="801">
        <v>1348</v>
      </c>
      <c r="W14" s="801"/>
      <c r="X14" s="801"/>
      <c r="Y14" s="801"/>
      <c r="Z14" s="801"/>
      <c r="AA14" s="802">
        <f t="shared" si="0"/>
        <v>99</v>
      </c>
      <c r="AB14" s="803"/>
      <c r="AC14" s="803"/>
      <c r="AD14" s="803"/>
      <c r="AE14" s="804"/>
      <c r="AF14" s="805" t="s">
        <v>128</v>
      </c>
      <c r="AG14" s="803"/>
      <c r="AH14" s="803"/>
      <c r="AI14" s="803"/>
      <c r="AJ14" s="804"/>
      <c r="AK14" s="806">
        <v>637</v>
      </c>
      <c r="AL14" s="807"/>
      <c r="AM14" s="807"/>
      <c r="AN14" s="807"/>
      <c r="AO14" s="807"/>
      <c r="AP14" s="807">
        <v>2262</v>
      </c>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t="s">
        <v>391</v>
      </c>
      <c r="C15" s="798"/>
      <c r="D15" s="798"/>
      <c r="E15" s="798"/>
      <c r="F15" s="798"/>
      <c r="G15" s="798"/>
      <c r="H15" s="798"/>
      <c r="I15" s="798"/>
      <c r="J15" s="798"/>
      <c r="K15" s="798"/>
      <c r="L15" s="798"/>
      <c r="M15" s="798"/>
      <c r="N15" s="798"/>
      <c r="O15" s="798"/>
      <c r="P15" s="799"/>
      <c r="Q15" s="800">
        <v>245</v>
      </c>
      <c r="R15" s="801"/>
      <c r="S15" s="801"/>
      <c r="T15" s="801"/>
      <c r="U15" s="801"/>
      <c r="V15" s="801">
        <v>212</v>
      </c>
      <c r="W15" s="801"/>
      <c r="X15" s="801"/>
      <c r="Y15" s="801"/>
      <c r="Z15" s="801"/>
      <c r="AA15" s="802">
        <f t="shared" si="0"/>
        <v>33</v>
      </c>
      <c r="AB15" s="803"/>
      <c r="AC15" s="803"/>
      <c r="AD15" s="803"/>
      <c r="AE15" s="804"/>
      <c r="AF15" s="805">
        <v>33</v>
      </c>
      <c r="AG15" s="803"/>
      <c r="AH15" s="803"/>
      <c r="AI15" s="803"/>
      <c r="AJ15" s="804"/>
      <c r="AK15" s="806" t="s">
        <v>599</v>
      </c>
      <c r="AL15" s="807"/>
      <c r="AM15" s="807"/>
      <c r="AN15" s="807"/>
      <c r="AO15" s="807"/>
      <c r="AP15" s="807" t="s">
        <v>602</v>
      </c>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5"/>
      <c r="AG16" s="803"/>
      <c r="AH16" s="803"/>
      <c r="AI16" s="803"/>
      <c r="AJ16" s="804"/>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5"/>
      <c r="AG17" s="803"/>
      <c r="AH17" s="803"/>
      <c r="AI17" s="803"/>
      <c r="AJ17" s="804"/>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5"/>
      <c r="AG18" s="803"/>
      <c r="AH18" s="803"/>
      <c r="AI18" s="803"/>
      <c r="AJ18" s="804"/>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5"/>
      <c r="AG19" s="803"/>
      <c r="AH19" s="803"/>
      <c r="AI19" s="803"/>
      <c r="AJ19" s="804"/>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5"/>
      <c r="AG20" s="803"/>
      <c r="AH20" s="803"/>
      <c r="AI20" s="803"/>
      <c r="AJ20" s="804"/>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5"/>
      <c r="AG21" s="803"/>
      <c r="AH21" s="803"/>
      <c r="AI21" s="803"/>
      <c r="AJ21" s="804"/>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5"/>
      <c r="AG22" s="803"/>
      <c r="AH22" s="803"/>
      <c r="AI22" s="803"/>
      <c r="AJ22" s="804"/>
      <c r="AK22" s="844"/>
      <c r="AL22" s="845"/>
      <c r="AM22" s="845"/>
      <c r="AN22" s="845"/>
      <c r="AO22" s="845"/>
      <c r="AP22" s="845"/>
      <c r="AQ22" s="845"/>
      <c r="AR22" s="845"/>
      <c r="AS22" s="845"/>
      <c r="AT22" s="845"/>
      <c r="AU22" s="846"/>
      <c r="AV22" s="846"/>
      <c r="AW22" s="846"/>
      <c r="AX22" s="846"/>
      <c r="AY22" s="847"/>
      <c r="AZ22" s="848" t="s">
        <v>392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393</v>
      </c>
      <c r="B23" s="832" t="s">
        <v>394</v>
      </c>
      <c r="C23" s="833"/>
      <c r="D23" s="833"/>
      <c r="E23" s="833"/>
      <c r="F23" s="833"/>
      <c r="G23" s="833"/>
      <c r="H23" s="833"/>
      <c r="I23" s="833"/>
      <c r="J23" s="833"/>
      <c r="K23" s="833"/>
      <c r="L23" s="833"/>
      <c r="M23" s="833"/>
      <c r="N23" s="833"/>
      <c r="O23" s="833"/>
      <c r="P23" s="834"/>
      <c r="Q23" s="835">
        <v>214305</v>
      </c>
      <c r="R23" s="836"/>
      <c r="S23" s="836"/>
      <c r="T23" s="836"/>
      <c r="U23" s="836"/>
      <c r="V23" s="836">
        <v>208091</v>
      </c>
      <c r="W23" s="836"/>
      <c r="X23" s="836"/>
      <c r="Y23" s="836"/>
      <c r="Z23" s="836"/>
      <c r="AA23" s="836">
        <f>Q23-V23</f>
        <v>6214</v>
      </c>
      <c r="AB23" s="836"/>
      <c r="AC23" s="836"/>
      <c r="AD23" s="836"/>
      <c r="AE23" s="837"/>
      <c r="AF23" s="838">
        <v>1271</v>
      </c>
      <c r="AG23" s="836"/>
      <c r="AH23" s="836"/>
      <c r="AI23" s="836"/>
      <c r="AJ23" s="839"/>
      <c r="AK23" s="840"/>
      <c r="AL23" s="841"/>
      <c r="AM23" s="841"/>
      <c r="AN23" s="841"/>
      <c r="AO23" s="841"/>
      <c r="AP23" s="836"/>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397</v>
      </c>
      <c r="R26" s="760"/>
      <c r="S26" s="760"/>
      <c r="T26" s="760"/>
      <c r="U26" s="761"/>
      <c r="V26" s="759" t="s">
        <v>398</v>
      </c>
      <c r="W26" s="760"/>
      <c r="X26" s="760"/>
      <c r="Y26" s="760"/>
      <c r="Z26" s="761"/>
      <c r="AA26" s="759" t="s">
        <v>399</v>
      </c>
      <c r="AB26" s="760"/>
      <c r="AC26" s="760"/>
      <c r="AD26" s="760"/>
      <c r="AE26" s="760"/>
      <c r="AF26" s="854" t="s">
        <v>400</v>
      </c>
      <c r="AG26" s="855"/>
      <c r="AH26" s="855"/>
      <c r="AI26" s="855"/>
      <c r="AJ26" s="856"/>
      <c r="AK26" s="760" t="s">
        <v>401</v>
      </c>
      <c r="AL26" s="760"/>
      <c r="AM26" s="760"/>
      <c r="AN26" s="760"/>
      <c r="AO26" s="761"/>
      <c r="AP26" s="759" t="s">
        <v>402</v>
      </c>
      <c r="AQ26" s="760"/>
      <c r="AR26" s="760"/>
      <c r="AS26" s="760"/>
      <c r="AT26" s="761"/>
      <c r="AU26" s="759" t="s">
        <v>403</v>
      </c>
      <c r="AV26" s="760"/>
      <c r="AW26" s="760"/>
      <c r="AX26" s="760"/>
      <c r="AY26" s="761"/>
      <c r="AZ26" s="759" t="s">
        <v>404</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405</v>
      </c>
      <c r="C28" s="774"/>
      <c r="D28" s="774"/>
      <c r="E28" s="774"/>
      <c r="F28" s="774"/>
      <c r="G28" s="774"/>
      <c r="H28" s="774"/>
      <c r="I28" s="774"/>
      <c r="J28" s="774"/>
      <c r="K28" s="774"/>
      <c r="L28" s="774"/>
      <c r="M28" s="774"/>
      <c r="N28" s="774"/>
      <c r="O28" s="774"/>
      <c r="P28" s="775"/>
      <c r="Q28" s="864">
        <v>49419</v>
      </c>
      <c r="R28" s="865"/>
      <c r="S28" s="865"/>
      <c r="T28" s="865"/>
      <c r="U28" s="865"/>
      <c r="V28" s="865">
        <v>49335</v>
      </c>
      <c r="W28" s="865"/>
      <c r="X28" s="865"/>
      <c r="Y28" s="865"/>
      <c r="Z28" s="865"/>
      <c r="AA28" s="865">
        <f>Q28-V28</f>
        <v>84</v>
      </c>
      <c r="AB28" s="865"/>
      <c r="AC28" s="865"/>
      <c r="AD28" s="865"/>
      <c r="AE28" s="866"/>
      <c r="AF28" s="867">
        <v>83</v>
      </c>
      <c r="AG28" s="865"/>
      <c r="AH28" s="865"/>
      <c r="AI28" s="865"/>
      <c r="AJ28" s="868"/>
      <c r="AK28" s="869">
        <v>4046</v>
      </c>
      <c r="AL28" s="860"/>
      <c r="AM28" s="860"/>
      <c r="AN28" s="860"/>
      <c r="AO28" s="860"/>
      <c r="AP28" s="860" t="s">
        <v>603</v>
      </c>
      <c r="AQ28" s="860"/>
      <c r="AR28" s="860"/>
      <c r="AS28" s="860"/>
      <c r="AT28" s="860"/>
      <c r="AU28" s="860" t="s">
        <v>606</v>
      </c>
      <c r="AV28" s="860"/>
      <c r="AW28" s="860"/>
      <c r="AX28" s="860"/>
      <c r="AY28" s="860"/>
      <c r="AZ28" s="861" t="s">
        <v>599</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406</v>
      </c>
      <c r="C29" s="798"/>
      <c r="D29" s="798"/>
      <c r="E29" s="798"/>
      <c r="F29" s="798"/>
      <c r="G29" s="798"/>
      <c r="H29" s="798"/>
      <c r="I29" s="798"/>
      <c r="J29" s="798"/>
      <c r="K29" s="798"/>
      <c r="L29" s="798"/>
      <c r="M29" s="798"/>
      <c r="N29" s="798"/>
      <c r="O29" s="798"/>
      <c r="P29" s="799"/>
      <c r="Q29" s="800">
        <v>31781</v>
      </c>
      <c r="R29" s="801"/>
      <c r="S29" s="801"/>
      <c r="T29" s="801"/>
      <c r="U29" s="801"/>
      <c r="V29" s="801">
        <v>31602</v>
      </c>
      <c r="W29" s="801"/>
      <c r="X29" s="801"/>
      <c r="Y29" s="801"/>
      <c r="Z29" s="801"/>
      <c r="AA29" s="802">
        <f t="shared" ref="AA29:AA32" si="1">Q29-V29</f>
        <v>179</v>
      </c>
      <c r="AB29" s="803"/>
      <c r="AC29" s="803"/>
      <c r="AD29" s="803"/>
      <c r="AE29" s="804"/>
      <c r="AF29" s="805">
        <v>179</v>
      </c>
      <c r="AG29" s="803"/>
      <c r="AH29" s="803"/>
      <c r="AI29" s="803"/>
      <c r="AJ29" s="804"/>
      <c r="AK29" s="872">
        <v>4462</v>
      </c>
      <c r="AL29" s="873"/>
      <c r="AM29" s="873"/>
      <c r="AN29" s="873"/>
      <c r="AO29" s="873"/>
      <c r="AP29" s="873" t="s">
        <v>604</v>
      </c>
      <c r="AQ29" s="873"/>
      <c r="AR29" s="873"/>
      <c r="AS29" s="873"/>
      <c r="AT29" s="873"/>
      <c r="AU29" s="873" t="s">
        <v>606</v>
      </c>
      <c r="AV29" s="873"/>
      <c r="AW29" s="873"/>
      <c r="AX29" s="873"/>
      <c r="AY29" s="873"/>
      <c r="AZ29" s="874" t="s">
        <v>601</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407</v>
      </c>
      <c r="C30" s="798"/>
      <c r="D30" s="798"/>
      <c r="E30" s="798"/>
      <c r="F30" s="798"/>
      <c r="G30" s="798"/>
      <c r="H30" s="798"/>
      <c r="I30" s="798"/>
      <c r="J30" s="798"/>
      <c r="K30" s="798"/>
      <c r="L30" s="798"/>
      <c r="M30" s="798"/>
      <c r="N30" s="798"/>
      <c r="O30" s="798"/>
      <c r="P30" s="799"/>
      <c r="Q30" s="800">
        <v>5429</v>
      </c>
      <c r="R30" s="801"/>
      <c r="S30" s="801"/>
      <c r="T30" s="801"/>
      <c r="U30" s="801"/>
      <c r="V30" s="801">
        <v>5409</v>
      </c>
      <c r="W30" s="801"/>
      <c r="X30" s="801"/>
      <c r="Y30" s="801"/>
      <c r="Z30" s="801"/>
      <c r="AA30" s="802">
        <f t="shared" si="1"/>
        <v>20</v>
      </c>
      <c r="AB30" s="803"/>
      <c r="AC30" s="803"/>
      <c r="AD30" s="803"/>
      <c r="AE30" s="804"/>
      <c r="AF30" s="805">
        <v>20</v>
      </c>
      <c r="AG30" s="803"/>
      <c r="AH30" s="803"/>
      <c r="AI30" s="803"/>
      <c r="AJ30" s="804"/>
      <c r="AK30" s="872">
        <v>1009</v>
      </c>
      <c r="AL30" s="873"/>
      <c r="AM30" s="873"/>
      <c r="AN30" s="873"/>
      <c r="AO30" s="873"/>
      <c r="AP30" s="873" t="s">
        <v>604</v>
      </c>
      <c r="AQ30" s="873"/>
      <c r="AR30" s="873"/>
      <c r="AS30" s="873"/>
      <c r="AT30" s="873"/>
      <c r="AU30" s="873" t="s">
        <v>601</v>
      </c>
      <c r="AV30" s="873"/>
      <c r="AW30" s="873"/>
      <c r="AX30" s="873"/>
      <c r="AY30" s="873"/>
      <c r="AZ30" s="874" t="s">
        <v>601</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408</v>
      </c>
      <c r="C31" s="798"/>
      <c r="D31" s="798"/>
      <c r="E31" s="798"/>
      <c r="F31" s="798"/>
      <c r="G31" s="798"/>
      <c r="H31" s="798"/>
      <c r="I31" s="798"/>
      <c r="J31" s="798"/>
      <c r="K31" s="798"/>
      <c r="L31" s="798"/>
      <c r="M31" s="798"/>
      <c r="N31" s="798"/>
      <c r="O31" s="798"/>
      <c r="P31" s="799"/>
      <c r="Q31" s="800">
        <v>15781</v>
      </c>
      <c r="R31" s="801"/>
      <c r="S31" s="801"/>
      <c r="T31" s="801"/>
      <c r="U31" s="801"/>
      <c r="V31" s="801">
        <v>15652</v>
      </c>
      <c r="W31" s="801"/>
      <c r="X31" s="801"/>
      <c r="Y31" s="801"/>
      <c r="Z31" s="801"/>
      <c r="AA31" s="802">
        <f t="shared" si="1"/>
        <v>129</v>
      </c>
      <c r="AB31" s="803"/>
      <c r="AC31" s="803"/>
      <c r="AD31" s="803"/>
      <c r="AE31" s="804"/>
      <c r="AF31" s="805">
        <v>124</v>
      </c>
      <c r="AG31" s="803"/>
      <c r="AH31" s="803"/>
      <c r="AI31" s="803"/>
      <c r="AJ31" s="804"/>
      <c r="AK31" s="872" t="s">
        <v>600</v>
      </c>
      <c r="AL31" s="873"/>
      <c r="AM31" s="873"/>
      <c r="AN31" s="873"/>
      <c r="AO31" s="873"/>
      <c r="AP31" s="873" t="s">
        <v>605</v>
      </c>
      <c r="AQ31" s="873"/>
      <c r="AR31" s="873"/>
      <c r="AS31" s="873"/>
      <c r="AT31" s="873"/>
      <c r="AU31" s="873" t="s">
        <v>601</v>
      </c>
      <c r="AV31" s="873"/>
      <c r="AW31" s="873"/>
      <c r="AX31" s="873"/>
      <c r="AY31" s="873"/>
      <c r="AZ31" s="874" t="s">
        <v>608</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409</v>
      </c>
      <c r="C32" s="798"/>
      <c r="D32" s="798"/>
      <c r="E32" s="798"/>
      <c r="F32" s="798"/>
      <c r="G32" s="798"/>
      <c r="H32" s="798"/>
      <c r="I32" s="798"/>
      <c r="J32" s="798"/>
      <c r="K32" s="798"/>
      <c r="L32" s="798"/>
      <c r="M32" s="798"/>
      <c r="N32" s="798"/>
      <c r="O32" s="798"/>
      <c r="P32" s="799"/>
      <c r="Q32" s="800">
        <v>147</v>
      </c>
      <c r="R32" s="801"/>
      <c r="S32" s="801"/>
      <c r="T32" s="801"/>
      <c r="U32" s="801"/>
      <c r="V32" s="801">
        <v>142</v>
      </c>
      <c r="W32" s="801"/>
      <c r="X32" s="801"/>
      <c r="Y32" s="801"/>
      <c r="Z32" s="801"/>
      <c r="AA32" s="802">
        <f t="shared" si="1"/>
        <v>5</v>
      </c>
      <c r="AB32" s="803"/>
      <c r="AC32" s="803"/>
      <c r="AD32" s="803"/>
      <c r="AE32" s="804"/>
      <c r="AF32" s="805">
        <v>5</v>
      </c>
      <c r="AG32" s="803"/>
      <c r="AH32" s="803"/>
      <c r="AI32" s="803"/>
      <c r="AJ32" s="804"/>
      <c r="AK32" s="872" t="s">
        <v>601</v>
      </c>
      <c r="AL32" s="873"/>
      <c r="AM32" s="873"/>
      <c r="AN32" s="873"/>
      <c r="AO32" s="873"/>
      <c r="AP32" s="873" t="s">
        <v>599</v>
      </c>
      <c r="AQ32" s="873"/>
      <c r="AR32" s="873"/>
      <c r="AS32" s="873"/>
      <c r="AT32" s="873"/>
      <c r="AU32" s="873" t="s">
        <v>607</v>
      </c>
      <c r="AV32" s="873"/>
      <c r="AW32" s="873"/>
      <c r="AX32" s="873"/>
      <c r="AY32" s="873"/>
      <c r="AZ32" s="874" t="s">
        <v>606</v>
      </c>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410</v>
      </c>
      <c r="C33" s="798"/>
      <c r="D33" s="798"/>
      <c r="E33" s="798"/>
      <c r="F33" s="798"/>
      <c r="G33" s="798"/>
      <c r="H33" s="798"/>
      <c r="I33" s="798"/>
      <c r="J33" s="798"/>
      <c r="K33" s="798"/>
      <c r="L33" s="798"/>
      <c r="M33" s="798"/>
      <c r="N33" s="798"/>
      <c r="O33" s="798"/>
      <c r="P33" s="799"/>
      <c r="Q33" s="800">
        <v>10836</v>
      </c>
      <c r="R33" s="801"/>
      <c r="S33" s="801"/>
      <c r="T33" s="801"/>
      <c r="U33" s="801"/>
      <c r="V33" s="801">
        <v>8782</v>
      </c>
      <c r="W33" s="801"/>
      <c r="X33" s="801"/>
      <c r="Y33" s="801"/>
      <c r="Z33" s="801"/>
      <c r="AA33" s="802">
        <f>Q33-V33</f>
        <v>2054</v>
      </c>
      <c r="AB33" s="803"/>
      <c r="AC33" s="803"/>
      <c r="AD33" s="803"/>
      <c r="AE33" s="804"/>
      <c r="AF33" s="805">
        <v>11909</v>
      </c>
      <c r="AG33" s="803"/>
      <c r="AH33" s="803"/>
      <c r="AI33" s="803"/>
      <c r="AJ33" s="804"/>
      <c r="AK33" s="872">
        <v>281</v>
      </c>
      <c r="AL33" s="873"/>
      <c r="AM33" s="873"/>
      <c r="AN33" s="873"/>
      <c r="AO33" s="873"/>
      <c r="AP33" s="873">
        <v>28157</v>
      </c>
      <c r="AQ33" s="873"/>
      <c r="AR33" s="873"/>
      <c r="AS33" s="873"/>
      <c r="AT33" s="873"/>
      <c r="AU33" s="873">
        <v>197</v>
      </c>
      <c r="AV33" s="873"/>
      <c r="AW33" s="873"/>
      <c r="AX33" s="873"/>
      <c r="AY33" s="873"/>
      <c r="AZ33" s="874" t="s">
        <v>611</v>
      </c>
      <c r="BA33" s="874"/>
      <c r="BB33" s="874"/>
      <c r="BC33" s="874"/>
      <c r="BD33" s="874"/>
      <c r="BE33" s="870" t="s">
        <v>411</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412</v>
      </c>
      <c r="C34" s="798"/>
      <c r="D34" s="798"/>
      <c r="E34" s="798"/>
      <c r="F34" s="798"/>
      <c r="G34" s="798"/>
      <c r="H34" s="798"/>
      <c r="I34" s="798"/>
      <c r="J34" s="798"/>
      <c r="K34" s="798"/>
      <c r="L34" s="798"/>
      <c r="M34" s="798"/>
      <c r="N34" s="798"/>
      <c r="O34" s="798"/>
      <c r="P34" s="799"/>
      <c r="Q34" s="800">
        <f>12217+944</f>
        <v>13161</v>
      </c>
      <c r="R34" s="801"/>
      <c r="S34" s="801"/>
      <c r="T34" s="801"/>
      <c r="U34" s="801"/>
      <c r="V34" s="801">
        <f>11218+882</f>
        <v>12100</v>
      </c>
      <c r="W34" s="801"/>
      <c r="X34" s="801"/>
      <c r="Y34" s="801"/>
      <c r="Z34" s="801"/>
      <c r="AA34" s="802">
        <f t="shared" ref="AA34:AA35" si="2">Q34-V34</f>
        <v>1061</v>
      </c>
      <c r="AB34" s="803"/>
      <c r="AC34" s="803"/>
      <c r="AD34" s="803"/>
      <c r="AE34" s="804"/>
      <c r="AF34" s="805">
        <v>3821</v>
      </c>
      <c r="AG34" s="803"/>
      <c r="AH34" s="803"/>
      <c r="AI34" s="803"/>
      <c r="AJ34" s="804"/>
      <c r="AK34" s="872">
        <f>3577+280</f>
        <v>3857</v>
      </c>
      <c r="AL34" s="873"/>
      <c r="AM34" s="873"/>
      <c r="AN34" s="873"/>
      <c r="AO34" s="873"/>
      <c r="AP34" s="873">
        <f>42169+11300</f>
        <v>53469</v>
      </c>
      <c r="AQ34" s="873"/>
      <c r="AR34" s="873"/>
      <c r="AS34" s="873"/>
      <c r="AT34" s="873"/>
      <c r="AU34" s="873">
        <v>23419</v>
      </c>
      <c r="AV34" s="873"/>
      <c r="AW34" s="873"/>
      <c r="AX34" s="873"/>
      <c r="AY34" s="873"/>
      <c r="AZ34" s="874" t="s">
        <v>612</v>
      </c>
      <c r="BA34" s="874"/>
      <c r="BB34" s="874"/>
      <c r="BC34" s="874"/>
      <c r="BD34" s="874"/>
      <c r="BE34" s="870" t="s">
        <v>413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414</v>
      </c>
      <c r="C35" s="798"/>
      <c r="D35" s="798"/>
      <c r="E35" s="798"/>
      <c r="F35" s="798"/>
      <c r="G35" s="798"/>
      <c r="H35" s="798"/>
      <c r="I35" s="798"/>
      <c r="J35" s="798"/>
      <c r="K35" s="798"/>
      <c r="L35" s="798"/>
      <c r="M35" s="798"/>
      <c r="N35" s="798"/>
      <c r="O35" s="798"/>
      <c r="P35" s="799"/>
      <c r="Q35" s="800">
        <v>574</v>
      </c>
      <c r="R35" s="801"/>
      <c r="S35" s="801"/>
      <c r="T35" s="801"/>
      <c r="U35" s="801"/>
      <c r="V35" s="801">
        <v>547</v>
      </c>
      <c r="W35" s="801"/>
      <c r="X35" s="801"/>
      <c r="Y35" s="801"/>
      <c r="Z35" s="801"/>
      <c r="AA35" s="802">
        <f t="shared" si="2"/>
        <v>27</v>
      </c>
      <c r="AB35" s="803"/>
      <c r="AC35" s="803"/>
      <c r="AD35" s="803"/>
      <c r="AE35" s="804"/>
      <c r="AF35" s="805">
        <v>1463</v>
      </c>
      <c r="AG35" s="803"/>
      <c r="AH35" s="803"/>
      <c r="AI35" s="803"/>
      <c r="AJ35" s="804"/>
      <c r="AK35" s="872">
        <v>140</v>
      </c>
      <c r="AL35" s="873"/>
      <c r="AM35" s="873"/>
      <c r="AN35" s="873"/>
      <c r="AO35" s="873"/>
      <c r="AP35" s="873">
        <v>154</v>
      </c>
      <c r="AQ35" s="873"/>
      <c r="AR35" s="873"/>
      <c r="AS35" s="873"/>
      <c r="AT35" s="873"/>
      <c r="AU35" s="873">
        <v>84</v>
      </c>
      <c r="AV35" s="873"/>
      <c r="AW35" s="873"/>
      <c r="AX35" s="873"/>
      <c r="AY35" s="873"/>
      <c r="AZ35" s="874" t="s">
        <v>613</v>
      </c>
      <c r="BA35" s="874"/>
      <c r="BB35" s="874"/>
      <c r="BC35" s="874"/>
      <c r="BD35" s="874"/>
      <c r="BE35" s="870" t="s">
        <v>413</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5"/>
      <c r="AG36" s="803"/>
      <c r="AH36" s="803"/>
      <c r="AI36" s="803"/>
      <c r="AJ36" s="804"/>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5"/>
      <c r="AG37" s="803"/>
      <c r="AH37" s="803"/>
      <c r="AI37" s="803"/>
      <c r="AJ37" s="804"/>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5"/>
      <c r="AG38" s="803"/>
      <c r="AH38" s="803"/>
      <c r="AI38" s="803"/>
      <c r="AJ38" s="804"/>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5"/>
      <c r="AG39" s="803"/>
      <c r="AH39" s="803"/>
      <c r="AI39" s="803"/>
      <c r="AJ39" s="804"/>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5"/>
      <c r="AG40" s="803"/>
      <c r="AH40" s="803"/>
      <c r="AI40" s="803"/>
      <c r="AJ40" s="804"/>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5"/>
      <c r="AG41" s="803"/>
      <c r="AH41" s="803"/>
      <c r="AI41" s="803"/>
      <c r="AJ41" s="804"/>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5"/>
      <c r="AG42" s="803"/>
      <c r="AH42" s="803"/>
      <c r="AI42" s="803"/>
      <c r="AJ42" s="804"/>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5"/>
      <c r="AG43" s="803"/>
      <c r="AH43" s="803"/>
      <c r="AI43" s="803"/>
      <c r="AJ43" s="804"/>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5"/>
      <c r="AG44" s="803"/>
      <c r="AH44" s="803"/>
      <c r="AI44" s="803"/>
      <c r="AJ44" s="804"/>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5"/>
      <c r="AG45" s="803"/>
      <c r="AH45" s="803"/>
      <c r="AI45" s="803"/>
      <c r="AJ45" s="804"/>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5"/>
      <c r="AG46" s="803"/>
      <c r="AH46" s="803"/>
      <c r="AI46" s="803"/>
      <c r="AJ46" s="804"/>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5"/>
      <c r="AG47" s="803"/>
      <c r="AH47" s="803"/>
      <c r="AI47" s="803"/>
      <c r="AJ47" s="804"/>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5"/>
      <c r="AG48" s="803"/>
      <c r="AH48" s="803"/>
      <c r="AI48" s="803"/>
      <c r="AJ48" s="804"/>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5"/>
      <c r="AG49" s="803"/>
      <c r="AH49" s="803"/>
      <c r="AI49" s="803"/>
      <c r="AJ49" s="804"/>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5"/>
      <c r="AG50" s="803"/>
      <c r="AH50" s="803"/>
      <c r="AI50" s="803"/>
      <c r="AJ50" s="804"/>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5"/>
      <c r="AG51" s="803"/>
      <c r="AH51" s="803"/>
      <c r="AI51" s="803"/>
      <c r="AJ51" s="804"/>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5"/>
      <c r="AG52" s="803"/>
      <c r="AH52" s="803"/>
      <c r="AI52" s="803"/>
      <c r="AJ52" s="804"/>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5"/>
      <c r="AG53" s="803"/>
      <c r="AH53" s="803"/>
      <c r="AI53" s="803"/>
      <c r="AJ53" s="804"/>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5"/>
      <c r="AG54" s="803"/>
      <c r="AH54" s="803"/>
      <c r="AI54" s="803"/>
      <c r="AJ54" s="804"/>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5"/>
      <c r="AG55" s="803"/>
      <c r="AH55" s="803"/>
      <c r="AI55" s="803"/>
      <c r="AJ55" s="804"/>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5"/>
      <c r="AG56" s="803"/>
      <c r="AH56" s="803"/>
      <c r="AI56" s="803"/>
      <c r="AJ56" s="804"/>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5"/>
      <c r="AG57" s="803"/>
      <c r="AH57" s="803"/>
      <c r="AI57" s="803"/>
      <c r="AJ57" s="804"/>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5"/>
      <c r="AG58" s="803"/>
      <c r="AH58" s="803"/>
      <c r="AI58" s="803"/>
      <c r="AJ58" s="804"/>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5"/>
      <c r="AG59" s="803"/>
      <c r="AH59" s="803"/>
      <c r="AI59" s="803"/>
      <c r="AJ59" s="804"/>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5"/>
      <c r="AG60" s="803"/>
      <c r="AH60" s="803"/>
      <c r="AI60" s="803"/>
      <c r="AJ60" s="804"/>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5"/>
      <c r="AG61" s="803"/>
      <c r="AH61" s="803"/>
      <c r="AI61" s="803"/>
      <c r="AJ61" s="804"/>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5"/>
      <c r="AG62" s="803"/>
      <c r="AH62" s="803"/>
      <c r="AI62" s="803"/>
      <c r="AJ62" s="804"/>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393</v>
      </c>
      <c r="B63" s="832" t="s">
        <v>416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17604</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417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419</v>
      </c>
      <c r="B66" s="783"/>
      <c r="C66" s="783"/>
      <c r="D66" s="783"/>
      <c r="E66" s="783"/>
      <c r="F66" s="783"/>
      <c r="G66" s="783"/>
      <c r="H66" s="783"/>
      <c r="I66" s="783"/>
      <c r="J66" s="783"/>
      <c r="K66" s="783"/>
      <c r="L66" s="783"/>
      <c r="M66" s="783"/>
      <c r="N66" s="783"/>
      <c r="O66" s="783"/>
      <c r="P66" s="784"/>
      <c r="Q66" s="759" t="s">
        <v>420</v>
      </c>
      <c r="R66" s="760"/>
      <c r="S66" s="760"/>
      <c r="T66" s="760"/>
      <c r="U66" s="761"/>
      <c r="V66" s="759" t="s">
        <v>421</v>
      </c>
      <c r="W66" s="760"/>
      <c r="X66" s="760"/>
      <c r="Y66" s="760"/>
      <c r="Z66" s="761"/>
      <c r="AA66" s="759" t="s">
        <v>422</v>
      </c>
      <c r="AB66" s="760"/>
      <c r="AC66" s="760"/>
      <c r="AD66" s="760"/>
      <c r="AE66" s="761"/>
      <c r="AF66" s="894" t="s">
        <v>423</v>
      </c>
      <c r="AG66" s="855"/>
      <c r="AH66" s="855"/>
      <c r="AI66" s="855"/>
      <c r="AJ66" s="895"/>
      <c r="AK66" s="759" t="s">
        <v>424</v>
      </c>
      <c r="AL66" s="783"/>
      <c r="AM66" s="783"/>
      <c r="AN66" s="783"/>
      <c r="AO66" s="784"/>
      <c r="AP66" s="759" t="s">
        <v>402</v>
      </c>
      <c r="AQ66" s="760"/>
      <c r="AR66" s="760"/>
      <c r="AS66" s="760"/>
      <c r="AT66" s="761"/>
      <c r="AU66" s="759" t="s">
        <v>425</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595</v>
      </c>
      <c r="C68" s="912"/>
      <c r="D68" s="912"/>
      <c r="E68" s="912"/>
      <c r="F68" s="912"/>
      <c r="G68" s="912"/>
      <c r="H68" s="912"/>
      <c r="I68" s="912"/>
      <c r="J68" s="912"/>
      <c r="K68" s="912"/>
      <c r="L68" s="912"/>
      <c r="M68" s="912"/>
      <c r="N68" s="912"/>
      <c r="O68" s="912"/>
      <c r="P68" s="913"/>
      <c r="Q68" s="914">
        <v>332</v>
      </c>
      <c r="R68" s="908"/>
      <c r="S68" s="908"/>
      <c r="T68" s="908"/>
      <c r="U68" s="908"/>
      <c r="V68" s="908">
        <v>330</v>
      </c>
      <c r="W68" s="908"/>
      <c r="X68" s="908"/>
      <c r="Y68" s="908"/>
      <c r="Z68" s="908"/>
      <c r="AA68" s="908">
        <f>Q68-V68</f>
        <v>2</v>
      </c>
      <c r="AB68" s="908"/>
      <c r="AC68" s="908"/>
      <c r="AD68" s="908"/>
      <c r="AE68" s="908"/>
      <c r="AF68" s="908">
        <v>2</v>
      </c>
      <c r="AG68" s="908"/>
      <c r="AH68" s="908"/>
      <c r="AI68" s="908"/>
      <c r="AJ68" s="908"/>
      <c r="AK68" s="908">
        <v>211</v>
      </c>
      <c r="AL68" s="908"/>
      <c r="AM68" s="908"/>
      <c r="AN68" s="908"/>
      <c r="AO68" s="908"/>
      <c r="AP68" s="908" t="s">
        <v>609</v>
      </c>
      <c r="AQ68" s="908"/>
      <c r="AR68" s="908"/>
      <c r="AS68" s="908"/>
      <c r="AT68" s="908"/>
      <c r="AU68" s="908" t="s">
        <v>609</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596</v>
      </c>
      <c r="C69" s="916"/>
      <c r="D69" s="916"/>
      <c r="E69" s="916"/>
      <c r="F69" s="916"/>
      <c r="G69" s="916"/>
      <c r="H69" s="916"/>
      <c r="I69" s="916"/>
      <c r="J69" s="916"/>
      <c r="K69" s="916"/>
      <c r="L69" s="916"/>
      <c r="M69" s="916"/>
      <c r="N69" s="916"/>
      <c r="O69" s="916"/>
      <c r="P69" s="917"/>
      <c r="Q69" s="918">
        <v>215354</v>
      </c>
      <c r="R69" s="873"/>
      <c r="S69" s="873"/>
      <c r="T69" s="873"/>
      <c r="U69" s="873"/>
      <c r="V69" s="873">
        <v>206038</v>
      </c>
      <c r="W69" s="873"/>
      <c r="X69" s="873"/>
      <c r="Y69" s="873"/>
      <c r="Z69" s="873"/>
      <c r="AA69" s="919">
        <f t="shared" ref="AA69:AA71" si="3">Q69-V69</f>
        <v>9316</v>
      </c>
      <c r="AB69" s="920"/>
      <c r="AC69" s="920"/>
      <c r="AD69" s="920"/>
      <c r="AE69" s="872"/>
      <c r="AF69" s="873">
        <v>9316</v>
      </c>
      <c r="AG69" s="873"/>
      <c r="AH69" s="873"/>
      <c r="AI69" s="873"/>
      <c r="AJ69" s="873"/>
      <c r="AK69" s="873">
        <v>100</v>
      </c>
      <c r="AL69" s="873"/>
      <c r="AM69" s="873"/>
      <c r="AN69" s="873"/>
      <c r="AO69" s="873"/>
      <c r="AP69" s="873" t="s">
        <v>610</v>
      </c>
      <c r="AQ69" s="873"/>
      <c r="AR69" s="873"/>
      <c r="AS69" s="873"/>
      <c r="AT69" s="873"/>
      <c r="AU69" s="873" t="s">
        <v>610</v>
      </c>
      <c r="AV69" s="873"/>
      <c r="AW69" s="873"/>
      <c r="AX69" s="873"/>
      <c r="AY69" s="873"/>
      <c r="AZ69" s="921"/>
      <c r="BA69" s="921"/>
      <c r="BB69" s="921"/>
      <c r="BC69" s="921"/>
      <c r="BD69" s="922"/>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597</v>
      </c>
      <c r="C70" s="916"/>
      <c r="D70" s="916"/>
      <c r="E70" s="916"/>
      <c r="F70" s="916"/>
      <c r="G70" s="916"/>
      <c r="H70" s="916"/>
      <c r="I70" s="916"/>
      <c r="J70" s="916"/>
      <c r="K70" s="916"/>
      <c r="L70" s="916"/>
      <c r="M70" s="916"/>
      <c r="N70" s="916"/>
      <c r="O70" s="916"/>
      <c r="P70" s="917"/>
      <c r="Q70" s="918">
        <v>9509</v>
      </c>
      <c r="R70" s="873"/>
      <c r="S70" s="873"/>
      <c r="T70" s="873"/>
      <c r="U70" s="873"/>
      <c r="V70" s="873">
        <v>9403</v>
      </c>
      <c r="W70" s="873"/>
      <c r="X70" s="873"/>
      <c r="Y70" s="873"/>
      <c r="Z70" s="873"/>
      <c r="AA70" s="919">
        <f t="shared" si="3"/>
        <v>106</v>
      </c>
      <c r="AB70" s="920"/>
      <c r="AC70" s="920"/>
      <c r="AD70" s="920"/>
      <c r="AE70" s="872"/>
      <c r="AF70" s="873">
        <v>106</v>
      </c>
      <c r="AG70" s="873"/>
      <c r="AH70" s="873"/>
      <c r="AI70" s="873"/>
      <c r="AJ70" s="873"/>
      <c r="AK70" s="873">
        <v>30</v>
      </c>
      <c r="AL70" s="873"/>
      <c r="AM70" s="873"/>
      <c r="AN70" s="873"/>
      <c r="AO70" s="873"/>
      <c r="AP70" s="873" t="s">
        <v>601</v>
      </c>
      <c r="AQ70" s="873"/>
      <c r="AR70" s="873"/>
      <c r="AS70" s="873"/>
      <c r="AT70" s="873"/>
      <c r="AU70" s="873" t="s">
        <v>601</v>
      </c>
      <c r="AV70" s="873"/>
      <c r="AW70" s="873"/>
      <c r="AX70" s="873"/>
      <c r="AY70" s="873"/>
      <c r="AZ70" s="921"/>
      <c r="BA70" s="921"/>
      <c r="BB70" s="921"/>
      <c r="BC70" s="921"/>
      <c r="BD70" s="922"/>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598</v>
      </c>
      <c r="C71" s="916"/>
      <c r="D71" s="916"/>
      <c r="E71" s="916"/>
      <c r="F71" s="916"/>
      <c r="G71" s="916"/>
      <c r="H71" s="916"/>
      <c r="I71" s="916"/>
      <c r="J71" s="916"/>
      <c r="K71" s="916"/>
      <c r="L71" s="916"/>
      <c r="M71" s="916"/>
      <c r="N71" s="916"/>
      <c r="O71" s="916"/>
      <c r="P71" s="917"/>
      <c r="Q71" s="918">
        <v>61</v>
      </c>
      <c r="R71" s="873"/>
      <c r="S71" s="873"/>
      <c r="T71" s="873"/>
      <c r="U71" s="873"/>
      <c r="V71" s="873">
        <v>54</v>
      </c>
      <c r="W71" s="873"/>
      <c r="X71" s="873"/>
      <c r="Y71" s="873"/>
      <c r="Z71" s="873"/>
      <c r="AA71" s="919">
        <f t="shared" si="3"/>
        <v>7</v>
      </c>
      <c r="AB71" s="920"/>
      <c r="AC71" s="920"/>
      <c r="AD71" s="920"/>
      <c r="AE71" s="872"/>
      <c r="AF71" s="873">
        <v>7</v>
      </c>
      <c r="AG71" s="873"/>
      <c r="AH71" s="873"/>
      <c r="AI71" s="873"/>
      <c r="AJ71" s="873"/>
      <c r="AK71" s="873">
        <v>44</v>
      </c>
      <c r="AL71" s="873"/>
      <c r="AM71" s="873"/>
      <c r="AN71" s="873"/>
      <c r="AO71" s="873"/>
      <c r="AP71" s="873" t="s">
        <v>609</v>
      </c>
      <c r="AQ71" s="873"/>
      <c r="AR71" s="873"/>
      <c r="AS71" s="873"/>
      <c r="AT71" s="873"/>
      <c r="AU71" s="873" t="s">
        <v>609</v>
      </c>
      <c r="AV71" s="873"/>
      <c r="AW71" s="873"/>
      <c r="AX71" s="873"/>
      <c r="AY71" s="873"/>
      <c r="AZ71" s="921"/>
      <c r="BA71" s="921"/>
      <c r="BB71" s="921"/>
      <c r="BC71" s="921"/>
      <c r="BD71" s="922"/>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21"/>
      <c r="BA72" s="921"/>
      <c r="BB72" s="921"/>
      <c r="BC72" s="921"/>
      <c r="BD72" s="922"/>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21"/>
      <c r="BA73" s="921"/>
      <c r="BB73" s="921"/>
      <c r="BC73" s="921"/>
      <c r="BD73" s="922"/>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21"/>
      <c r="BA74" s="921"/>
      <c r="BB74" s="921"/>
      <c r="BC74" s="921"/>
      <c r="BD74" s="922"/>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3"/>
      <c r="R75" s="920"/>
      <c r="S75" s="920"/>
      <c r="T75" s="920"/>
      <c r="U75" s="872"/>
      <c r="V75" s="919"/>
      <c r="W75" s="920"/>
      <c r="X75" s="920"/>
      <c r="Y75" s="920"/>
      <c r="Z75" s="872"/>
      <c r="AA75" s="919"/>
      <c r="AB75" s="920"/>
      <c r="AC75" s="920"/>
      <c r="AD75" s="920"/>
      <c r="AE75" s="872"/>
      <c r="AF75" s="919"/>
      <c r="AG75" s="920"/>
      <c r="AH75" s="920"/>
      <c r="AI75" s="920"/>
      <c r="AJ75" s="872"/>
      <c r="AK75" s="919"/>
      <c r="AL75" s="920"/>
      <c r="AM75" s="920"/>
      <c r="AN75" s="920"/>
      <c r="AO75" s="872"/>
      <c r="AP75" s="919"/>
      <c r="AQ75" s="920"/>
      <c r="AR75" s="920"/>
      <c r="AS75" s="920"/>
      <c r="AT75" s="872"/>
      <c r="AU75" s="919"/>
      <c r="AV75" s="920"/>
      <c r="AW75" s="920"/>
      <c r="AX75" s="920"/>
      <c r="AY75" s="872"/>
      <c r="AZ75" s="921"/>
      <c r="BA75" s="921"/>
      <c r="BB75" s="921"/>
      <c r="BC75" s="921"/>
      <c r="BD75" s="922"/>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3"/>
      <c r="R76" s="920"/>
      <c r="S76" s="920"/>
      <c r="T76" s="920"/>
      <c r="U76" s="872"/>
      <c r="V76" s="919"/>
      <c r="W76" s="920"/>
      <c r="X76" s="920"/>
      <c r="Y76" s="920"/>
      <c r="Z76" s="872"/>
      <c r="AA76" s="919"/>
      <c r="AB76" s="920"/>
      <c r="AC76" s="920"/>
      <c r="AD76" s="920"/>
      <c r="AE76" s="872"/>
      <c r="AF76" s="919"/>
      <c r="AG76" s="920"/>
      <c r="AH76" s="920"/>
      <c r="AI76" s="920"/>
      <c r="AJ76" s="872"/>
      <c r="AK76" s="919"/>
      <c r="AL76" s="920"/>
      <c r="AM76" s="920"/>
      <c r="AN76" s="920"/>
      <c r="AO76" s="872"/>
      <c r="AP76" s="919"/>
      <c r="AQ76" s="920"/>
      <c r="AR76" s="920"/>
      <c r="AS76" s="920"/>
      <c r="AT76" s="872"/>
      <c r="AU76" s="919"/>
      <c r="AV76" s="920"/>
      <c r="AW76" s="920"/>
      <c r="AX76" s="920"/>
      <c r="AY76" s="872"/>
      <c r="AZ76" s="921"/>
      <c r="BA76" s="921"/>
      <c r="BB76" s="921"/>
      <c r="BC76" s="921"/>
      <c r="BD76" s="922"/>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3"/>
      <c r="R77" s="920"/>
      <c r="S77" s="920"/>
      <c r="T77" s="920"/>
      <c r="U77" s="872"/>
      <c r="V77" s="919"/>
      <c r="W77" s="920"/>
      <c r="X77" s="920"/>
      <c r="Y77" s="920"/>
      <c r="Z77" s="872"/>
      <c r="AA77" s="919"/>
      <c r="AB77" s="920"/>
      <c r="AC77" s="920"/>
      <c r="AD77" s="920"/>
      <c r="AE77" s="872"/>
      <c r="AF77" s="919"/>
      <c r="AG77" s="920"/>
      <c r="AH77" s="920"/>
      <c r="AI77" s="920"/>
      <c r="AJ77" s="872"/>
      <c r="AK77" s="919"/>
      <c r="AL77" s="920"/>
      <c r="AM77" s="920"/>
      <c r="AN77" s="920"/>
      <c r="AO77" s="872"/>
      <c r="AP77" s="919"/>
      <c r="AQ77" s="920"/>
      <c r="AR77" s="920"/>
      <c r="AS77" s="920"/>
      <c r="AT77" s="872"/>
      <c r="AU77" s="919"/>
      <c r="AV77" s="920"/>
      <c r="AW77" s="920"/>
      <c r="AX77" s="920"/>
      <c r="AY77" s="872"/>
      <c r="AZ77" s="921"/>
      <c r="BA77" s="921"/>
      <c r="BB77" s="921"/>
      <c r="BC77" s="921"/>
      <c r="BD77" s="922"/>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1"/>
      <c r="BA78" s="921"/>
      <c r="BB78" s="921"/>
      <c r="BC78" s="921"/>
      <c r="BD78" s="922"/>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1"/>
      <c r="BA79" s="921"/>
      <c r="BB79" s="921"/>
      <c r="BC79" s="921"/>
      <c r="BD79" s="922"/>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1"/>
      <c r="BA80" s="921"/>
      <c r="BB80" s="921"/>
      <c r="BC80" s="921"/>
      <c r="BD80" s="922"/>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1"/>
      <c r="BA81" s="921"/>
      <c r="BB81" s="921"/>
      <c r="BC81" s="921"/>
      <c r="BD81" s="922"/>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1"/>
      <c r="BA82" s="921"/>
      <c r="BB82" s="921"/>
      <c r="BC82" s="921"/>
      <c r="BD82" s="922"/>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1"/>
      <c r="BA83" s="921"/>
      <c r="BB83" s="921"/>
      <c r="BC83" s="921"/>
      <c r="BD83" s="922"/>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1"/>
      <c r="BA84" s="921"/>
      <c r="BB84" s="921"/>
      <c r="BC84" s="921"/>
      <c r="BD84" s="922"/>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1"/>
      <c r="BA85" s="921"/>
      <c r="BB85" s="921"/>
      <c r="BC85" s="921"/>
      <c r="BD85" s="922"/>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1"/>
      <c r="BA86" s="921"/>
      <c r="BB86" s="921"/>
      <c r="BC86" s="921"/>
      <c r="BD86" s="922"/>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393</v>
      </c>
      <c r="B88" s="832" t="s">
        <v>426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32" t="s">
        <v>427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435</v>
      </c>
      <c r="AB109" s="937"/>
      <c r="AC109" s="937"/>
      <c r="AD109" s="937"/>
      <c r="AE109" s="938"/>
      <c r="AF109" s="936" t="s">
        <v>303</v>
      </c>
      <c r="AG109" s="937"/>
      <c r="AH109" s="937"/>
      <c r="AI109" s="937"/>
      <c r="AJ109" s="938"/>
      <c r="AK109" s="936" t="s">
        <v>302</v>
      </c>
      <c r="AL109" s="937"/>
      <c r="AM109" s="937"/>
      <c r="AN109" s="937"/>
      <c r="AO109" s="938"/>
      <c r="AP109" s="936" t="s">
        <v>436</v>
      </c>
      <c r="AQ109" s="937"/>
      <c r="AR109" s="937"/>
      <c r="AS109" s="937"/>
      <c r="AT109" s="939"/>
      <c r="AU109" s="956" t="s">
        <v>434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435</v>
      </c>
      <c r="BR109" s="937"/>
      <c r="BS109" s="937"/>
      <c r="BT109" s="937"/>
      <c r="BU109" s="938"/>
      <c r="BV109" s="936" t="s">
        <v>303</v>
      </c>
      <c r="BW109" s="937"/>
      <c r="BX109" s="937"/>
      <c r="BY109" s="937"/>
      <c r="BZ109" s="938"/>
      <c r="CA109" s="936" t="s">
        <v>302</v>
      </c>
      <c r="CB109" s="937"/>
      <c r="CC109" s="937"/>
      <c r="CD109" s="937"/>
      <c r="CE109" s="938"/>
      <c r="CF109" s="957" t="s">
        <v>436</v>
      </c>
      <c r="CG109" s="957"/>
      <c r="CH109" s="957"/>
      <c r="CI109" s="957"/>
      <c r="CJ109" s="957"/>
      <c r="CK109" s="936" t="s">
        <v>437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435</v>
      </c>
      <c r="DH109" s="937"/>
      <c r="DI109" s="937"/>
      <c r="DJ109" s="937"/>
      <c r="DK109" s="938"/>
      <c r="DL109" s="936" t="s">
        <v>303</v>
      </c>
      <c r="DM109" s="937"/>
      <c r="DN109" s="937"/>
      <c r="DO109" s="937"/>
      <c r="DP109" s="938"/>
      <c r="DQ109" s="936" t="s">
        <v>302</v>
      </c>
      <c r="DR109" s="937"/>
      <c r="DS109" s="937"/>
      <c r="DT109" s="937"/>
      <c r="DU109" s="938"/>
      <c r="DV109" s="936" t="s">
        <v>436</v>
      </c>
      <c r="DW109" s="937"/>
      <c r="DX109" s="937"/>
      <c r="DY109" s="937"/>
      <c r="DZ109" s="939"/>
    </row>
    <row r="110" spans="1:131" s="246" customFormat="1" ht="26.25" customHeight="1" x14ac:dyDescent="0.15">
      <c r="A110" s="940" t="s">
        <v>438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15341157</v>
      </c>
      <c r="AB110" s="944"/>
      <c r="AC110" s="944"/>
      <c r="AD110" s="944"/>
      <c r="AE110" s="945"/>
      <c r="AF110" s="946">
        <v>15610443</v>
      </c>
      <c r="AG110" s="944"/>
      <c r="AH110" s="944"/>
      <c r="AI110" s="944"/>
      <c r="AJ110" s="945"/>
      <c r="AK110" s="946">
        <v>15227982</v>
      </c>
      <c r="AL110" s="944"/>
      <c r="AM110" s="944"/>
      <c r="AN110" s="944"/>
      <c r="AO110" s="945"/>
      <c r="AP110" s="947">
        <v>16.8</v>
      </c>
      <c r="AQ110" s="948"/>
      <c r="AR110" s="948"/>
      <c r="AS110" s="948"/>
      <c r="AT110" s="949"/>
      <c r="AU110" s="950" t="s">
        <v>73</v>
      </c>
      <c r="AV110" s="951"/>
      <c r="AW110" s="951"/>
      <c r="AX110" s="951"/>
      <c r="AY110" s="951"/>
      <c r="AZ110" s="992" t="s">
        <v>439</v>
      </c>
      <c r="BA110" s="941"/>
      <c r="BB110" s="941"/>
      <c r="BC110" s="941"/>
      <c r="BD110" s="941"/>
      <c r="BE110" s="941"/>
      <c r="BF110" s="941"/>
      <c r="BG110" s="941"/>
      <c r="BH110" s="941"/>
      <c r="BI110" s="941"/>
      <c r="BJ110" s="941"/>
      <c r="BK110" s="941"/>
      <c r="BL110" s="941"/>
      <c r="BM110" s="941"/>
      <c r="BN110" s="941"/>
      <c r="BO110" s="941"/>
      <c r="BP110" s="942"/>
      <c r="BQ110" s="978">
        <v>119784304</v>
      </c>
      <c r="BR110" s="979"/>
      <c r="BS110" s="979"/>
      <c r="BT110" s="979"/>
      <c r="BU110" s="979"/>
      <c r="BV110" s="979">
        <v>114662792</v>
      </c>
      <c r="BW110" s="979"/>
      <c r="BX110" s="979"/>
      <c r="BY110" s="979"/>
      <c r="BZ110" s="979"/>
      <c r="CA110" s="979">
        <v>110876390</v>
      </c>
      <c r="CB110" s="979"/>
      <c r="CC110" s="979"/>
      <c r="CD110" s="979"/>
      <c r="CE110" s="979"/>
      <c r="CF110" s="993">
        <v>122.6</v>
      </c>
      <c r="CG110" s="994"/>
      <c r="CH110" s="994"/>
      <c r="CI110" s="994"/>
      <c r="CJ110" s="994"/>
      <c r="CK110" s="995" t="s">
        <v>440</v>
      </c>
      <c r="CL110" s="996"/>
      <c r="CM110" s="975" t="s">
        <v>441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4276886</v>
      </c>
      <c r="DH110" s="979"/>
      <c r="DI110" s="979"/>
      <c r="DJ110" s="979"/>
      <c r="DK110" s="979"/>
      <c r="DL110" s="979">
        <v>3875260</v>
      </c>
      <c r="DM110" s="979"/>
      <c r="DN110" s="979"/>
      <c r="DO110" s="979"/>
      <c r="DP110" s="979"/>
      <c r="DQ110" s="979">
        <v>3473345</v>
      </c>
      <c r="DR110" s="979"/>
      <c r="DS110" s="979"/>
      <c r="DT110" s="979"/>
      <c r="DU110" s="979"/>
      <c r="DV110" s="980">
        <v>3.8</v>
      </c>
      <c r="DW110" s="980"/>
      <c r="DX110" s="980"/>
      <c r="DY110" s="980"/>
      <c r="DZ110" s="981"/>
    </row>
    <row r="111" spans="1:131" s="246" customFormat="1" ht="26.25" customHeight="1" x14ac:dyDescent="0.15">
      <c r="A111" s="982" t="s">
        <v>442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417</v>
      </c>
      <c r="AB111" s="986"/>
      <c r="AC111" s="986"/>
      <c r="AD111" s="986"/>
      <c r="AE111" s="987"/>
      <c r="AF111" s="988" t="s">
        <v>128</v>
      </c>
      <c r="AG111" s="986"/>
      <c r="AH111" s="986"/>
      <c r="AI111" s="986"/>
      <c r="AJ111" s="987"/>
      <c r="AK111" s="988" t="s">
        <v>443</v>
      </c>
      <c r="AL111" s="986"/>
      <c r="AM111" s="986"/>
      <c r="AN111" s="986"/>
      <c r="AO111" s="987"/>
      <c r="AP111" s="989" t="s">
        <v>417</v>
      </c>
      <c r="AQ111" s="990"/>
      <c r="AR111" s="990"/>
      <c r="AS111" s="990"/>
      <c r="AT111" s="991"/>
      <c r="AU111" s="952"/>
      <c r="AV111" s="953"/>
      <c r="AW111" s="953"/>
      <c r="AX111" s="953"/>
      <c r="AY111" s="953"/>
      <c r="AZ111" s="1001" t="s">
        <v>444</v>
      </c>
      <c r="BA111" s="1002"/>
      <c r="BB111" s="1002"/>
      <c r="BC111" s="1002"/>
      <c r="BD111" s="1002"/>
      <c r="BE111" s="1002"/>
      <c r="BF111" s="1002"/>
      <c r="BG111" s="1002"/>
      <c r="BH111" s="1002"/>
      <c r="BI111" s="1002"/>
      <c r="BJ111" s="1002"/>
      <c r="BK111" s="1002"/>
      <c r="BL111" s="1002"/>
      <c r="BM111" s="1002"/>
      <c r="BN111" s="1002"/>
      <c r="BO111" s="1002"/>
      <c r="BP111" s="1003"/>
      <c r="BQ111" s="971">
        <v>13190299</v>
      </c>
      <c r="BR111" s="972"/>
      <c r="BS111" s="972"/>
      <c r="BT111" s="972"/>
      <c r="BU111" s="972"/>
      <c r="BV111" s="972">
        <v>10764066</v>
      </c>
      <c r="BW111" s="972"/>
      <c r="BX111" s="972"/>
      <c r="BY111" s="972"/>
      <c r="BZ111" s="972"/>
      <c r="CA111" s="972">
        <v>8862485</v>
      </c>
      <c r="CB111" s="972"/>
      <c r="CC111" s="972"/>
      <c r="CD111" s="972"/>
      <c r="CE111" s="972"/>
      <c r="CF111" s="966">
        <v>9.8000000000000007</v>
      </c>
      <c r="CG111" s="967"/>
      <c r="CH111" s="967"/>
      <c r="CI111" s="967"/>
      <c r="CJ111" s="967"/>
      <c r="CK111" s="997"/>
      <c r="CL111" s="998"/>
      <c r="CM111" s="968" t="s">
        <v>445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443</v>
      </c>
      <c r="DH111" s="972"/>
      <c r="DI111" s="972"/>
      <c r="DJ111" s="972"/>
      <c r="DK111" s="972"/>
      <c r="DL111" s="972" t="s">
        <v>417</v>
      </c>
      <c r="DM111" s="972"/>
      <c r="DN111" s="972"/>
      <c r="DO111" s="972"/>
      <c r="DP111" s="972"/>
      <c r="DQ111" s="972" t="s">
        <v>446</v>
      </c>
      <c r="DR111" s="972"/>
      <c r="DS111" s="972"/>
      <c r="DT111" s="972"/>
      <c r="DU111" s="972"/>
      <c r="DV111" s="973" t="s">
        <v>128</v>
      </c>
      <c r="DW111" s="973"/>
      <c r="DX111" s="973"/>
      <c r="DY111" s="973"/>
      <c r="DZ111" s="974"/>
    </row>
    <row r="112" spans="1:131" s="246" customFormat="1" ht="26.25" customHeight="1" x14ac:dyDescent="0.15">
      <c r="A112" s="1004" t="s">
        <v>447</v>
      </c>
      <c r="B112" s="1005"/>
      <c r="C112" s="1002" t="s">
        <v>448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83333</v>
      </c>
      <c r="AB112" s="1011"/>
      <c r="AC112" s="1011"/>
      <c r="AD112" s="1011"/>
      <c r="AE112" s="1012"/>
      <c r="AF112" s="1013">
        <v>66667</v>
      </c>
      <c r="AG112" s="1011"/>
      <c r="AH112" s="1011"/>
      <c r="AI112" s="1011"/>
      <c r="AJ112" s="1012"/>
      <c r="AK112" s="1013">
        <v>50000</v>
      </c>
      <c r="AL112" s="1011"/>
      <c r="AM112" s="1011"/>
      <c r="AN112" s="1011"/>
      <c r="AO112" s="1012"/>
      <c r="AP112" s="1014">
        <v>0.1</v>
      </c>
      <c r="AQ112" s="1015"/>
      <c r="AR112" s="1015"/>
      <c r="AS112" s="1015"/>
      <c r="AT112" s="1016"/>
      <c r="AU112" s="952"/>
      <c r="AV112" s="953"/>
      <c r="AW112" s="953"/>
      <c r="AX112" s="953"/>
      <c r="AY112" s="953"/>
      <c r="AZ112" s="1001" t="s">
        <v>449</v>
      </c>
      <c r="BA112" s="1002"/>
      <c r="BB112" s="1002"/>
      <c r="BC112" s="1002"/>
      <c r="BD112" s="1002"/>
      <c r="BE112" s="1002"/>
      <c r="BF112" s="1002"/>
      <c r="BG112" s="1002"/>
      <c r="BH112" s="1002"/>
      <c r="BI112" s="1002"/>
      <c r="BJ112" s="1002"/>
      <c r="BK112" s="1002"/>
      <c r="BL112" s="1002"/>
      <c r="BM112" s="1002"/>
      <c r="BN112" s="1002"/>
      <c r="BO112" s="1002"/>
      <c r="BP112" s="1003"/>
      <c r="BQ112" s="971">
        <v>31308583</v>
      </c>
      <c r="BR112" s="972"/>
      <c r="BS112" s="972"/>
      <c r="BT112" s="972"/>
      <c r="BU112" s="972"/>
      <c r="BV112" s="972">
        <v>28275478</v>
      </c>
      <c r="BW112" s="972"/>
      <c r="BX112" s="972"/>
      <c r="BY112" s="972"/>
      <c r="BZ112" s="972"/>
      <c r="CA112" s="972">
        <v>23700275</v>
      </c>
      <c r="CB112" s="972"/>
      <c r="CC112" s="972"/>
      <c r="CD112" s="972"/>
      <c r="CE112" s="972"/>
      <c r="CF112" s="966">
        <v>26.2</v>
      </c>
      <c r="CG112" s="967"/>
      <c r="CH112" s="967"/>
      <c r="CI112" s="967"/>
      <c r="CJ112" s="967"/>
      <c r="CK112" s="997"/>
      <c r="CL112" s="998"/>
      <c r="CM112" s="968" t="s">
        <v>450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451</v>
      </c>
      <c r="DH112" s="972"/>
      <c r="DI112" s="972"/>
      <c r="DJ112" s="972"/>
      <c r="DK112" s="972"/>
      <c r="DL112" s="972" t="s">
        <v>128</v>
      </c>
      <c r="DM112" s="972"/>
      <c r="DN112" s="972"/>
      <c r="DO112" s="972"/>
      <c r="DP112" s="972"/>
      <c r="DQ112" s="972" t="s">
        <v>417</v>
      </c>
      <c r="DR112" s="972"/>
      <c r="DS112" s="972"/>
      <c r="DT112" s="972"/>
      <c r="DU112" s="972"/>
      <c r="DV112" s="973" t="s">
        <v>446</v>
      </c>
      <c r="DW112" s="973"/>
      <c r="DX112" s="973"/>
      <c r="DY112" s="973"/>
      <c r="DZ112" s="974"/>
    </row>
    <row r="113" spans="1:130" s="246" customFormat="1" ht="26.25" customHeight="1" x14ac:dyDescent="0.15">
      <c r="A113" s="1006"/>
      <c r="B113" s="1007"/>
      <c r="C113" s="1002" t="s">
        <v>452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3429826</v>
      </c>
      <c r="AB113" s="986"/>
      <c r="AC113" s="986"/>
      <c r="AD113" s="986"/>
      <c r="AE113" s="987"/>
      <c r="AF113" s="988">
        <v>3437045</v>
      </c>
      <c r="AG113" s="986"/>
      <c r="AH113" s="986"/>
      <c r="AI113" s="986"/>
      <c r="AJ113" s="987"/>
      <c r="AK113" s="988">
        <v>2424183</v>
      </c>
      <c r="AL113" s="986"/>
      <c r="AM113" s="986"/>
      <c r="AN113" s="986"/>
      <c r="AO113" s="987"/>
      <c r="AP113" s="989">
        <v>2.7</v>
      </c>
      <c r="AQ113" s="990"/>
      <c r="AR113" s="990"/>
      <c r="AS113" s="990"/>
      <c r="AT113" s="991"/>
      <c r="AU113" s="952"/>
      <c r="AV113" s="953"/>
      <c r="AW113" s="953"/>
      <c r="AX113" s="953"/>
      <c r="AY113" s="953"/>
      <c r="AZ113" s="1001" t="s">
        <v>453</v>
      </c>
      <c r="BA113" s="1002"/>
      <c r="BB113" s="1002"/>
      <c r="BC113" s="1002"/>
      <c r="BD113" s="1002"/>
      <c r="BE113" s="1002"/>
      <c r="BF113" s="1002"/>
      <c r="BG113" s="1002"/>
      <c r="BH113" s="1002"/>
      <c r="BI113" s="1002"/>
      <c r="BJ113" s="1002"/>
      <c r="BK113" s="1002"/>
      <c r="BL113" s="1002"/>
      <c r="BM113" s="1002"/>
      <c r="BN113" s="1002"/>
      <c r="BO113" s="1002"/>
      <c r="BP113" s="1003"/>
      <c r="BQ113" s="971" t="s">
        <v>417</v>
      </c>
      <c r="BR113" s="972"/>
      <c r="BS113" s="972"/>
      <c r="BT113" s="972"/>
      <c r="BU113" s="972"/>
      <c r="BV113" s="972" t="s">
        <v>417</v>
      </c>
      <c r="BW113" s="972"/>
      <c r="BX113" s="972"/>
      <c r="BY113" s="972"/>
      <c r="BZ113" s="972"/>
      <c r="CA113" s="972" t="s">
        <v>417</v>
      </c>
      <c r="CB113" s="972"/>
      <c r="CC113" s="972"/>
      <c r="CD113" s="972"/>
      <c r="CE113" s="972"/>
      <c r="CF113" s="966" t="s">
        <v>446</v>
      </c>
      <c r="CG113" s="967"/>
      <c r="CH113" s="967"/>
      <c r="CI113" s="967"/>
      <c r="CJ113" s="967"/>
      <c r="CK113" s="997"/>
      <c r="CL113" s="998"/>
      <c r="CM113" s="968" t="s">
        <v>454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417</v>
      </c>
      <c r="DH113" s="1011"/>
      <c r="DI113" s="1011"/>
      <c r="DJ113" s="1011"/>
      <c r="DK113" s="1012"/>
      <c r="DL113" s="1013" t="s">
        <v>446</v>
      </c>
      <c r="DM113" s="1011"/>
      <c r="DN113" s="1011"/>
      <c r="DO113" s="1011"/>
      <c r="DP113" s="1012"/>
      <c r="DQ113" s="1013" t="s">
        <v>443</v>
      </c>
      <c r="DR113" s="1011"/>
      <c r="DS113" s="1011"/>
      <c r="DT113" s="1011"/>
      <c r="DU113" s="1012"/>
      <c r="DV113" s="1014" t="s">
        <v>128</v>
      </c>
      <c r="DW113" s="1015"/>
      <c r="DX113" s="1015"/>
      <c r="DY113" s="1015"/>
      <c r="DZ113" s="1016"/>
    </row>
    <row r="114" spans="1:130" s="246" customFormat="1" ht="26.25" customHeight="1" x14ac:dyDescent="0.15">
      <c r="A114" s="1006"/>
      <c r="B114" s="1007"/>
      <c r="C114" s="1002" t="s">
        <v>455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446</v>
      </c>
      <c r="AB114" s="1011"/>
      <c r="AC114" s="1011"/>
      <c r="AD114" s="1011"/>
      <c r="AE114" s="1012"/>
      <c r="AF114" s="1013" t="s">
        <v>128</v>
      </c>
      <c r="AG114" s="1011"/>
      <c r="AH114" s="1011"/>
      <c r="AI114" s="1011"/>
      <c r="AJ114" s="1012"/>
      <c r="AK114" s="1013" t="s">
        <v>417</v>
      </c>
      <c r="AL114" s="1011"/>
      <c r="AM114" s="1011"/>
      <c r="AN114" s="1011"/>
      <c r="AO114" s="1012"/>
      <c r="AP114" s="1014" t="s">
        <v>446</v>
      </c>
      <c r="AQ114" s="1015"/>
      <c r="AR114" s="1015"/>
      <c r="AS114" s="1015"/>
      <c r="AT114" s="1016"/>
      <c r="AU114" s="952"/>
      <c r="AV114" s="953"/>
      <c r="AW114" s="953"/>
      <c r="AX114" s="953"/>
      <c r="AY114" s="953"/>
      <c r="AZ114" s="1001" t="s">
        <v>456</v>
      </c>
      <c r="BA114" s="1002"/>
      <c r="BB114" s="1002"/>
      <c r="BC114" s="1002"/>
      <c r="BD114" s="1002"/>
      <c r="BE114" s="1002"/>
      <c r="BF114" s="1002"/>
      <c r="BG114" s="1002"/>
      <c r="BH114" s="1002"/>
      <c r="BI114" s="1002"/>
      <c r="BJ114" s="1002"/>
      <c r="BK114" s="1002"/>
      <c r="BL114" s="1002"/>
      <c r="BM114" s="1002"/>
      <c r="BN114" s="1002"/>
      <c r="BO114" s="1002"/>
      <c r="BP114" s="1003"/>
      <c r="BQ114" s="971">
        <v>25151301</v>
      </c>
      <c r="BR114" s="972"/>
      <c r="BS114" s="972"/>
      <c r="BT114" s="972"/>
      <c r="BU114" s="972"/>
      <c r="BV114" s="972">
        <v>24835514</v>
      </c>
      <c r="BW114" s="972"/>
      <c r="BX114" s="972"/>
      <c r="BY114" s="972"/>
      <c r="BZ114" s="972"/>
      <c r="CA114" s="972">
        <v>23738002</v>
      </c>
      <c r="CB114" s="972"/>
      <c r="CC114" s="972"/>
      <c r="CD114" s="972"/>
      <c r="CE114" s="972"/>
      <c r="CF114" s="966">
        <v>26.2</v>
      </c>
      <c r="CG114" s="967"/>
      <c r="CH114" s="967"/>
      <c r="CI114" s="967"/>
      <c r="CJ114" s="967"/>
      <c r="CK114" s="997"/>
      <c r="CL114" s="998"/>
      <c r="CM114" s="968" t="s">
        <v>457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417</v>
      </c>
      <c r="DH114" s="1011"/>
      <c r="DI114" s="1011"/>
      <c r="DJ114" s="1011"/>
      <c r="DK114" s="1012"/>
      <c r="DL114" s="1013" t="s">
        <v>417</v>
      </c>
      <c r="DM114" s="1011"/>
      <c r="DN114" s="1011"/>
      <c r="DO114" s="1011"/>
      <c r="DP114" s="1012"/>
      <c r="DQ114" s="1013" t="s">
        <v>417</v>
      </c>
      <c r="DR114" s="1011"/>
      <c r="DS114" s="1011"/>
      <c r="DT114" s="1011"/>
      <c r="DU114" s="1012"/>
      <c r="DV114" s="1014" t="s">
        <v>446</v>
      </c>
      <c r="DW114" s="1015"/>
      <c r="DX114" s="1015"/>
      <c r="DY114" s="1015"/>
      <c r="DZ114" s="1016"/>
    </row>
    <row r="115" spans="1:130" s="246" customFormat="1" ht="26.25" customHeight="1" x14ac:dyDescent="0.15">
      <c r="A115" s="1006"/>
      <c r="B115" s="1007"/>
      <c r="C115" s="1002" t="s">
        <v>458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1050118</v>
      </c>
      <c r="AB115" s="986"/>
      <c r="AC115" s="986"/>
      <c r="AD115" s="986"/>
      <c r="AE115" s="987"/>
      <c r="AF115" s="988">
        <v>2422488</v>
      </c>
      <c r="AG115" s="986"/>
      <c r="AH115" s="986"/>
      <c r="AI115" s="986"/>
      <c r="AJ115" s="987"/>
      <c r="AK115" s="988">
        <v>1746245</v>
      </c>
      <c r="AL115" s="986"/>
      <c r="AM115" s="986"/>
      <c r="AN115" s="986"/>
      <c r="AO115" s="987"/>
      <c r="AP115" s="989">
        <v>1.9</v>
      </c>
      <c r="AQ115" s="990"/>
      <c r="AR115" s="990"/>
      <c r="AS115" s="990"/>
      <c r="AT115" s="991"/>
      <c r="AU115" s="952"/>
      <c r="AV115" s="953"/>
      <c r="AW115" s="953"/>
      <c r="AX115" s="953"/>
      <c r="AY115" s="953"/>
      <c r="AZ115" s="1001" t="s">
        <v>459</v>
      </c>
      <c r="BA115" s="1002"/>
      <c r="BB115" s="1002"/>
      <c r="BC115" s="1002"/>
      <c r="BD115" s="1002"/>
      <c r="BE115" s="1002"/>
      <c r="BF115" s="1002"/>
      <c r="BG115" s="1002"/>
      <c r="BH115" s="1002"/>
      <c r="BI115" s="1002"/>
      <c r="BJ115" s="1002"/>
      <c r="BK115" s="1002"/>
      <c r="BL115" s="1002"/>
      <c r="BM115" s="1002"/>
      <c r="BN115" s="1002"/>
      <c r="BO115" s="1002"/>
      <c r="BP115" s="1003"/>
      <c r="BQ115" s="971">
        <v>38441</v>
      </c>
      <c r="BR115" s="972"/>
      <c r="BS115" s="972"/>
      <c r="BT115" s="972"/>
      <c r="BU115" s="972"/>
      <c r="BV115" s="972">
        <v>15399</v>
      </c>
      <c r="BW115" s="972"/>
      <c r="BX115" s="972"/>
      <c r="BY115" s="972"/>
      <c r="BZ115" s="972"/>
      <c r="CA115" s="972">
        <v>25460</v>
      </c>
      <c r="CB115" s="972"/>
      <c r="CC115" s="972"/>
      <c r="CD115" s="972"/>
      <c r="CE115" s="972"/>
      <c r="CF115" s="966">
        <v>0</v>
      </c>
      <c r="CG115" s="967"/>
      <c r="CH115" s="967"/>
      <c r="CI115" s="967"/>
      <c r="CJ115" s="967"/>
      <c r="CK115" s="997"/>
      <c r="CL115" s="998"/>
      <c r="CM115" s="1001" t="s">
        <v>460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6371113</v>
      </c>
      <c r="DH115" s="1011"/>
      <c r="DI115" s="1011"/>
      <c r="DJ115" s="1011"/>
      <c r="DK115" s="1012"/>
      <c r="DL115" s="1013">
        <v>4690856</v>
      </c>
      <c r="DM115" s="1011"/>
      <c r="DN115" s="1011"/>
      <c r="DO115" s="1011"/>
      <c r="DP115" s="1012"/>
      <c r="DQ115" s="1013">
        <v>3350433</v>
      </c>
      <c r="DR115" s="1011"/>
      <c r="DS115" s="1011"/>
      <c r="DT115" s="1011"/>
      <c r="DU115" s="1012"/>
      <c r="DV115" s="1014">
        <v>3.7</v>
      </c>
      <c r="DW115" s="1015"/>
      <c r="DX115" s="1015"/>
      <c r="DY115" s="1015"/>
      <c r="DZ115" s="1016"/>
    </row>
    <row r="116" spans="1:130" s="246" customFormat="1" ht="26.25" customHeight="1" x14ac:dyDescent="0.15">
      <c r="A116" s="1008"/>
      <c r="B116" s="1009"/>
      <c r="C116" s="1017" t="s">
        <v>461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5</v>
      </c>
      <c r="AB116" s="1011"/>
      <c r="AC116" s="1011"/>
      <c r="AD116" s="1011"/>
      <c r="AE116" s="1012"/>
      <c r="AF116" s="1013">
        <v>5</v>
      </c>
      <c r="AG116" s="1011"/>
      <c r="AH116" s="1011"/>
      <c r="AI116" s="1011"/>
      <c r="AJ116" s="1012"/>
      <c r="AK116" s="1013">
        <v>65</v>
      </c>
      <c r="AL116" s="1011"/>
      <c r="AM116" s="1011"/>
      <c r="AN116" s="1011"/>
      <c r="AO116" s="1012"/>
      <c r="AP116" s="1014">
        <v>0</v>
      </c>
      <c r="AQ116" s="1015"/>
      <c r="AR116" s="1015"/>
      <c r="AS116" s="1015"/>
      <c r="AT116" s="1016"/>
      <c r="AU116" s="952"/>
      <c r="AV116" s="953"/>
      <c r="AW116" s="953"/>
      <c r="AX116" s="953"/>
      <c r="AY116" s="953"/>
      <c r="AZ116" s="1019" t="s">
        <v>462</v>
      </c>
      <c r="BA116" s="1020"/>
      <c r="BB116" s="1020"/>
      <c r="BC116" s="1020"/>
      <c r="BD116" s="1020"/>
      <c r="BE116" s="1020"/>
      <c r="BF116" s="1020"/>
      <c r="BG116" s="1020"/>
      <c r="BH116" s="1020"/>
      <c r="BI116" s="1020"/>
      <c r="BJ116" s="1020"/>
      <c r="BK116" s="1020"/>
      <c r="BL116" s="1020"/>
      <c r="BM116" s="1020"/>
      <c r="BN116" s="1020"/>
      <c r="BO116" s="1020"/>
      <c r="BP116" s="1021"/>
      <c r="BQ116" s="971" t="s">
        <v>446</v>
      </c>
      <c r="BR116" s="972"/>
      <c r="BS116" s="972"/>
      <c r="BT116" s="972"/>
      <c r="BU116" s="972"/>
      <c r="BV116" s="972" t="s">
        <v>128</v>
      </c>
      <c r="BW116" s="972"/>
      <c r="BX116" s="972"/>
      <c r="BY116" s="972"/>
      <c r="BZ116" s="972"/>
      <c r="CA116" s="972" t="s">
        <v>443</v>
      </c>
      <c r="CB116" s="972"/>
      <c r="CC116" s="972"/>
      <c r="CD116" s="972"/>
      <c r="CE116" s="972"/>
      <c r="CF116" s="966" t="s">
        <v>446</v>
      </c>
      <c r="CG116" s="967"/>
      <c r="CH116" s="967"/>
      <c r="CI116" s="967"/>
      <c r="CJ116" s="967"/>
      <c r="CK116" s="997"/>
      <c r="CL116" s="998"/>
      <c r="CM116" s="968" t="s">
        <v>463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128</v>
      </c>
      <c r="DH116" s="1011"/>
      <c r="DI116" s="1011"/>
      <c r="DJ116" s="1011"/>
      <c r="DK116" s="1012"/>
      <c r="DL116" s="1013" t="s">
        <v>446</v>
      </c>
      <c r="DM116" s="1011"/>
      <c r="DN116" s="1011"/>
      <c r="DO116" s="1011"/>
      <c r="DP116" s="1012"/>
      <c r="DQ116" s="1013" t="s">
        <v>443</v>
      </c>
      <c r="DR116" s="1011"/>
      <c r="DS116" s="1011"/>
      <c r="DT116" s="1011"/>
      <c r="DU116" s="1012"/>
      <c r="DV116" s="1014" t="s">
        <v>128</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464</v>
      </c>
      <c r="Z117" s="938"/>
      <c r="AA117" s="1028">
        <v>19904439</v>
      </c>
      <c r="AB117" s="1029"/>
      <c r="AC117" s="1029"/>
      <c r="AD117" s="1029"/>
      <c r="AE117" s="1030"/>
      <c r="AF117" s="1031">
        <v>21536648</v>
      </c>
      <c r="AG117" s="1029"/>
      <c r="AH117" s="1029"/>
      <c r="AI117" s="1029"/>
      <c r="AJ117" s="1030"/>
      <c r="AK117" s="1031">
        <v>19448475</v>
      </c>
      <c r="AL117" s="1029"/>
      <c r="AM117" s="1029"/>
      <c r="AN117" s="1029"/>
      <c r="AO117" s="1030"/>
      <c r="AP117" s="1032"/>
      <c r="AQ117" s="1033"/>
      <c r="AR117" s="1033"/>
      <c r="AS117" s="1033"/>
      <c r="AT117" s="1034"/>
      <c r="AU117" s="952"/>
      <c r="AV117" s="953"/>
      <c r="AW117" s="953"/>
      <c r="AX117" s="953"/>
      <c r="AY117" s="953"/>
      <c r="AZ117" s="1019" t="s">
        <v>465</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417</v>
      </c>
      <c r="BW117" s="972"/>
      <c r="BX117" s="972"/>
      <c r="BY117" s="972"/>
      <c r="BZ117" s="972"/>
      <c r="CA117" s="972" t="s">
        <v>466</v>
      </c>
      <c r="CB117" s="972"/>
      <c r="CC117" s="972"/>
      <c r="CD117" s="972"/>
      <c r="CE117" s="972"/>
      <c r="CF117" s="966" t="s">
        <v>417</v>
      </c>
      <c r="CG117" s="967"/>
      <c r="CH117" s="967"/>
      <c r="CI117" s="967"/>
      <c r="CJ117" s="967"/>
      <c r="CK117" s="997"/>
      <c r="CL117" s="998"/>
      <c r="CM117" s="968" t="s">
        <v>467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128</v>
      </c>
      <c r="DH117" s="1011"/>
      <c r="DI117" s="1011"/>
      <c r="DJ117" s="1011"/>
      <c r="DK117" s="1012"/>
      <c r="DL117" s="1013" t="s">
        <v>466</v>
      </c>
      <c r="DM117" s="1011"/>
      <c r="DN117" s="1011"/>
      <c r="DO117" s="1011"/>
      <c r="DP117" s="1012"/>
      <c r="DQ117" s="1013" t="s">
        <v>466</v>
      </c>
      <c r="DR117" s="1011"/>
      <c r="DS117" s="1011"/>
      <c r="DT117" s="1011"/>
      <c r="DU117" s="1012"/>
      <c r="DV117" s="1014" t="s">
        <v>466</v>
      </c>
      <c r="DW117" s="1015"/>
      <c r="DX117" s="1015"/>
      <c r="DY117" s="1015"/>
      <c r="DZ117" s="1016"/>
    </row>
    <row r="118" spans="1:130" s="246" customFormat="1" ht="26.25" customHeight="1" x14ac:dyDescent="0.15">
      <c r="A118" s="956" t="s">
        <v>437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435</v>
      </c>
      <c r="AB118" s="937"/>
      <c r="AC118" s="937"/>
      <c r="AD118" s="937"/>
      <c r="AE118" s="938"/>
      <c r="AF118" s="936" t="s">
        <v>303</v>
      </c>
      <c r="AG118" s="937"/>
      <c r="AH118" s="937"/>
      <c r="AI118" s="937"/>
      <c r="AJ118" s="938"/>
      <c r="AK118" s="936" t="s">
        <v>302</v>
      </c>
      <c r="AL118" s="937"/>
      <c r="AM118" s="937"/>
      <c r="AN118" s="937"/>
      <c r="AO118" s="938"/>
      <c r="AP118" s="1023" t="s">
        <v>436</v>
      </c>
      <c r="AQ118" s="1024"/>
      <c r="AR118" s="1024"/>
      <c r="AS118" s="1024"/>
      <c r="AT118" s="1025"/>
      <c r="AU118" s="952"/>
      <c r="AV118" s="953"/>
      <c r="AW118" s="953"/>
      <c r="AX118" s="953"/>
      <c r="AY118" s="953"/>
      <c r="AZ118" s="1026" t="s">
        <v>468</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417</v>
      </c>
      <c r="BW118" s="1050"/>
      <c r="BX118" s="1050"/>
      <c r="BY118" s="1050"/>
      <c r="BZ118" s="1050"/>
      <c r="CA118" s="1050" t="s">
        <v>451</v>
      </c>
      <c r="CB118" s="1050"/>
      <c r="CC118" s="1050"/>
      <c r="CD118" s="1050"/>
      <c r="CE118" s="1050"/>
      <c r="CF118" s="966" t="s">
        <v>443</v>
      </c>
      <c r="CG118" s="967"/>
      <c r="CH118" s="967"/>
      <c r="CI118" s="967"/>
      <c r="CJ118" s="967"/>
      <c r="CK118" s="997"/>
      <c r="CL118" s="998"/>
      <c r="CM118" s="968" t="s">
        <v>469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417</v>
      </c>
      <c r="DH118" s="1011"/>
      <c r="DI118" s="1011"/>
      <c r="DJ118" s="1011"/>
      <c r="DK118" s="1012"/>
      <c r="DL118" s="1013" t="s">
        <v>128</v>
      </c>
      <c r="DM118" s="1011"/>
      <c r="DN118" s="1011"/>
      <c r="DO118" s="1011"/>
      <c r="DP118" s="1012"/>
      <c r="DQ118" s="1013" t="s">
        <v>417</v>
      </c>
      <c r="DR118" s="1011"/>
      <c r="DS118" s="1011"/>
      <c r="DT118" s="1011"/>
      <c r="DU118" s="1012"/>
      <c r="DV118" s="1014" t="s">
        <v>128</v>
      </c>
      <c r="DW118" s="1015"/>
      <c r="DX118" s="1015"/>
      <c r="DY118" s="1015"/>
      <c r="DZ118" s="1016"/>
    </row>
    <row r="119" spans="1:130" s="246" customFormat="1" ht="26.25" customHeight="1" x14ac:dyDescent="0.15">
      <c r="A119" s="1110" t="s">
        <v>440</v>
      </c>
      <c r="B119" s="996"/>
      <c r="C119" s="975" t="s">
        <v>441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401487</v>
      </c>
      <c r="AB119" s="944"/>
      <c r="AC119" s="944"/>
      <c r="AD119" s="944"/>
      <c r="AE119" s="945"/>
      <c r="AF119" s="946">
        <v>401626</v>
      </c>
      <c r="AG119" s="944"/>
      <c r="AH119" s="944"/>
      <c r="AI119" s="944"/>
      <c r="AJ119" s="945"/>
      <c r="AK119" s="946">
        <v>401916</v>
      </c>
      <c r="AL119" s="944"/>
      <c r="AM119" s="944"/>
      <c r="AN119" s="944"/>
      <c r="AO119" s="945"/>
      <c r="AP119" s="947">
        <v>0.4</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470</v>
      </c>
      <c r="BP119" s="1058"/>
      <c r="BQ119" s="1049">
        <v>189472928</v>
      </c>
      <c r="BR119" s="1050"/>
      <c r="BS119" s="1050"/>
      <c r="BT119" s="1050"/>
      <c r="BU119" s="1050"/>
      <c r="BV119" s="1050">
        <v>178553249</v>
      </c>
      <c r="BW119" s="1050"/>
      <c r="BX119" s="1050"/>
      <c r="BY119" s="1050"/>
      <c r="BZ119" s="1050"/>
      <c r="CA119" s="1050">
        <v>167202612</v>
      </c>
      <c r="CB119" s="1050"/>
      <c r="CC119" s="1050"/>
      <c r="CD119" s="1050"/>
      <c r="CE119" s="1050"/>
      <c r="CF119" s="1051"/>
      <c r="CG119" s="1052"/>
      <c r="CH119" s="1052"/>
      <c r="CI119" s="1052"/>
      <c r="CJ119" s="1053"/>
      <c r="CK119" s="999"/>
      <c r="CL119" s="1000"/>
      <c r="CM119" s="1054" t="s">
        <v>471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2542300</v>
      </c>
      <c r="DH119" s="1036"/>
      <c r="DI119" s="1036"/>
      <c r="DJ119" s="1036"/>
      <c r="DK119" s="1037"/>
      <c r="DL119" s="1035">
        <v>2197950</v>
      </c>
      <c r="DM119" s="1036"/>
      <c r="DN119" s="1036"/>
      <c r="DO119" s="1036"/>
      <c r="DP119" s="1037"/>
      <c r="DQ119" s="1035">
        <v>2038707</v>
      </c>
      <c r="DR119" s="1036"/>
      <c r="DS119" s="1036"/>
      <c r="DT119" s="1036"/>
      <c r="DU119" s="1037"/>
      <c r="DV119" s="1038">
        <v>2.2999999999999998</v>
      </c>
      <c r="DW119" s="1039"/>
      <c r="DX119" s="1039"/>
      <c r="DY119" s="1039"/>
      <c r="DZ119" s="1040"/>
    </row>
    <row r="120" spans="1:130" s="246" customFormat="1" ht="26.25" customHeight="1" x14ac:dyDescent="0.15">
      <c r="A120" s="1111"/>
      <c r="B120" s="998"/>
      <c r="C120" s="968" t="s">
        <v>445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417</v>
      </c>
      <c r="AG120" s="1011"/>
      <c r="AH120" s="1011"/>
      <c r="AI120" s="1011"/>
      <c r="AJ120" s="1012"/>
      <c r="AK120" s="1013" t="s">
        <v>128</v>
      </c>
      <c r="AL120" s="1011"/>
      <c r="AM120" s="1011"/>
      <c r="AN120" s="1011"/>
      <c r="AO120" s="1012"/>
      <c r="AP120" s="1014" t="s">
        <v>466</v>
      </c>
      <c r="AQ120" s="1015"/>
      <c r="AR120" s="1015"/>
      <c r="AS120" s="1015"/>
      <c r="AT120" s="1016"/>
      <c r="AU120" s="1041" t="s">
        <v>472</v>
      </c>
      <c r="AV120" s="1042"/>
      <c r="AW120" s="1042"/>
      <c r="AX120" s="1042"/>
      <c r="AY120" s="1043"/>
      <c r="AZ120" s="992" t="s">
        <v>473</v>
      </c>
      <c r="BA120" s="941"/>
      <c r="BB120" s="941"/>
      <c r="BC120" s="941"/>
      <c r="BD120" s="941"/>
      <c r="BE120" s="941"/>
      <c r="BF120" s="941"/>
      <c r="BG120" s="941"/>
      <c r="BH120" s="941"/>
      <c r="BI120" s="941"/>
      <c r="BJ120" s="941"/>
      <c r="BK120" s="941"/>
      <c r="BL120" s="941"/>
      <c r="BM120" s="941"/>
      <c r="BN120" s="941"/>
      <c r="BO120" s="941"/>
      <c r="BP120" s="942"/>
      <c r="BQ120" s="978">
        <v>40818207</v>
      </c>
      <c r="BR120" s="979"/>
      <c r="BS120" s="979"/>
      <c r="BT120" s="979"/>
      <c r="BU120" s="979"/>
      <c r="BV120" s="979">
        <v>40000418</v>
      </c>
      <c r="BW120" s="979"/>
      <c r="BX120" s="979"/>
      <c r="BY120" s="979"/>
      <c r="BZ120" s="979"/>
      <c r="CA120" s="979">
        <v>48619850</v>
      </c>
      <c r="CB120" s="979"/>
      <c r="CC120" s="979"/>
      <c r="CD120" s="979"/>
      <c r="CE120" s="979"/>
      <c r="CF120" s="993">
        <v>53.8</v>
      </c>
      <c r="CG120" s="994"/>
      <c r="CH120" s="994"/>
      <c r="CI120" s="994"/>
      <c r="CJ120" s="994"/>
      <c r="CK120" s="1059" t="s">
        <v>474</v>
      </c>
      <c r="CL120" s="1060"/>
      <c r="CM120" s="1060"/>
      <c r="CN120" s="1060"/>
      <c r="CO120" s="1061"/>
      <c r="CP120" s="1067" t="s">
        <v>475</v>
      </c>
      <c r="CQ120" s="1068"/>
      <c r="CR120" s="1068"/>
      <c r="CS120" s="1068"/>
      <c r="CT120" s="1068"/>
      <c r="CU120" s="1068"/>
      <c r="CV120" s="1068"/>
      <c r="CW120" s="1068"/>
      <c r="CX120" s="1068"/>
      <c r="CY120" s="1068"/>
      <c r="CZ120" s="1068"/>
      <c r="DA120" s="1068"/>
      <c r="DB120" s="1068"/>
      <c r="DC120" s="1068"/>
      <c r="DD120" s="1068"/>
      <c r="DE120" s="1068"/>
      <c r="DF120" s="1069"/>
      <c r="DG120" s="978">
        <v>30839600</v>
      </c>
      <c r="DH120" s="979"/>
      <c r="DI120" s="979"/>
      <c r="DJ120" s="979"/>
      <c r="DK120" s="979"/>
      <c r="DL120" s="979">
        <v>27882058</v>
      </c>
      <c r="DM120" s="979"/>
      <c r="DN120" s="979"/>
      <c r="DO120" s="979"/>
      <c r="DP120" s="979"/>
      <c r="DQ120" s="979">
        <v>23419245</v>
      </c>
      <c r="DR120" s="979"/>
      <c r="DS120" s="979"/>
      <c r="DT120" s="979"/>
      <c r="DU120" s="979"/>
      <c r="DV120" s="980">
        <v>25.9</v>
      </c>
      <c r="DW120" s="980"/>
      <c r="DX120" s="980"/>
      <c r="DY120" s="980"/>
      <c r="DZ120" s="981"/>
    </row>
    <row r="121" spans="1:130" s="246" customFormat="1" ht="26.25" customHeight="1" x14ac:dyDescent="0.15">
      <c r="A121" s="1111"/>
      <c r="B121" s="998"/>
      <c r="C121" s="1019" t="s">
        <v>476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128</v>
      </c>
      <c r="AB121" s="1011"/>
      <c r="AC121" s="1011"/>
      <c r="AD121" s="1011"/>
      <c r="AE121" s="1012"/>
      <c r="AF121" s="1013" t="s">
        <v>446</v>
      </c>
      <c r="AG121" s="1011"/>
      <c r="AH121" s="1011"/>
      <c r="AI121" s="1011"/>
      <c r="AJ121" s="1012"/>
      <c r="AK121" s="1013" t="s">
        <v>466</v>
      </c>
      <c r="AL121" s="1011"/>
      <c r="AM121" s="1011"/>
      <c r="AN121" s="1011"/>
      <c r="AO121" s="1012"/>
      <c r="AP121" s="1014" t="s">
        <v>466</v>
      </c>
      <c r="AQ121" s="1015"/>
      <c r="AR121" s="1015"/>
      <c r="AS121" s="1015"/>
      <c r="AT121" s="1016"/>
      <c r="AU121" s="1044"/>
      <c r="AV121" s="1045"/>
      <c r="AW121" s="1045"/>
      <c r="AX121" s="1045"/>
      <c r="AY121" s="1046"/>
      <c r="AZ121" s="1001" t="s">
        <v>477</v>
      </c>
      <c r="BA121" s="1002"/>
      <c r="BB121" s="1002"/>
      <c r="BC121" s="1002"/>
      <c r="BD121" s="1002"/>
      <c r="BE121" s="1002"/>
      <c r="BF121" s="1002"/>
      <c r="BG121" s="1002"/>
      <c r="BH121" s="1002"/>
      <c r="BI121" s="1002"/>
      <c r="BJ121" s="1002"/>
      <c r="BK121" s="1002"/>
      <c r="BL121" s="1002"/>
      <c r="BM121" s="1002"/>
      <c r="BN121" s="1002"/>
      <c r="BO121" s="1002"/>
      <c r="BP121" s="1003"/>
      <c r="BQ121" s="971">
        <v>21748089</v>
      </c>
      <c r="BR121" s="972"/>
      <c r="BS121" s="972"/>
      <c r="BT121" s="972"/>
      <c r="BU121" s="972"/>
      <c r="BV121" s="972">
        <v>19823347</v>
      </c>
      <c r="BW121" s="972"/>
      <c r="BX121" s="972"/>
      <c r="BY121" s="972"/>
      <c r="BZ121" s="972"/>
      <c r="CA121" s="972">
        <v>17840030</v>
      </c>
      <c r="CB121" s="972"/>
      <c r="CC121" s="972"/>
      <c r="CD121" s="972"/>
      <c r="CE121" s="972"/>
      <c r="CF121" s="966">
        <v>19.7</v>
      </c>
      <c r="CG121" s="967"/>
      <c r="CH121" s="967"/>
      <c r="CI121" s="967"/>
      <c r="CJ121" s="967"/>
      <c r="CK121" s="1062"/>
      <c r="CL121" s="1063"/>
      <c r="CM121" s="1063"/>
      <c r="CN121" s="1063"/>
      <c r="CO121" s="1064"/>
      <c r="CP121" s="1072" t="s">
        <v>478</v>
      </c>
      <c r="CQ121" s="1073"/>
      <c r="CR121" s="1073"/>
      <c r="CS121" s="1073"/>
      <c r="CT121" s="1073"/>
      <c r="CU121" s="1073"/>
      <c r="CV121" s="1073"/>
      <c r="CW121" s="1073"/>
      <c r="CX121" s="1073"/>
      <c r="CY121" s="1073"/>
      <c r="CZ121" s="1073"/>
      <c r="DA121" s="1073"/>
      <c r="DB121" s="1073"/>
      <c r="DC121" s="1073"/>
      <c r="DD121" s="1073"/>
      <c r="DE121" s="1073"/>
      <c r="DF121" s="1074"/>
      <c r="DG121" s="971">
        <v>260605</v>
      </c>
      <c r="DH121" s="972"/>
      <c r="DI121" s="972"/>
      <c r="DJ121" s="972"/>
      <c r="DK121" s="972"/>
      <c r="DL121" s="972">
        <v>243306</v>
      </c>
      <c r="DM121" s="972"/>
      <c r="DN121" s="972"/>
      <c r="DO121" s="972"/>
      <c r="DP121" s="972"/>
      <c r="DQ121" s="972">
        <v>197100</v>
      </c>
      <c r="DR121" s="972"/>
      <c r="DS121" s="972"/>
      <c r="DT121" s="972"/>
      <c r="DU121" s="972"/>
      <c r="DV121" s="973">
        <v>0.2</v>
      </c>
      <c r="DW121" s="973"/>
      <c r="DX121" s="973"/>
      <c r="DY121" s="973"/>
      <c r="DZ121" s="974"/>
    </row>
    <row r="122" spans="1:130" s="246" customFormat="1" ht="26.25" customHeight="1" x14ac:dyDescent="0.15">
      <c r="A122" s="1111"/>
      <c r="B122" s="998"/>
      <c r="C122" s="968" t="s">
        <v>457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443</v>
      </c>
      <c r="AB122" s="1011"/>
      <c r="AC122" s="1011"/>
      <c r="AD122" s="1011"/>
      <c r="AE122" s="1012"/>
      <c r="AF122" s="1013" t="s">
        <v>128</v>
      </c>
      <c r="AG122" s="1011"/>
      <c r="AH122" s="1011"/>
      <c r="AI122" s="1011"/>
      <c r="AJ122" s="1012"/>
      <c r="AK122" s="1013" t="s">
        <v>128</v>
      </c>
      <c r="AL122" s="1011"/>
      <c r="AM122" s="1011"/>
      <c r="AN122" s="1011"/>
      <c r="AO122" s="1012"/>
      <c r="AP122" s="1014" t="s">
        <v>466</v>
      </c>
      <c r="AQ122" s="1015"/>
      <c r="AR122" s="1015"/>
      <c r="AS122" s="1015"/>
      <c r="AT122" s="1016"/>
      <c r="AU122" s="1044"/>
      <c r="AV122" s="1045"/>
      <c r="AW122" s="1045"/>
      <c r="AX122" s="1045"/>
      <c r="AY122" s="1046"/>
      <c r="AZ122" s="1026" t="s">
        <v>479</v>
      </c>
      <c r="BA122" s="1017"/>
      <c r="BB122" s="1017"/>
      <c r="BC122" s="1017"/>
      <c r="BD122" s="1017"/>
      <c r="BE122" s="1017"/>
      <c r="BF122" s="1017"/>
      <c r="BG122" s="1017"/>
      <c r="BH122" s="1017"/>
      <c r="BI122" s="1017"/>
      <c r="BJ122" s="1017"/>
      <c r="BK122" s="1017"/>
      <c r="BL122" s="1017"/>
      <c r="BM122" s="1017"/>
      <c r="BN122" s="1017"/>
      <c r="BO122" s="1017"/>
      <c r="BP122" s="1018"/>
      <c r="BQ122" s="1049">
        <v>120064715</v>
      </c>
      <c r="BR122" s="1050"/>
      <c r="BS122" s="1050"/>
      <c r="BT122" s="1050"/>
      <c r="BU122" s="1050"/>
      <c r="BV122" s="1050">
        <v>112934574</v>
      </c>
      <c r="BW122" s="1050"/>
      <c r="BX122" s="1050"/>
      <c r="BY122" s="1050"/>
      <c r="BZ122" s="1050"/>
      <c r="CA122" s="1050">
        <v>106164041</v>
      </c>
      <c r="CB122" s="1050"/>
      <c r="CC122" s="1050"/>
      <c r="CD122" s="1050"/>
      <c r="CE122" s="1050"/>
      <c r="CF122" s="1070">
        <v>117.4</v>
      </c>
      <c r="CG122" s="1071"/>
      <c r="CH122" s="1071"/>
      <c r="CI122" s="1071"/>
      <c r="CJ122" s="1071"/>
      <c r="CK122" s="1062"/>
      <c r="CL122" s="1063"/>
      <c r="CM122" s="1063"/>
      <c r="CN122" s="1063"/>
      <c r="CO122" s="1064"/>
      <c r="CP122" s="1072" t="s">
        <v>480</v>
      </c>
      <c r="CQ122" s="1073"/>
      <c r="CR122" s="1073"/>
      <c r="CS122" s="1073"/>
      <c r="CT122" s="1073"/>
      <c r="CU122" s="1073"/>
      <c r="CV122" s="1073"/>
      <c r="CW122" s="1073"/>
      <c r="CX122" s="1073"/>
      <c r="CY122" s="1073"/>
      <c r="CZ122" s="1073"/>
      <c r="DA122" s="1073"/>
      <c r="DB122" s="1073"/>
      <c r="DC122" s="1073"/>
      <c r="DD122" s="1073"/>
      <c r="DE122" s="1073"/>
      <c r="DF122" s="1074"/>
      <c r="DG122" s="971">
        <v>208378</v>
      </c>
      <c r="DH122" s="972"/>
      <c r="DI122" s="972"/>
      <c r="DJ122" s="972"/>
      <c r="DK122" s="972"/>
      <c r="DL122" s="972">
        <v>150114</v>
      </c>
      <c r="DM122" s="972"/>
      <c r="DN122" s="972"/>
      <c r="DO122" s="972"/>
      <c r="DP122" s="972"/>
      <c r="DQ122" s="972">
        <v>83930</v>
      </c>
      <c r="DR122" s="972"/>
      <c r="DS122" s="972"/>
      <c r="DT122" s="972"/>
      <c r="DU122" s="972"/>
      <c r="DV122" s="973">
        <v>0.1</v>
      </c>
      <c r="DW122" s="973"/>
      <c r="DX122" s="973"/>
      <c r="DY122" s="973"/>
      <c r="DZ122" s="974"/>
    </row>
    <row r="123" spans="1:130" s="246" customFormat="1" ht="26.25" customHeight="1" x14ac:dyDescent="0.15">
      <c r="A123" s="1111"/>
      <c r="B123" s="998"/>
      <c r="C123" s="968" t="s">
        <v>463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128</v>
      </c>
      <c r="AB123" s="1011"/>
      <c r="AC123" s="1011"/>
      <c r="AD123" s="1011"/>
      <c r="AE123" s="1012"/>
      <c r="AF123" s="1013" t="s">
        <v>417</v>
      </c>
      <c r="AG123" s="1011"/>
      <c r="AH123" s="1011"/>
      <c r="AI123" s="1011"/>
      <c r="AJ123" s="1012"/>
      <c r="AK123" s="1013" t="s">
        <v>417</v>
      </c>
      <c r="AL123" s="1011"/>
      <c r="AM123" s="1011"/>
      <c r="AN123" s="1011"/>
      <c r="AO123" s="1012"/>
      <c r="AP123" s="1014" t="s">
        <v>443</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481</v>
      </c>
      <c r="BP123" s="1058"/>
      <c r="BQ123" s="1117">
        <v>182631011</v>
      </c>
      <c r="BR123" s="1118"/>
      <c r="BS123" s="1118"/>
      <c r="BT123" s="1118"/>
      <c r="BU123" s="1118"/>
      <c r="BV123" s="1118">
        <v>172758339</v>
      </c>
      <c r="BW123" s="1118"/>
      <c r="BX123" s="1118"/>
      <c r="BY123" s="1118"/>
      <c r="BZ123" s="1118"/>
      <c r="CA123" s="1118">
        <v>172623921</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467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417</v>
      </c>
      <c r="AB124" s="1011"/>
      <c r="AC124" s="1011"/>
      <c r="AD124" s="1011"/>
      <c r="AE124" s="1012"/>
      <c r="AF124" s="1013" t="s">
        <v>417</v>
      </c>
      <c r="AG124" s="1011"/>
      <c r="AH124" s="1011"/>
      <c r="AI124" s="1011"/>
      <c r="AJ124" s="1012"/>
      <c r="AK124" s="1013" t="s">
        <v>128</v>
      </c>
      <c r="AL124" s="1011"/>
      <c r="AM124" s="1011"/>
      <c r="AN124" s="1011"/>
      <c r="AO124" s="1012"/>
      <c r="AP124" s="1014" t="s">
        <v>128</v>
      </c>
      <c r="AQ124" s="1015"/>
      <c r="AR124" s="1015"/>
      <c r="AS124" s="1015"/>
      <c r="AT124" s="1016"/>
      <c r="AU124" s="1113" t="s">
        <v>482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7.5</v>
      </c>
      <c r="BR124" s="1080"/>
      <c r="BS124" s="1080"/>
      <c r="BT124" s="1080"/>
      <c r="BU124" s="1080"/>
      <c r="BV124" s="1080">
        <v>6.4</v>
      </c>
      <c r="BW124" s="1080"/>
      <c r="BX124" s="1080"/>
      <c r="BY124" s="1080"/>
      <c r="BZ124" s="1080"/>
      <c r="CA124" s="1080" t="s">
        <v>446</v>
      </c>
      <c r="CB124" s="1080"/>
      <c r="CC124" s="1080"/>
      <c r="CD124" s="1080"/>
      <c r="CE124" s="1080"/>
      <c r="CF124" s="1081"/>
      <c r="CG124" s="1082"/>
      <c r="CH124" s="1082"/>
      <c r="CI124" s="1082"/>
      <c r="CJ124" s="1083"/>
      <c r="CK124" s="1065"/>
      <c r="CL124" s="1065"/>
      <c r="CM124" s="1065"/>
      <c r="CN124" s="1065"/>
      <c r="CO124" s="1066"/>
      <c r="CP124" s="1072" t="s">
        <v>483</v>
      </c>
      <c r="CQ124" s="1073"/>
      <c r="CR124" s="1073"/>
      <c r="CS124" s="1073"/>
      <c r="CT124" s="1073"/>
      <c r="CU124" s="1073"/>
      <c r="CV124" s="1073"/>
      <c r="CW124" s="1073"/>
      <c r="CX124" s="1073"/>
      <c r="CY124" s="1073"/>
      <c r="CZ124" s="1073"/>
      <c r="DA124" s="1073"/>
      <c r="DB124" s="1073"/>
      <c r="DC124" s="1073"/>
      <c r="DD124" s="1073"/>
      <c r="DE124" s="1073"/>
      <c r="DF124" s="1074"/>
      <c r="DG124" s="1057" t="s">
        <v>446</v>
      </c>
      <c r="DH124" s="1036"/>
      <c r="DI124" s="1036"/>
      <c r="DJ124" s="1036"/>
      <c r="DK124" s="1037"/>
      <c r="DL124" s="1035" t="s">
        <v>446</v>
      </c>
      <c r="DM124" s="1036"/>
      <c r="DN124" s="1036"/>
      <c r="DO124" s="1036"/>
      <c r="DP124" s="1037"/>
      <c r="DQ124" s="1035" t="s">
        <v>446</v>
      </c>
      <c r="DR124" s="1036"/>
      <c r="DS124" s="1036"/>
      <c r="DT124" s="1036"/>
      <c r="DU124" s="1037"/>
      <c r="DV124" s="1038" t="s">
        <v>446</v>
      </c>
      <c r="DW124" s="1039"/>
      <c r="DX124" s="1039"/>
      <c r="DY124" s="1039"/>
      <c r="DZ124" s="1040"/>
    </row>
    <row r="125" spans="1:130" s="246" customFormat="1" ht="26.25" customHeight="1" x14ac:dyDescent="0.15">
      <c r="A125" s="1111"/>
      <c r="B125" s="998"/>
      <c r="C125" s="968" t="s">
        <v>469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446</v>
      </c>
      <c r="AB125" s="1011"/>
      <c r="AC125" s="1011"/>
      <c r="AD125" s="1011"/>
      <c r="AE125" s="1012"/>
      <c r="AF125" s="1013" t="s">
        <v>446</v>
      </c>
      <c r="AG125" s="1011"/>
      <c r="AH125" s="1011"/>
      <c r="AI125" s="1011"/>
      <c r="AJ125" s="1012"/>
      <c r="AK125" s="1013" t="s">
        <v>446</v>
      </c>
      <c r="AL125" s="1011"/>
      <c r="AM125" s="1011"/>
      <c r="AN125" s="1011"/>
      <c r="AO125" s="1012"/>
      <c r="AP125" s="1014" t="s">
        <v>446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484</v>
      </c>
      <c r="CL125" s="1060"/>
      <c r="CM125" s="1060"/>
      <c r="CN125" s="1060"/>
      <c r="CO125" s="1061"/>
      <c r="CP125" s="992" t="s">
        <v>485</v>
      </c>
      <c r="CQ125" s="941"/>
      <c r="CR125" s="941"/>
      <c r="CS125" s="941"/>
      <c r="CT125" s="941"/>
      <c r="CU125" s="941"/>
      <c r="CV125" s="941"/>
      <c r="CW125" s="941"/>
      <c r="CX125" s="941"/>
      <c r="CY125" s="941"/>
      <c r="CZ125" s="941"/>
      <c r="DA125" s="941"/>
      <c r="DB125" s="941"/>
      <c r="DC125" s="941"/>
      <c r="DD125" s="941"/>
      <c r="DE125" s="941"/>
      <c r="DF125" s="942"/>
      <c r="DG125" s="978" t="s">
        <v>446</v>
      </c>
      <c r="DH125" s="979"/>
      <c r="DI125" s="979"/>
      <c r="DJ125" s="979"/>
      <c r="DK125" s="979"/>
      <c r="DL125" s="979" t="s">
        <v>446</v>
      </c>
      <c r="DM125" s="979"/>
      <c r="DN125" s="979"/>
      <c r="DO125" s="979"/>
      <c r="DP125" s="979"/>
      <c r="DQ125" s="979" t="s">
        <v>446</v>
      </c>
      <c r="DR125" s="979"/>
      <c r="DS125" s="979"/>
      <c r="DT125" s="979"/>
      <c r="DU125" s="979"/>
      <c r="DV125" s="980" t="s">
        <v>446</v>
      </c>
      <c r="DW125" s="980"/>
      <c r="DX125" s="980"/>
      <c r="DY125" s="980"/>
      <c r="DZ125" s="981"/>
    </row>
    <row r="126" spans="1:130" s="246" customFormat="1" ht="26.25" customHeight="1" thickBot="1" x14ac:dyDescent="0.2">
      <c r="A126" s="1111"/>
      <c r="B126" s="998"/>
      <c r="C126" s="968" t="s">
        <v>471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648631</v>
      </c>
      <c r="AB126" s="1011"/>
      <c r="AC126" s="1011"/>
      <c r="AD126" s="1011"/>
      <c r="AE126" s="1012"/>
      <c r="AF126" s="1013">
        <v>2020862</v>
      </c>
      <c r="AG126" s="1011"/>
      <c r="AH126" s="1011"/>
      <c r="AI126" s="1011"/>
      <c r="AJ126" s="1012"/>
      <c r="AK126" s="1013">
        <v>1344329</v>
      </c>
      <c r="AL126" s="1011"/>
      <c r="AM126" s="1011"/>
      <c r="AN126" s="1011"/>
      <c r="AO126" s="1012"/>
      <c r="AP126" s="1014">
        <v>1.5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486</v>
      </c>
      <c r="CQ126" s="1002"/>
      <c r="CR126" s="1002"/>
      <c r="CS126" s="1002"/>
      <c r="CT126" s="1002"/>
      <c r="CU126" s="1002"/>
      <c r="CV126" s="1002"/>
      <c r="CW126" s="1002"/>
      <c r="CX126" s="1002"/>
      <c r="CY126" s="1002"/>
      <c r="CZ126" s="1002"/>
      <c r="DA126" s="1002"/>
      <c r="DB126" s="1002"/>
      <c r="DC126" s="1002"/>
      <c r="DD126" s="1002"/>
      <c r="DE126" s="1002"/>
      <c r="DF126" s="1003"/>
      <c r="DG126" s="971" t="s">
        <v>446</v>
      </c>
      <c r="DH126" s="972"/>
      <c r="DI126" s="972"/>
      <c r="DJ126" s="972"/>
      <c r="DK126" s="972"/>
      <c r="DL126" s="972" t="s">
        <v>417</v>
      </c>
      <c r="DM126" s="972"/>
      <c r="DN126" s="972"/>
      <c r="DO126" s="972"/>
      <c r="DP126" s="972"/>
      <c r="DQ126" s="972" t="s">
        <v>417</v>
      </c>
      <c r="DR126" s="972"/>
      <c r="DS126" s="972"/>
      <c r="DT126" s="972"/>
      <c r="DU126" s="972"/>
      <c r="DV126" s="973" t="s">
        <v>446</v>
      </c>
      <c r="DW126" s="973"/>
      <c r="DX126" s="973"/>
      <c r="DY126" s="973"/>
      <c r="DZ126" s="974"/>
    </row>
    <row r="127" spans="1:130" s="246" customFormat="1" ht="26.25" customHeight="1" x14ac:dyDescent="0.15">
      <c r="A127" s="1112"/>
      <c r="B127" s="1000"/>
      <c r="C127" s="1054" t="s">
        <v>487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446</v>
      </c>
      <c r="AB127" s="1011"/>
      <c r="AC127" s="1011"/>
      <c r="AD127" s="1011"/>
      <c r="AE127" s="1012"/>
      <c r="AF127" s="1013" t="s">
        <v>446</v>
      </c>
      <c r="AG127" s="1011"/>
      <c r="AH127" s="1011"/>
      <c r="AI127" s="1011"/>
      <c r="AJ127" s="1012"/>
      <c r="AK127" s="1013" t="s">
        <v>446</v>
      </c>
      <c r="AL127" s="1011"/>
      <c r="AM127" s="1011"/>
      <c r="AN127" s="1011"/>
      <c r="AO127" s="1012"/>
      <c r="AP127" s="1014" t="s">
        <v>446</v>
      </c>
      <c r="AQ127" s="1015"/>
      <c r="AR127" s="1015"/>
      <c r="AS127" s="1015"/>
      <c r="AT127" s="1016"/>
      <c r="AU127" s="282"/>
      <c r="AV127" s="282"/>
      <c r="AW127" s="282"/>
      <c r="AX127" s="1084" t="s">
        <v>488</v>
      </c>
      <c r="AY127" s="1085"/>
      <c r="AZ127" s="1085"/>
      <c r="BA127" s="1085"/>
      <c r="BB127" s="1085"/>
      <c r="BC127" s="1085"/>
      <c r="BD127" s="1085"/>
      <c r="BE127" s="1086"/>
      <c r="BF127" s="1087" t="s">
        <v>489</v>
      </c>
      <c r="BG127" s="1085"/>
      <c r="BH127" s="1085"/>
      <c r="BI127" s="1085"/>
      <c r="BJ127" s="1085"/>
      <c r="BK127" s="1085"/>
      <c r="BL127" s="1086"/>
      <c r="BM127" s="1087" t="s">
        <v>490</v>
      </c>
      <c r="BN127" s="1085"/>
      <c r="BO127" s="1085"/>
      <c r="BP127" s="1085"/>
      <c r="BQ127" s="1085"/>
      <c r="BR127" s="1085"/>
      <c r="BS127" s="1086"/>
      <c r="BT127" s="1087" t="s">
        <v>491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492</v>
      </c>
      <c r="CQ127" s="1002"/>
      <c r="CR127" s="1002"/>
      <c r="CS127" s="1002"/>
      <c r="CT127" s="1002"/>
      <c r="CU127" s="1002"/>
      <c r="CV127" s="1002"/>
      <c r="CW127" s="1002"/>
      <c r="CX127" s="1002"/>
      <c r="CY127" s="1002"/>
      <c r="CZ127" s="1002"/>
      <c r="DA127" s="1002"/>
      <c r="DB127" s="1002"/>
      <c r="DC127" s="1002"/>
      <c r="DD127" s="1002"/>
      <c r="DE127" s="1002"/>
      <c r="DF127" s="1003"/>
      <c r="DG127" s="971" t="s">
        <v>446</v>
      </c>
      <c r="DH127" s="972"/>
      <c r="DI127" s="972"/>
      <c r="DJ127" s="972"/>
      <c r="DK127" s="972"/>
      <c r="DL127" s="972" t="s">
        <v>446</v>
      </c>
      <c r="DM127" s="972"/>
      <c r="DN127" s="972"/>
      <c r="DO127" s="972"/>
      <c r="DP127" s="972"/>
      <c r="DQ127" s="972" t="s">
        <v>446</v>
      </c>
      <c r="DR127" s="972"/>
      <c r="DS127" s="972"/>
      <c r="DT127" s="972"/>
      <c r="DU127" s="972"/>
      <c r="DV127" s="973" t="s">
        <v>446</v>
      </c>
      <c r="DW127" s="973"/>
      <c r="DX127" s="973"/>
      <c r="DY127" s="973"/>
      <c r="DZ127" s="974"/>
    </row>
    <row r="128" spans="1:130" s="246" customFormat="1" ht="26.25" customHeight="1" thickBot="1" x14ac:dyDescent="0.2">
      <c r="A128" s="1095" t="s">
        <v>493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494</v>
      </c>
      <c r="X128" s="1097"/>
      <c r="Y128" s="1097"/>
      <c r="Z128" s="1098"/>
      <c r="AA128" s="1099">
        <v>3783669</v>
      </c>
      <c r="AB128" s="1100"/>
      <c r="AC128" s="1100"/>
      <c r="AD128" s="1100"/>
      <c r="AE128" s="1101"/>
      <c r="AF128" s="1102">
        <v>3863760</v>
      </c>
      <c r="AG128" s="1100"/>
      <c r="AH128" s="1100"/>
      <c r="AI128" s="1100"/>
      <c r="AJ128" s="1101"/>
      <c r="AK128" s="1102">
        <v>3239018</v>
      </c>
      <c r="AL128" s="1100"/>
      <c r="AM128" s="1100"/>
      <c r="AN128" s="1100"/>
      <c r="AO128" s="1101"/>
      <c r="AP128" s="1103"/>
      <c r="AQ128" s="1104"/>
      <c r="AR128" s="1104"/>
      <c r="AS128" s="1104"/>
      <c r="AT128" s="1105"/>
      <c r="AU128" s="282"/>
      <c r="AV128" s="282"/>
      <c r="AW128" s="282"/>
      <c r="AX128" s="940" t="s">
        <v>495</v>
      </c>
      <c r="AY128" s="941"/>
      <c r="AZ128" s="941"/>
      <c r="BA128" s="941"/>
      <c r="BB128" s="941"/>
      <c r="BC128" s="941"/>
      <c r="BD128" s="941"/>
      <c r="BE128" s="942"/>
      <c r="BF128" s="1106" t="s">
        <v>496</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497</v>
      </c>
      <c r="CQ128" s="1089"/>
      <c r="CR128" s="1089"/>
      <c r="CS128" s="1089"/>
      <c r="CT128" s="1089"/>
      <c r="CU128" s="1089"/>
      <c r="CV128" s="1089"/>
      <c r="CW128" s="1089"/>
      <c r="CX128" s="1089"/>
      <c r="CY128" s="1089"/>
      <c r="CZ128" s="1089"/>
      <c r="DA128" s="1089"/>
      <c r="DB128" s="1089"/>
      <c r="DC128" s="1089"/>
      <c r="DD128" s="1089"/>
      <c r="DE128" s="1089"/>
      <c r="DF128" s="1090"/>
      <c r="DG128" s="1091">
        <v>38441</v>
      </c>
      <c r="DH128" s="1092"/>
      <c r="DI128" s="1092"/>
      <c r="DJ128" s="1092"/>
      <c r="DK128" s="1092"/>
      <c r="DL128" s="1092">
        <v>15399</v>
      </c>
      <c r="DM128" s="1092"/>
      <c r="DN128" s="1092"/>
      <c r="DO128" s="1092"/>
      <c r="DP128" s="1092"/>
      <c r="DQ128" s="1092">
        <v>25460</v>
      </c>
      <c r="DR128" s="1092"/>
      <c r="DS128" s="1092"/>
      <c r="DT128" s="1092"/>
      <c r="DU128" s="1092"/>
      <c r="DV128" s="1093">
        <v>0</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498</v>
      </c>
      <c r="X129" s="1126"/>
      <c r="Y129" s="1126"/>
      <c r="Z129" s="1127"/>
      <c r="AA129" s="1010">
        <v>101989411</v>
      </c>
      <c r="AB129" s="1011"/>
      <c r="AC129" s="1011"/>
      <c r="AD129" s="1011"/>
      <c r="AE129" s="1012"/>
      <c r="AF129" s="1013">
        <v>102276958</v>
      </c>
      <c r="AG129" s="1011"/>
      <c r="AH129" s="1011"/>
      <c r="AI129" s="1011"/>
      <c r="AJ129" s="1012"/>
      <c r="AK129" s="1013">
        <v>102103199</v>
      </c>
      <c r="AL129" s="1011"/>
      <c r="AM129" s="1011"/>
      <c r="AN129" s="1011"/>
      <c r="AO129" s="1012"/>
      <c r="AP129" s="1128"/>
      <c r="AQ129" s="1129"/>
      <c r="AR129" s="1129"/>
      <c r="AS129" s="1129"/>
      <c r="AT129" s="1130"/>
      <c r="AU129" s="284"/>
      <c r="AV129" s="284"/>
      <c r="AW129" s="284"/>
      <c r="AX129" s="1119" t="s">
        <v>499</v>
      </c>
      <c r="AY129" s="1002"/>
      <c r="AZ129" s="1002"/>
      <c r="BA129" s="1002"/>
      <c r="BB129" s="1002"/>
      <c r="BC129" s="1002"/>
      <c r="BD129" s="1002"/>
      <c r="BE129" s="1003"/>
      <c r="BF129" s="1120" t="s">
        <v>500</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502</v>
      </c>
      <c r="X130" s="1126"/>
      <c r="Y130" s="1126"/>
      <c r="Z130" s="1127"/>
      <c r="AA130" s="1010">
        <v>11939570</v>
      </c>
      <c r="AB130" s="1011"/>
      <c r="AC130" s="1011"/>
      <c r="AD130" s="1011"/>
      <c r="AE130" s="1012"/>
      <c r="AF130" s="1013">
        <v>11847816</v>
      </c>
      <c r="AG130" s="1011"/>
      <c r="AH130" s="1011"/>
      <c r="AI130" s="1011"/>
      <c r="AJ130" s="1012"/>
      <c r="AK130" s="1013">
        <v>11654474</v>
      </c>
      <c r="AL130" s="1011"/>
      <c r="AM130" s="1011"/>
      <c r="AN130" s="1011"/>
      <c r="AO130" s="1012"/>
      <c r="AP130" s="1128"/>
      <c r="AQ130" s="1129"/>
      <c r="AR130" s="1129"/>
      <c r="AS130" s="1129"/>
      <c r="AT130" s="1130"/>
      <c r="AU130" s="284"/>
      <c r="AV130" s="284"/>
      <c r="AW130" s="284"/>
      <c r="AX130" s="1119" t="s">
        <v>503</v>
      </c>
      <c r="AY130" s="1002"/>
      <c r="AZ130" s="1002"/>
      <c r="BA130" s="1002"/>
      <c r="BB130" s="1002"/>
      <c r="BC130" s="1002"/>
      <c r="BD130" s="1002"/>
      <c r="BE130" s="1003"/>
      <c r="BF130" s="1156">
        <v>5.3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504</v>
      </c>
      <c r="X131" s="1164"/>
      <c r="Y131" s="1164"/>
      <c r="Z131" s="1165"/>
      <c r="AA131" s="1057">
        <v>90049841</v>
      </c>
      <c r="AB131" s="1036"/>
      <c r="AC131" s="1036"/>
      <c r="AD131" s="1036"/>
      <c r="AE131" s="1037"/>
      <c r="AF131" s="1035">
        <v>90429142</v>
      </c>
      <c r="AG131" s="1036"/>
      <c r="AH131" s="1036"/>
      <c r="AI131" s="1036"/>
      <c r="AJ131" s="1037"/>
      <c r="AK131" s="1035">
        <v>90448725</v>
      </c>
      <c r="AL131" s="1036"/>
      <c r="AM131" s="1036"/>
      <c r="AN131" s="1036"/>
      <c r="AO131" s="1037"/>
      <c r="AP131" s="1166"/>
      <c r="AQ131" s="1167"/>
      <c r="AR131" s="1167"/>
      <c r="AS131" s="1167"/>
      <c r="AT131" s="1168"/>
      <c r="AU131" s="284"/>
      <c r="AV131" s="284"/>
      <c r="AW131" s="284"/>
      <c r="AX131" s="1138" t="s">
        <v>505</v>
      </c>
      <c r="AY131" s="1089"/>
      <c r="AZ131" s="1089"/>
      <c r="BA131" s="1089"/>
      <c r="BB131" s="1089"/>
      <c r="BC131" s="1089"/>
      <c r="BD131" s="1089"/>
      <c r="BE131" s="1090"/>
      <c r="BF131" s="1139" t="s">
        <v>506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508</v>
      </c>
      <c r="W132" s="1149"/>
      <c r="X132" s="1149"/>
      <c r="Y132" s="1149"/>
      <c r="Z132" s="1150"/>
      <c r="AA132" s="1151">
        <v>4.6432064220000004</v>
      </c>
      <c r="AB132" s="1152"/>
      <c r="AC132" s="1152"/>
      <c r="AD132" s="1152"/>
      <c r="AE132" s="1153"/>
      <c r="AF132" s="1154">
        <v>6.4415871600000001</v>
      </c>
      <c r="AG132" s="1152"/>
      <c r="AH132" s="1152"/>
      <c r="AI132" s="1152"/>
      <c r="AJ132" s="1153"/>
      <c r="AK132" s="1154">
        <v>5.0359836470000001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509</v>
      </c>
      <c r="W133" s="1132"/>
      <c r="X133" s="1132"/>
      <c r="Y133" s="1132"/>
      <c r="Z133" s="1133"/>
      <c r="AA133" s="1134">
        <v>4.4000000000000004</v>
      </c>
      <c r="AB133" s="1135"/>
      <c r="AC133" s="1135"/>
      <c r="AD133" s="1135"/>
      <c r="AE133" s="1136"/>
      <c r="AF133" s="1134">
        <v>5</v>
      </c>
      <c r="AG133" s="1135"/>
      <c r="AH133" s="1135"/>
      <c r="AI133" s="1135"/>
      <c r="AJ133" s="1136"/>
      <c r="AK133" s="1134">
        <v>5.3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VjeP+ITqXc3HQtDonlQnr3XX4cpN8oNQWhpvIoYgkNUct4HbiH+hyjz4zro+93071wTbA7SWVD3SU14QTD6A==" saltValue="7eEQHzFTiN/QkDYDc7oX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AV22" zoomScale="80" zoomScaleNormal="85" zoomScaleSheetLayoutView="80" workbookViewId="0">
      <selection activeCell="CX50" sqref="CX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xIGutI+ymuEr7GeGl+DDJrqrej+nemyazr3EnQsVatSmh+DKAoyWGVyloOHx/RyiktHoIi+0k+bFs1UrKtiqA==" saltValue="nJXBpYJ43X2jEqFF+v7l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103"/>
  <sheetViews>
    <sheetView showGridLines="0" topLeftCell="A6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HS8KqjR+DRrWUovu/UhHd5wZq86NrQpim5H8As2kCuHCRFxqFe+KyE9Umb8pKLeaOzVea7qlSWUGR2ima8+kw==" saltValue="+fwQqeSCSorN0jINqI8d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518</v>
      </c>
      <c r="AL9" s="1175"/>
      <c r="AM9" s="1175"/>
      <c r="AN9" s="1176"/>
      <c r="AO9" s="312">
        <v>29497416</v>
      </c>
      <c r="AP9" s="312">
        <v>56434</v>
      </c>
      <c r="AQ9" s="313">
        <v>57923</v>
      </c>
      <c r="AR9" s="314">
        <v>-2.6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519</v>
      </c>
      <c r="AL10" s="1175"/>
      <c r="AM10" s="1175"/>
      <c r="AN10" s="1176"/>
      <c r="AO10" s="315">
        <v>197826</v>
      </c>
      <c r="AP10" s="315">
        <v>378</v>
      </c>
      <c r="AQ10" s="316">
        <v>2689</v>
      </c>
      <c r="AR10" s="317">
        <v>-85.9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520</v>
      </c>
      <c r="AL11" s="1175"/>
      <c r="AM11" s="1175"/>
      <c r="AN11" s="1176"/>
      <c r="AO11" s="315">
        <v>44182</v>
      </c>
      <c r="AP11" s="315">
        <v>85</v>
      </c>
      <c r="AQ11" s="316">
        <v>1561</v>
      </c>
      <c r="AR11" s="317">
        <v>-94.6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521</v>
      </c>
      <c r="AL12" s="1175"/>
      <c r="AM12" s="1175"/>
      <c r="AN12" s="1176"/>
      <c r="AO12" s="315">
        <v>11040</v>
      </c>
      <c r="AP12" s="315">
        <v>21</v>
      </c>
      <c r="AQ12" s="316">
        <v>539</v>
      </c>
      <c r="AR12" s="317">
        <v>-96.1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522</v>
      </c>
      <c r="AL13" s="1175"/>
      <c r="AM13" s="1175"/>
      <c r="AN13" s="1176"/>
      <c r="AO13" s="315" t="s">
        <v>523</v>
      </c>
      <c r="AP13" s="315" t="s">
        <v>523</v>
      </c>
      <c r="AQ13" s="316">
        <v>13</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524</v>
      </c>
      <c r="AL14" s="1175"/>
      <c r="AM14" s="1175"/>
      <c r="AN14" s="1176"/>
      <c r="AO14" s="315">
        <v>645414</v>
      </c>
      <c r="AP14" s="315">
        <v>1235</v>
      </c>
      <c r="AQ14" s="316">
        <v>1886</v>
      </c>
      <c r="AR14" s="317">
        <v>-34.5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525</v>
      </c>
      <c r="AL15" s="1175"/>
      <c r="AM15" s="1175"/>
      <c r="AN15" s="1176"/>
      <c r="AO15" s="315">
        <v>987442</v>
      </c>
      <c r="AP15" s="315">
        <v>1889</v>
      </c>
      <c r="AQ15" s="316">
        <v>1251</v>
      </c>
      <c r="AR15" s="317">
        <v>51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526</v>
      </c>
      <c r="AL16" s="1178"/>
      <c r="AM16" s="1178"/>
      <c r="AN16" s="1179"/>
      <c r="AO16" s="315">
        <v>-2076608</v>
      </c>
      <c r="AP16" s="315">
        <v>-3973</v>
      </c>
      <c r="AQ16" s="316">
        <v>-4255</v>
      </c>
      <c r="AR16" s="317">
        <v>-6.6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29306712</v>
      </c>
      <c r="AP17" s="315">
        <v>56069</v>
      </c>
      <c r="AQ17" s="316">
        <v>61607</v>
      </c>
      <c r="AR17" s="317">
        <v>-9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531</v>
      </c>
      <c r="AL21" s="1170"/>
      <c r="AM21" s="1170"/>
      <c r="AN21" s="1171"/>
      <c r="AO21" s="327">
        <v>5.62</v>
      </c>
      <c r="AP21" s="328">
        <v>6.25</v>
      </c>
      <c r="AQ21" s="329">
        <v>-0.63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532</v>
      </c>
      <c r="AL22" s="1170"/>
      <c r="AM22" s="1170"/>
      <c r="AN22" s="1171"/>
      <c r="AO22" s="332">
        <v>102.3</v>
      </c>
      <c r="AP22" s="333">
        <v>100</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536</v>
      </c>
      <c r="AL32" s="1186"/>
      <c r="AM32" s="1186"/>
      <c r="AN32" s="1187"/>
      <c r="AO32" s="342">
        <v>15227982</v>
      </c>
      <c r="AP32" s="342">
        <v>29134</v>
      </c>
      <c r="AQ32" s="343">
        <v>37305</v>
      </c>
      <c r="AR32" s="344">
        <v>-21.9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537</v>
      </c>
      <c r="AL33" s="1186"/>
      <c r="AM33" s="1186"/>
      <c r="AN33" s="1187"/>
      <c r="AO33" s="342" t="s">
        <v>523</v>
      </c>
      <c r="AP33" s="342" t="s">
        <v>523</v>
      </c>
      <c r="AQ33" s="343">
        <v>4</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538</v>
      </c>
      <c r="AL34" s="1186"/>
      <c r="AM34" s="1186"/>
      <c r="AN34" s="1187"/>
      <c r="AO34" s="342">
        <v>50000</v>
      </c>
      <c r="AP34" s="342">
        <v>96</v>
      </c>
      <c r="AQ34" s="343">
        <v>89</v>
      </c>
      <c r="AR34" s="344">
        <v>7.9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539</v>
      </c>
      <c r="AL35" s="1186"/>
      <c r="AM35" s="1186"/>
      <c r="AN35" s="1187"/>
      <c r="AO35" s="342">
        <v>2424183</v>
      </c>
      <c r="AP35" s="342">
        <v>4638</v>
      </c>
      <c r="AQ35" s="343">
        <v>9317</v>
      </c>
      <c r="AR35" s="344">
        <v>-50.2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540</v>
      </c>
      <c r="AL36" s="1186"/>
      <c r="AM36" s="1186"/>
      <c r="AN36" s="1187"/>
      <c r="AO36" s="342" t="s">
        <v>523</v>
      </c>
      <c r="AP36" s="342" t="s">
        <v>523</v>
      </c>
      <c r="AQ36" s="343">
        <v>337</v>
      </c>
      <c r="AR36" s="344" t="s">
        <v>523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541</v>
      </c>
      <c r="AL37" s="1186"/>
      <c r="AM37" s="1186"/>
      <c r="AN37" s="1187"/>
      <c r="AO37" s="342">
        <v>1746245</v>
      </c>
      <c r="AP37" s="342">
        <v>3341</v>
      </c>
      <c r="AQ37" s="343">
        <v>969</v>
      </c>
      <c r="AR37" s="344">
        <v>244.8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542</v>
      </c>
      <c r="AL38" s="1189"/>
      <c r="AM38" s="1189"/>
      <c r="AN38" s="1190"/>
      <c r="AO38" s="345">
        <v>65</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543</v>
      </c>
      <c r="AL39" s="1189"/>
      <c r="AM39" s="1189"/>
      <c r="AN39" s="1190"/>
      <c r="AO39" s="342">
        <v>-3239018</v>
      </c>
      <c r="AP39" s="342">
        <v>-6197</v>
      </c>
      <c r="AQ39" s="343">
        <v>-8362</v>
      </c>
      <c r="AR39" s="344">
        <v>-25.9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544</v>
      </c>
      <c r="AL40" s="1186"/>
      <c r="AM40" s="1186"/>
      <c r="AN40" s="1187"/>
      <c r="AO40" s="342">
        <v>-11654474</v>
      </c>
      <c r="AP40" s="342">
        <v>-22297</v>
      </c>
      <c r="AQ40" s="343">
        <v>-29125</v>
      </c>
      <c r="AR40" s="344">
        <v>-23.4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4554983</v>
      </c>
      <c r="AP41" s="342">
        <v>8715</v>
      </c>
      <c r="AQ41" s="343">
        <v>10534</v>
      </c>
      <c r="AR41" s="344">
        <v>-17.3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513</v>
      </c>
      <c r="AN49" s="1182" t="s">
        <v>548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24075311</v>
      </c>
      <c r="AN51" s="364">
        <v>46258</v>
      </c>
      <c r="AO51" s="365">
        <v>-1.9</v>
      </c>
      <c r="AP51" s="366">
        <v>51613</v>
      </c>
      <c r="AQ51" s="367">
        <v>8.3000000000000007</v>
      </c>
      <c r="AR51" s="368">
        <v>-10.199999999999999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12713039</v>
      </c>
      <c r="AN52" s="372">
        <v>24426</v>
      </c>
      <c r="AO52" s="373">
        <v>18.600000000000001</v>
      </c>
      <c r="AP52" s="374">
        <v>25872</v>
      </c>
      <c r="AQ52" s="375">
        <v>10.8</v>
      </c>
      <c r="AR52" s="376">
        <v>7.8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27615066</v>
      </c>
      <c r="AN53" s="364">
        <v>52921</v>
      </c>
      <c r="AO53" s="365">
        <v>14.4</v>
      </c>
      <c r="AP53" s="366">
        <v>50880</v>
      </c>
      <c r="AQ53" s="367">
        <v>-1.4</v>
      </c>
      <c r="AR53" s="368">
        <v>15.8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14275581</v>
      </c>
      <c r="AN54" s="372">
        <v>27357</v>
      </c>
      <c r="AO54" s="373">
        <v>12</v>
      </c>
      <c r="AP54" s="374">
        <v>27819</v>
      </c>
      <c r="AQ54" s="375">
        <v>7.5</v>
      </c>
      <c r="AR54" s="376">
        <v>4.5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31181840</v>
      </c>
      <c r="AN55" s="364">
        <v>59705</v>
      </c>
      <c r="AO55" s="365">
        <v>12.8</v>
      </c>
      <c r="AP55" s="366">
        <v>46395</v>
      </c>
      <c r="AQ55" s="367">
        <v>-8.8000000000000007</v>
      </c>
      <c r="AR55" s="368">
        <v>21.6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15622884</v>
      </c>
      <c r="AN56" s="372">
        <v>29914</v>
      </c>
      <c r="AO56" s="373">
        <v>9.3000000000000007</v>
      </c>
      <c r="AP56" s="374">
        <v>26304</v>
      </c>
      <c r="AQ56" s="375">
        <v>-5.4</v>
      </c>
      <c r="AR56" s="376">
        <v>14.7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28645918</v>
      </c>
      <c r="AN57" s="364">
        <v>54779</v>
      </c>
      <c r="AO57" s="365">
        <v>-8.3000000000000007</v>
      </c>
      <c r="AP57" s="366">
        <v>48088</v>
      </c>
      <c r="AQ57" s="367">
        <v>3.6</v>
      </c>
      <c r="AR57" s="368">
        <v>-11.9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13728590</v>
      </c>
      <c r="AN58" s="372">
        <v>26253</v>
      </c>
      <c r="AO58" s="373">
        <v>-12.2</v>
      </c>
      <c r="AP58" s="374">
        <v>25183</v>
      </c>
      <c r="AQ58" s="375">
        <v>-4.3</v>
      </c>
      <c r="AR58" s="376">
        <v>-7.9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36197287</v>
      </c>
      <c r="AN59" s="364">
        <v>69252</v>
      </c>
      <c r="AO59" s="365">
        <v>26.4</v>
      </c>
      <c r="AP59" s="366">
        <v>46457</v>
      </c>
      <c r="AQ59" s="367">
        <v>-3.4</v>
      </c>
      <c r="AR59" s="368">
        <v>29.8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12324711</v>
      </c>
      <c r="AN60" s="372">
        <v>23579</v>
      </c>
      <c r="AO60" s="373">
        <v>-10.199999999999999</v>
      </c>
      <c r="AP60" s="374">
        <v>24020</v>
      </c>
      <c r="AQ60" s="375">
        <v>-4.5999999999999996</v>
      </c>
      <c r="AR60" s="376">
        <v>-5.6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29543084</v>
      </c>
      <c r="AN61" s="379">
        <v>56583</v>
      </c>
      <c r="AO61" s="380">
        <v>8.6999999999999993</v>
      </c>
      <c r="AP61" s="381">
        <v>48687</v>
      </c>
      <c r="AQ61" s="382">
        <v>-0.3</v>
      </c>
      <c r="AR61" s="368">
        <v>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13732961</v>
      </c>
      <c r="AN62" s="372">
        <v>26306</v>
      </c>
      <c r="AO62" s="373">
        <v>3.5</v>
      </c>
      <c r="AP62" s="374">
        <v>25840</v>
      </c>
      <c r="AQ62" s="375">
        <v>0.8</v>
      </c>
      <c r="AR62" s="376">
        <v>2.7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7N0jcn1iqncE/VMou1UaGi/fMWr89iajIvybyzMBmi93xOQ+WpAdNtHraRcsO93IDsdlvC5fsBDtt/sjMsP8sQ==" saltValue="BbZTKNZ8+izI8cPoxdK1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Lv3XeEzRlJzC7cdjdwpIcgtDt16mTPT/4rmdcY9e5dzlT3VPDVT9ypEPoTHo76Nw03H5gcab4339Hrm+32zKA==" saltValue="5xm+DudUldTGaaBhm29W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90" zoomScaleNormal="9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d5eczt7ndx8AUWcdDiEZ1a75U066hKXWlBh952RdnPjyaeXfz/kWIGrAHl+Qx5M+p0X2EdYRVomDlclS5Hx8w==" saltValue="/95V7wAhcjxdE4tvRG/u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4" t="s">
        <v>3</v>
      </c>
      <c r="D47" s="1194"/>
      <c r="E47" s="1195"/>
      <c r="F47" s="11">
        <v>13.65</v>
      </c>
      <c r="G47" s="12">
        <v>13.81</v>
      </c>
      <c r="H47" s="12">
        <v>14.34</v>
      </c>
      <c r="I47" s="12">
        <v>14.89</v>
      </c>
      <c r="J47" s="13">
        <v>17.190000000000001</v>
      </c>
    </row>
    <row r="48" spans="2:10" ht="57.75" customHeight="1" x14ac:dyDescent="0.15">
      <c r="B48" s="14"/>
      <c r="C48" s="1196" t="s">
        <v>4</v>
      </c>
      <c r="D48" s="1196"/>
      <c r="E48" s="1197"/>
      <c r="F48" s="15">
        <v>4.3899999999999997</v>
      </c>
      <c r="G48" s="16">
        <v>2.2400000000000002</v>
      </c>
      <c r="H48" s="16">
        <v>1.22</v>
      </c>
      <c r="I48" s="16">
        <v>3.99</v>
      </c>
      <c r="J48" s="17">
        <v>1.24</v>
      </c>
    </row>
    <row r="49" spans="2:10" ht="57.75" customHeight="1" thickBot="1" x14ac:dyDescent="0.2">
      <c r="B49" s="18"/>
      <c r="C49" s="1198" t="s">
        <v>5</v>
      </c>
      <c r="D49" s="1198"/>
      <c r="E49" s="1199"/>
      <c r="F49" s="19" t="s">
        <v>569</v>
      </c>
      <c r="G49" s="20" t="s">
        <v>570</v>
      </c>
      <c r="H49" s="20" t="s">
        <v>571</v>
      </c>
      <c r="I49" s="20">
        <v>2.84</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ZYOlJXSvPJvz8IJNcGK8a972OkkqP2vZJREwgesWFpzCGs3k/de+ZjgMJqVhE8H5qid4h8bL7OiosfVVyT5CQ==" saltValue="BwBDF2oK0SfPV2D8bcPe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2020-03-23T01:30:59Z</cp:lastPrinted>
  <dcterms:created xsi:type="dcterms:W3CDTF">2020-02-10T02:51:34Z</dcterms:created>
  <dcterms:modified xsi:type="dcterms:W3CDTF">2020-09-23T23:47:45Z</dcterms:modified>
  <cp:category/>
</cp:coreProperties>
</file>