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78521\Desktop\"/>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U36" i="10"/>
  <c r="U37" i="10" s="1"/>
  <c r="AM34" i="10" s="1"/>
  <c r="C36" i="10"/>
  <c r="CO35" i="10"/>
  <c r="BE35" i="10"/>
  <c r="AM35" i="10"/>
  <c r="U35" i="10"/>
  <c r="C35" i="10"/>
  <c r="CO34" i="10"/>
  <c r="BW34" i="10"/>
  <c r="BW35" i="10" s="1"/>
  <c r="BW36" i="10" s="1"/>
  <c r="BE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<sst xmlns="http://schemas.openxmlformats.org/spreadsheetml/2006/main" count="1113" uniqueCount="611">
  <si>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</si>
  <si>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</si>
  <si>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</si>
  <si>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</si>
  <si>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</si>
  <si>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</si>
  <si>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</si>
  <si>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</si>
  <si>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</si>
  <si>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</si>
  <si>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</si>
  <si>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</si>
  <si>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</si>
  <si>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</si>
  <si>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</si>
  <si>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</si>
  <si>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</si>
  <si>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</si>
  <si>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</si>
  <si>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</si>
  <si>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</si>
  <si>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</si>
  <si>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</si>
  <si>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</si>
  <si>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</si>
  <si>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</si>
  <si>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</si>
  <si>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</si>
  <si>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</si>
  <si>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</si>
  <si>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</si>
  <si>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</si>
  <si>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</si>
  <si>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</si>
  <si>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</si>
  <si>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</si>
  <si>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</si>
  <si>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</si>
  <si>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</si>
  <si>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</si>
  <si>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</si>
  <si>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</si>
  <si>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</si>
  <si>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</si>
  <si>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</si>
  <si>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</si>
  <si>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</si>
  <si>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</si>
  <si>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</si>
  <si>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</si>
  <si>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</si>
  <si>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</si>
  <si>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</si>
  <si>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</si>
  <si>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</si>
  <si>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</si>
  <si>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</si>
  <si>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</si>
  <si>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</si>
  <si>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</si>
  <si>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</si>
  <si>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</si>
  <si>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</si>
  <si>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</si>
  <si>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</si>
  <si>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</si>
  <si>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</si>
  <si>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</si>
  <si>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</si>
  <si>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</si>
  <si>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</si>
  <si>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</si>
  <si>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</si>
  <si>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</si>
  <si>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</si>
  <si>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</si>
  <si>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</si>
  <si>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</si>
  <si>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</si>
  <si>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</si>
  <si>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</si>
  <si>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</si>
  <si>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</si>
  <si>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</si>
  <si>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</si>
  <si>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</si>
  <si>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</si>
  <si>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</si>
  <si>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</si>
  <si>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</si>
  <si>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</si>
  <si>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</si>
  <si>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</si>
  <si>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</si>
  <si>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</si>
  <si>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</si>
  <si>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</si>
  <si>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</si>
  <si>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</si>
  <si>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</si>
  <si>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</si>
  <si>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</si>
  <si>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</si>
  <si>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</si>
  <si>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</si>
  <si>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</si>
  <si>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</si>
  <si>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</si>
  <si>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</si>
  <si>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</si>
  <si>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</si>
  <si>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</si>
  <si>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</si>
  <si>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</si>
  <si>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</si>
  <si>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</si>
  <si>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</si>
  <si>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</si>
  <si>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</si>
  <si>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</si>
  <si>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</si>
  <si>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</si>
  <si>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</si>
  <si>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</si>
  <si>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</si>
  <si>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</si>
  <si>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</si>
  <si>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</si>
  <si>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</si>
  <si>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</si>
  <si>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</si>
  <si>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</si>
  <si>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</si>
  <si>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</si>
  <si>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</si>
  <si>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</si>
  <si>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</si>
  <si>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</si>
  <si>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</si>
  <si>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</si>
  <si>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</si>
  <si>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</si>
  <si>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</si>
  <si>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</si>
  <si>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</si>
  <si>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</si>
  <si>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</si>
  <si>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</si>
  <si>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</si>
  <si>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</si>
  <si>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</si>
  <si>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</si>
  <si>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</si>
  <si>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</si>
  <si>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</si>
  <si>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</si>
  <si>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</si>
  <si>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</si>
  <si>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</si>
  <si>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</si>
  <si>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</si>
  <si>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</si>
  <si>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</si>
  <si>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</si>
  <si>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</si>
  <si>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</si>
  <si>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</si>
  <si>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</si>
  <si>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</si>
  <si>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</si>
  <si>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</si>
  <si>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</si>
  <si>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</si>
  <si>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</si>
  <si>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</si>
  <si>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</si>
  <si>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</si>
  <si>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</si>
  <si>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</si>
  <si>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</si>
  <si>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</si>
  <si>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</si>
  <si>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</si>
  <si>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</si>
  <si>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</si>
  <si>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</si>
  <si>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</si>
  <si>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</si>
  <si>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</si>
  <si>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</si>
  <si>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</si>
  <si>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</si>
  <si>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</si>
  <si>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</si>
  <si>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</si>
  <si>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</si>
  <si>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</si>
  <si>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</si>
  <si>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</si>
  <si>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</si>
  <si>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</si>
  <si>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</si>
  <si>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</si>
  <si>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</si>
  <si>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</si>
  <si>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</si>
  <si>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</si>
  <si>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</si>
  <si>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</si>
  <si>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</si>
  <si>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</si>
  <si>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</si>
  <si>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</si>
  <si>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</si>
  <si>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</si>
  <si>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</si>
  <si>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栃木県塩谷町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</si>
  <si>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</si>
  <si>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</si>
  <si>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</si>
  <si>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</si>
  <si>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</si>
  <si>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</si>
  <si>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</si>
  <si>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</si>
  <si>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</si>
  <si>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</si>
  <si>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</si>
  <si>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</si>
  <si>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</si>
  <si>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</si>
  <si>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</si>
  <si>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</si>
  <si>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</si>
  <si>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</si>
  <si>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</si>
  <si>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</si>
  <si>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</si>
  <si>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</si>
  <si>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</si>
  <si>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</si>
  <si>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</si>
  <si>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</si>
  <si>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</si>
  <si>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</si>
  <si>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</si>
  <si>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</si>
  <si>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</si>
  <si>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</si>
  <si>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</si>
  <si>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</si>
  <si>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</si>
  <si>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</si>
  <si>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</si>
  <si>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</si>
  <si>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</si>
  <si>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</si>
  <si>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</si>
  <si>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</si>
  <si>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</si>
  <si>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</si>
  <si>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</si>
  <si>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</si>
  <si>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</si>
  <si>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</si>
  <si>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</si>
  <si>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</si>
  <si>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</si>
  <si>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</si>
  <si>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</si>
  <si>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</si>
  <si>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</si>
  <si>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</si>
  <si>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</si>
  <si>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</si>
  <si>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</si>
  <si>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</si>
  <si>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</si>
  <si>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</si>
  <si>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</si>
  <si>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</si>
  <si>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</si>
  <si>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</si>
  <si>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</si>
  <si>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</si>
  <si>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</si>
  <si>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</si>
  <si>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</si>
  <si>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</si>
  <si>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</si>
  <si>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</si>
  <si>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</si>
  <si>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</si>
  <si>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</si>
  <si>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</si>
  <si>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</si>
  <si>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</si>
  <si>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</si>
  <si>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</si>
  <si>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</si>
  <si>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</si>
  <si>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</si>
  <si>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</si>
  <si>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</si>
  <si>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</si>
  <si>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</si>
  <si>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</si>
  <si>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</si>
  <si>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</si>
  <si>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</si>
  <si>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</si>
  <si>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</si>
  <si>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</si>
  <si>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</si>
  <si>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</si>
  <si>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</si>
  <si>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</si>
  <si>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</si>
  <si>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</si>
  <si>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</si>
  <si>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</si>
  <si>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</si>
  <si>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</si>
  <si>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</si>
  <si>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</si>
  <si>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</si>
  <si>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</si>
  <si>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</si>
  <si>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</si>
  <si>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</si>
  <si>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</si>
  <si>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</si>
  <si>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</si>
  <si>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</si>
  <si>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</si>
  <si>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</si>
  <si>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</si>
  <si>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</si>
  <si>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</si>
  <si>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</si>
  <si>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</si>
  <si>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</si>
  <si>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</si>
  <si>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</si>
  <si>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</si>
  <si>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</si>
  <si>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</si>
  <si>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</si>
  <si>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</si>
  <si>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</si>
  <si>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</si>
  <si>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</si>
  <si>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</si>
  <si>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</si>
  <si>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</si>
  <si>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</si>
  <si>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</si>
  <si>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</si>
  <si>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</si>
  <si>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</si>
  <si>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</si>
  <si>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</si>
  <si>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</si>
  <si>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</si>
  <si>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</si>
  <si>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</si>
  <si>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</si>
  <si>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</si>
  <si>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</si>
  <si>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栃木県塩谷町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</si>
  <si>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</si>
  <si>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</si>
  <si>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</si>
  <si>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</si>
  <si>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</si>
  <si>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</si>
  <si>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</si>
  <si>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</si>
  <si>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</si>
  <si>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</si>
  <si>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</si>
  <si>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</si>
  <si>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</si>
  <si>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</si>
  <si>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</si>
  <si>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</si>
  <si>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</si>
  <si>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</si>
  <si>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</si>
  <si>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</si>
  <si>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</si>
  <si>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</si>
  <si>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</si>
  <si>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</si>
  <si>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</si>
  <si>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</si>
  <si>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</si>
  <si>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</si>
  <si>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</si>
  <si>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</si>
  <si>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</si>
  <si>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</si>
  <si>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</si>
  <si>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</si>
  <si>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</si>
  <si>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</si>
  <si>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</si>
  <si>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</si>
  <si>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</si>
  <si>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</si>
  <si>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</si>
  <si>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</si>
  <si>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</si>
  <si>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</si>
  <si>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</si>
  <si>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</si>
  <si>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</si>
  <si>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</si>
  <si>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</si>
  <si>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</si>
  <si>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</si>
  <si>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</si>
  <si>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</si>
  <si>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</si>
  <si>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</si>
  <si>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</si>
  <si>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</si>
  <si>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</si>
  <si>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</si>
  <si>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</si>
  <si>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</si>
  <si>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</si>
  <si>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</si>
  <si>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</si>
  <si>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</si>
  <si>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</si>
  <si>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</si>
  <si>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</si>
  <si>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</si>
  <si>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</si>
  <si>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</si>
  <si>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</si>
  <si>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</si>
  <si>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</si>
  <si>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</si>
  <si>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</si>
  <si>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</si>
  <si>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</si>
  <si>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</si>
  <si>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</si>
  <si>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</si>
  <si>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</si>
  <si>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</si>
  <si>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</si>
  <si>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</si>
  <si>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</si>
  <si>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</si>
  <si>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</si>
  <si>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</si>
  <si>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</si>
  <si>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</si>
  <si>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</si>
  <si>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</si>
  <si>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</si>
  <si>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</si>
  <si>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</si>
  <si>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</si>
  <si>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</si>
  <si>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</si>
  <si>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</si>
  <si>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</si>
  <si>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</si>
  <si>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</si>
  <si>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</si>
  <si>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</si>
  <si>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</si>
  <si>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</si>
  <si>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</si>
  <si>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</si>
  <si>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</si>
  <si>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</si>
  <si>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</si>
  <si>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</si>
  <si>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</si>
  <si>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</si>
  <si>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</si>
  <si>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</si>
  <si>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</si>
  <si>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</si>
  <si>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</si>
  <si>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</si>
  <si>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</si>
  <si>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</si>
  <si>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</si>
  <si>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</si>
  <si>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</si>
  <si>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</si>
  <si>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</si>
  <si>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</si>
  <si>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</si>
  <si>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</si>
  <si>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</si>
  <si>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</si>
  <si>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</si>
  <si>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</si>
  <si>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</si>
  <si>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</si>
  <si>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</si>
  <si>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</si>
  <si>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</si>
  <si>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</si>
  <si>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</si>
  <si>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</si>
  <si>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</si>
  <si>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</si>
  <si>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</si>
  <si>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</si>
  <si>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</si>
  <si>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</si>
  <si>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</si>
  <si>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</si>
  <si>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</si>
  <si>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</si>
  <si>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</si>
  <si>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</si>
  <si>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</si>
  <si>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</si>
  <si>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</si>
  <si>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</si>
  <si>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</si>
  <si>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</si>
  <si>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</si>
  <si>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</si>
  <si>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</si>
  <si>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</si>
  <si>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</si>
  <si>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</si>
  <si>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</si>
  <si>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</si>
  <si>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</si>
  <si>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</si>
  <si>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</si>
  <si>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</si>
  <si>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</si>
  <si>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</si>
  <si>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</si>
  <si>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</si>
  <si>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</si>
  <si>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</si>
  <si>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</si>
  <si>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</si>
  <si>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</si>
  <si>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</si>
  <si>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</si>
  <si>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</si>
  <si>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</si>
  <si>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</si>
  <si>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</si>
  <si>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</si>
  <si>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</si>
  <si>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</si>
  <si>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</si>
  <si>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</si>
  <si>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</si>
  <si>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1.44</t>
  </si>
  <si>
    <t>▲ 1.46</t>
  </si>
  <si>
    <t>▲ 6.05</t>
  </si>
  <si>
    <t>▲ 3.27</t>
  </si>
  <si>
    <t>一般会計</t>
  </si>
  <si>
    <t>水道事業会計</t>
  </si>
  <si>
    <t>介護保険特別会計</t>
  </si>
  <si>
    <t>国民健康保険特別会計</t>
  </si>
  <si>
    <t>後期高齢者医療特別会計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</si>
  <si>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</si>
  <si>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</si>
  <si>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</si>
  <si>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</si>
  <si>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</si>
  <si>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</si>
  <si>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</si>
  <si>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</si>
  <si>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</si>
  <si>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</si>
  <si>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</si>
  <si>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</si>
  <si>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</si>
  <si>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塩谷広域行政組合（一般会計）</t>
    <rPh sb="0" eb="2">
      <t>シオヤ</t>
    </rPh>
    <rPh sb="2" eb="4">
      <t>コウイキ</t>
    </rPh>
    <rPh sb="4" eb="8">
      <t>ギョウセイクミアイ</t>
    </rPh>
    <rPh sb="9" eb="11">
      <t>イッパン</t>
    </rPh>
    <rPh sb="11" eb="13">
      <t>カイケイ</t>
    </rPh>
    <phoneticPr fontId="2"/>
  </si>
  <si>
    <t>栃木県後期高齢者医療広域連合（一般会計）</t>
    <rPh sb="0" eb="3">
      <t>トチギケン</t>
    </rPh>
    <rPh sb="3" eb="8">
      <t>コウキコウレイシャ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</si>
  <si>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8">
      <t>コウキコウレイシャ</t>
    </rPh>
    <rPh sb="8" eb="10">
      <t>イリョウ</t>
    </rPh>
    <rPh sb="10" eb="12">
      <t>コウイキ</t>
    </rPh>
    <rPh sb="12" eb="14">
      <t>レンゴウ</t>
    </rPh>
    <rPh sb="15" eb="17">
      <t>トクベツ</t>
    </rPh>
    <rPh sb="17" eb="19">
      <t>カイケイ</t>
    </rPh>
    <phoneticPr fontId="2"/>
  </si>
  <si>
    <t>-</t>
    <phoneticPr fontId="2"/>
  </si>
  <si>
    <t>-</t>
    <phoneticPr fontId="2"/>
  </si>
  <si>
    <t>庁舎整備基金</t>
    <rPh sb="0" eb="2">
      <t>チョウシャ</t>
    </rPh>
    <rPh sb="2" eb="4">
      <t>セイビ</t>
    </rPh>
    <rPh sb="4" eb="6">
      <t>キキン</t>
    </rPh>
    <phoneticPr fontId="2"/>
  </si>
  <si>
    <t>地域福祉基金</t>
    <rPh sb="0" eb="2">
      <t>チイキ</t>
    </rPh>
    <rPh sb="2" eb="4">
      <t>フクシ</t>
    </rPh>
    <rPh sb="4" eb="6">
      <t>キキン</t>
    </rPh>
    <phoneticPr fontId="2"/>
  </si>
  <si>
    <t>義務教育施設整備基金</t>
    <rPh sb="0" eb="2">
      <t>ギム</t>
    </rPh>
    <rPh sb="2" eb="4">
      <t>キョウイク</t>
    </rPh>
    <rPh sb="4" eb="6">
      <t>シセツ</t>
    </rPh>
    <rPh sb="6" eb="8">
      <t>セイビ</t>
    </rPh>
    <rPh sb="8" eb="10">
      <t>キキン</t>
    </rPh>
    <phoneticPr fontId="2"/>
  </si>
  <si>
    <t>社会教育設備基金</t>
    <rPh sb="0" eb="2">
      <t>シャカイ</t>
    </rPh>
    <rPh sb="2" eb="4">
      <t>キョウイク</t>
    </rPh>
    <rPh sb="4" eb="6">
      <t>セツビ</t>
    </rPh>
    <rPh sb="6" eb="8">
      <t>キキン</t>
    </rPh>
    <phoneticPr fontId="2"/>
  </si>
  <si>
    <t>ふるさと創生基金</t>
    <rPh sb="4" eb="6">
      <t>ソウセイ</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</si>
  <si>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</si>
  <si>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</si>
  <si>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</si>
  <si>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将来負担比率はマイナスのため、グラフに表示されない。引き続き将来負担の発生を抑制しながら、改修など公共施設の見直しを早急に行って行く必要がある。</t>
    <rPh sb="0" eb="2">
      <t>ショウライ</t>
    </rPh>
    <rPh sb="2" eb="4">
      <t>フタン</t>
    </rPh>
    <rPh sb="4" eb="6">
      <t>ヒリツ</t>
    </rPh>
    <rPh sb="19" eb="21">
      <t>ヒョウジ</t>
    </rPh>
    <rPh sb="26" eb="27">
      <t>ヒ</t>
    </rPh>
    <rPh sb="28" eb="29">
      <t>ツヅ</t>
    </rPh>
    <rPh sb="30" eb="32">
      <t>ショウライ</t>
    </rPh>
    <rPh sb="32" eb="34">
      <t>フタン</t>
    </rPh>
    <rPh sb="35" eb="37">
      <t>ハッセイ</t>
    </rPh>
    <rPh sb="38" eb="40">
      <t>ヨクセイ</t>
    </rPh>
    <rPh sb="45" eb="47">
      <t>カイシュウ</t>
    </rPh>
    <rPh sb="49" eb="51">
      <t>コウキョウ</t>
    </rPh>
    <rPh sb="51" eb="53">
      <t>シセツ</t>
    </rPh>
    <rPh sb="54" eb="56">
      <t>ミナオ</t>
    </rPh>
    <rPh sb="58" eb="60">
      <t>ソウキュウ</t>
    </rPh>
    <rPh sb="61" eb="62">
      <t>オコナ</t>
    </rPh>
    <rPh sb="64" eb="65">
      <t>イ</t>
    </rPh>
    <rPh sb="66" eb="6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</si>
  <si>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</si>
  <si>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</si>
  <si>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</si>
  <si>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</si>
  <si>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</si>
  <si>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</si>
  <si>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</si>
  <si>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</si>
  <si>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将来負担比率はマイナスのため、グラフに表示されない。　　　　　　　　　　　　　　　　　　　　　　　　　　　　　　　　　　　　　　　　　　　　　　　　　　　　　　　　　　　　　　　　　　　　　　　　　　　　　　　　　　　　　　　　　　　　　　　　実質公債費比率については、地方債の償還が進んでいるため減少傾向にあるが、庁舎建設事業や付帯施設の建設事業で借り入れる地方債の償還が始まるため、今後増加することが予想される。</t>
    <rPh sb="135" eb="138">
      <t>チホウサイ</t>
    </rPh>
    <rPh sb="139" eb="141">
      <t>ショウカン</t>
    </rPh>
    <rPh sb="142" eb="143">
      <t>スス</t>
    </rPh>
    <rPh sb="149" eb="151">
      <t>ゲンショウ</t>
    </rPh>
    <rPh sb="151" eb="153">
      <t>ケイコウ</t>
    </rPh>
    <rPh sb="158" eb="160">
      <t>チョウシャ</t>
    </rPh>
    <rPh sb="160" eb="162">
      <t>ケンセツ</t>
    </rPh>
    <rPh sb="162" eb="164">
      <t>ジギョウ</t>
    </rPh>
    <rPh sb="165" eb="167">
      <t>フタイ</t>
    </rPh>
    <rPh sb="167" eb="169">
      <t>シセツ</t>
    </rPh>
    <rPh sb="170" eb="172">
      <t>ケンセツ</t>
    </rPh>
    <rPh sb="172" eb="174">
      <t>ジギョウ</t>
    </rPh>
    <rPh sb="175" eb="176">
      <t>カ</t>
    </rPh>
    <rPh sb="177" eb="178">
      <t>イ</t>
    </rPh>
    <rPh sb="180" eb="183">
      <t>チホウサイ</t>
    </rPh>
    <rPh sb="184" eb="186">
      <t>ショウカン</t>
    </rPh>
    <rPh sb="187" eb="188">
      <t>ハジ</t>
    </rPh>
    <rPh sb="193" eb="195">
      <t>コンゴ</t>
    </rPh>
    <rPh sb="195" eb="197">
      <t>ゾウカ</t>
    </rPh>
    <rPh sb="202" eb="204">
      <t>ヨソウ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</si>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</sst>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AEE7-47DE-AAC3-F644777512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45548</c:v>
                </c:pt>
                <c:pt idx="1">
                  <c:v>34509</c:v>
                </c:pt>
                <c:pt idx="2">
                  <c:v>27584</c:v>
                </c:pt>
                <c:pt idx="3">
                  <c:v>62111</c:v>
                </c:pt>
                <c:pt idx="4">
                  <c:v>54221</c:v>
                </c:pt>
              </c:numCache>
            </c:numRef>
          </c:val>
          <c:smooth val="0"/>
          <c:extLst>
            <c:ext xmlns:c16="http://schemas.microsoft.com/office/drawing/2014/chart" uri="{C3380CC4-5D6E-409C-BE32-E72D297353CC}">
              <c16:uniqueId val="{00000001-AEE7-47DE-AAC3-F644777512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7.51</c:v>
                </c:pt>
                <c:pt idx="1">
                  <c:v>6.13</c:v>
                </c:pt>
                <c:pt idx="2">
                  <c:v>4.67</c:v>
                </c:pt>
                <c:pt idx="3">
                  <c:v>5.54</c:v>
                </c:pt>
                <c:pt idx="4">
                  <c:v>10.42</c:v>
                </c:pt>
              </c:numCache>
            </c:numRef>
          </c:val>
          <c:extLst>
            <c:ext xmlns:c16="http://schemas.microsoft.com/office/drawing/2014/chart" uri="{C3380CC4-5D6E-409C-BE32-E72D297353CC}">
              <c16:uniqueId val="{00000000-FC8E-43F9-B148-435965A43D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43.77</c:v>
                </c:pt>
                <c:pt idx="1">
                  <c:v>48.18</c:v>
                </c:pt>
                <c:pt idx="2">
                  <c:v>51.53</c:v>
                </c:pt>
                <c:pt idx="3">
                  <c:v>47.34</c:v>
                </c:pt>
                <c:pt idx="4">
                  <c:v>42.29</c:v>
                </c:pt>
              </c:numCache>
            </c:numRef>
          </c:val>
          <c:extLst>
            <c:ext xmlns:c16="http://schemas.microsoft.com/office/drawing/2014/chart" uri="{C3380CC4-5D6E-409C-BE32-E72D297353CC}">
              <c16:uniqueId val="{00000001-FC8E-43F9-B148-435965A43D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5.12</c:v>
                </c:pt>
                <c:pt idx="1">
                  <c:v>-1.44</c:v>
                </c:pt>
                <c:pt idx="2">
                  <c:v>-1.46</c:v>
                </c:pt>
                <c:pt idx="3">
                  <c:v>-6.05</c:v>
                </c:pt>
                <c:pt idx="4">
                  <c:v>-3.27</c:v>
                </c:pt>
              </c:numCache>
            </c:numRef>
          </c:val>
          <c:smooth val="0"/>
          <c:extLst>
            <c:ext xmlns:c16="http://schemas.microsoft.com/office/drawing/2014/chart" uri="{C3380CC4-5D6E-409C-BE32-E72D297353CC}">
              <c16:uniqueId val="{00000002-FC8E-43F9-B148-435965A43D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C8-4DAB-ABAF-B7A760A9F2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C8-4DAB-ABAF-B7A760A9F2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C8-4DAB-ABAF-B7A760A9F21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C8-4DAB-ABAF-B7A760A9F21B}"/>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AC8-4DAB-ABAF-B7A760A9F21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c:v>
                </c:pt>
                <c:pt idx="4">
                  <c:v>#N/A</c:v>
                </c:pt>
                <c:pt idx="5">
                  <c:v>0.04</c:v>
                </c:pt>
                <c:pt idx="6">
                  <c:v>#N/A</c:v>
                </c:pt>
                <c:pt idx="7">
                  <c:v>0.05</c:v>
                </c:pt>
                <c:pt idx="8">
                  <c:v>#N/A</c:v>
                </c:pt>
                <c:pt idx="9">
                  <c:v>0.1</c:v>
                </c:pt>
              </c:numCache>
            </c:numRef>
          </c:val>
          <c:extLst>
            <c:ext xmlns:c16="http://schemas.microsoft.com/office/drawing/2014/chart" uri="{C3380CC4-5D6E-409C-BE32-E72D297353CC}">
              <c16:uniqueId val="{00000005-8AC8-4DAB-ABAF-B7A760A9F21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1.79</c:v>
                </c:pt>
                <c:pt idx="2">
                  <c:v>#N/A</c:v>
                </c:pt>
                <c:pt idx="3">
                  <c:v>3.39</c:v>
                </c:pt>
                <c:pt idx="4">
                  <c:v>#N/A</c:v>
                </c:pt>
                <c:pt idx="5">
                  <c:v>2.81</c:v>
                </c:pt>
                <c:pt idx="6">
                  <c:v>#N/A</c:v>
                </c:pt>
                <c:pt idx="7">
                  <c:v>0.83</c:v>
                </c:pt>
                <c:pt idx="8">
                  <c:v>#N/A</c:v>
                </c:pt>
                <c:pt idx="9">
                  <c:v>0.41</c:v>
                </c:pt>
              </c:numCache>
            </c:numRef>
          </c:val>
          <c:extLst>
            <c:ext xmlns:c16="http://schemas.microsoft.com/office/drawing/2014/chart" uri="{C3380CC4-5D6E-409C-BE32-E72D297353CC}">
              <c16:uniqueId val="{00000006-8AC8-4DAB-ABAF-B7A760A9F21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1.69</c:v>
                </c:pt>
                <c:pt idx="2">
                  <c:v>#N/A</c:v>
                </c:pt>
                <c:pt idx="3">
                  <c:v>1.29</c:v>
                </c:pt>
                <c:pt idx="4">
                  <c:v>#N/A</c:v>
                </c:pt>
                <c:pt idx="5">
                  <c:v>1.19</c:v>
                </c:pt>
                <c:pt idx="6">
                  <c:v>#N/A</c:v>
                </c:pt>
                <c:pt idx="7">
                  <c:v>0.77</c:v>
                </c:pt>
                <c:pt idx="8">
                  <c:v>#N/A</c:v>
                </c:pt>
                <c:pt idx="9">
                  <c:v>0.75</c:v>
                </c:pt>
              </c:numCache>
            </c:numRef>
          </c:val>
          <c:extLst>
            <c:ext xmlns:c16="http://schemas.microsoft.com/office/drawing/2014/chart" uri="{C3380CC4-5D6E-409C-BE32-E72D297353CC}">
              <c16:uniqueId val="{00000007-8AC8-4DAB-ABAF-B7A760A9F21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4.8600000000000003</c:v>
                </c:pt>
                <c:pt idx="2">
                  <c:v>#N/A</c:v>
                </c:pt>
                <c:pt idx="3">
                  <c:v>4.96</c:v>
                </c:pt>
                <c:pt idx="4">
                  <c:v>#N/A</c:v>
                </c:pt>
                <c:pt idx="5">
                  <c:v>5.0199999999999996</c:v>
                </c:pt>
                <c:pt idx="6">
                  <c:v>#N/A</c:v>
                </c:pt>
                <c:pt idx="7">
                  <c:v>5.35</c:v>
                </c:pt>
                <c:pt idx="8">
                  <c:v>#N/A</c:v>
                </c:pt>
                <c:pt idx="9">
                  <c:v>5.92</c:v>
                </c:pt>
              </c:numCache>
            </c:numRef>
          </c:val>
          <c:extLst>
            <c:ext xmlns:c16="http://schemas.microsoft.com/office/drawing/2014/chart" uri="{C3380CC4-5D6E-409C-BE32-E72D297353CC}">
              <c16:uniqueId val="{00000008-8AC8-4DAB-ABAF-B7A760A9F2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c:v>
                </c:pt>
                <c:pt idx="2">
                  <c:v>#N/A</c:v>
                </c:pt>
                <c:pt idx="3">
                  <c:v>6.13</c:v>
                </c:pt>
                <c:pt idx="4">
                  <c:v>#N/A</c:v>
                </c:pt>
                <c:pt idx="5">
                  <c:v>4.66</c:v>
                </c:pt>
                <c:pt idx="6">
                  <c:v>#N/A</c:v>
                </c:pt>
                <c:pt idx="7">
                  <c:v>5.53</c:v>
                </c:pt>
                <c:pt idx="8">
                  <c:v>#N/A</c:v>
                </c:pt>
                <c:pt idx="9">
                  <c:v>10.41</c:v>
                </c:pt>
              </c:numCache>
            </c:numRef>
          </c:val>
          <c:extLst>
            <c:ext xmlns:c16="http://schemas.microsoft.com/office/drawing/2014/chart" uri="{C3380CC4-5D6E-409C-BE32-E72D297353CC}">
              <c16:uniqueId val="{00000009-8AC8-4DAB-ABAF-B7A760A9F2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432</c:v>
                </c:pt>
                <c:pt idx="5">
                  <c:v>421</c:v>
                </c:pt>
                <c:pt idx="8">
                  <c:v>406</c:v>
                </c:pt>
                <c:pt idx="11">
                  <c:v>384</c:v>
                </c:pt>
                <c:pt idx="14">
                  <c:v>365</c:v>
                </c:pt>
              </c:numCache>
            </c:numRef>
          </c:val>
          <c:extLst>
            <c:ext xmlns:c16="http://schemas.microsoft.com/office/drawing/2014/chart" uri="{C3380CC4-5D6E-409C-BE32-E72D297353CC}">
              <c16:uniqueId val="{00000000-02F7-4AD2-8D7F-E82454DCF4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F7-4AD2-8D7F-E82454DCF4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F7-4AD2-8D7F-E82454DCF4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15</c:v>
                </c:pt>
                <c:pt idx="6">
                  <c:v>13</c:v>
                </c:pt>
                <c:pt idx="9">
                  <c:v>14</c:v>
                </c:pt>
                <c:pt idx="12">
                  <c:v>16</c:v>
                </c:pt>
              </c:numCache>
            </c:numRef>
          </c:val>
          <c:extLst>
            <c:ext xmlns:c16="http://schemas.microsoft.com/office/drawing/2014/chart" uri="{C3380CC4-5D6E-409C-BE32-E72D297353CC}">
              <c16:uniqueId val="{00000003-02F7-4AD2-8D7F-E82454DCF4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c:v>
                </c:pt>
                <c:pt idx="3">
                  <c:v>79</c:v>
                </c:pt>
                <c:pt idx="6">
                  <c:v>69</c:v>
                </c:pt>
                <c:pt idx="9">
                  <c:v>72</c:v>
                </c:pt>
                <c:pt idx="12">
                  <c:v>64</c:v>
                </c:pt>
              </c:numCache>
            </c:numRef>
          </c:val>
          <c:extLst>
            <c:ext xmlns:c16="http://schemas.microsoft.com/office/drawing/2014/chart" uri="{C3380CC4-5D6E-409C-BE32-E72D297353CC}">
              <c16:uniqueId val="{00000004-02F7-4AD2-8D7F-E82454DCF4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F7-4AD2-8D7F-E82454DCF4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F7-4AD2-8D7F-E82454DCF4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517</c:v>
                </c:pt>
                <c:pt idx="3">
                  <c:v>510</c:v>
                </c:pt>
                <c:pt idx="6">
                  <c:v>482</c:v>
                </c:pt>
                <c:pt idx="9">
                  <c:v>451</c:v>
                </c:pt>
                <c:pt idx="12">
                  <c:v>408</c:v>
                </c:pt>
              </c:numCache>
            </c:numRef>
          </c:val>
          <c:extLst>
            <c:ext xmlns:c16="http://schemas.microsoft.com/office/drawing/2014/chart" uri="{C3380CC4-5D6E-409C-BE32-E72D297353CC}">
              <c16:uniqueId val="{00000007-02F7-4AD2-8D7F-E82454DCF4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174</c:v>
                </c:pt>
                <c:pt idx="2">
                  <c:v>#N/A</c:v>
                </c:pt>
                <c:pt idx="3">
                  <c:v>#N/A</c:v>
                </c:pt>
                <c:pt idx="4">
                  <c:v>183</c:v>
                </c:pt>
                <c:pt idx="5">
                  <c:v>#N/A</c:v>
                </c:pt>
                <c:pt idx="6">
                  <c:v>#N/A</c:v>
                </c:pt>
                <c:pt idx="7">
                  <c:v>158</c:v>
                </c:pt>
                <c:pt idx="8">
                  <c:v>#N/A</c:v>
                </c:pt>
                <c:pt idx="9">
                  <c:v>#N/A</c:v>
                </c:pt>
                <c:pt idx="10">
                  <c:v>153</c:v>
                </c:pt>
                <c:pt idx="11">
                  <c:v>#N/A</c:v>
                </c:pt>
                <c:pt idx="12">
                  <c:v>#N/A</c:v>
                </c:pt>
                <c:pt idx="13">
                  <c:v>123</c:v>
                </c:pt>
                <c:pt idx="14">
                  <c:v>#N/A</c:v>
                </c:pt>
              </c:numCache>
            </c:numRef>
          </c:val>
          <c:smooth val="0"/>
          <c:extLst>
            <c:ext xmlns:c16="http://schemas.microsoft.com/office/drawing/2014/chart" uri="{C3380CC4-5D6E-409C-BE32-E72D297353CC}">
              <c16:uniqueId val="{00000008-02F7-4AD2-8D7F-E82454DCF4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3817</c:v>
                </c:pt>
                <c:pt idx="5">
                  <c:v>3662</c:v>
                </c:pt>
                <c:pt idx="8">
                  <c:v>3511</c:v>
                </c:pt>
                <c:pt idx="11">
                  <c:v>3384</c:v>
                </c:pt>
                <c:pt idx="14">
                  <c:v>3402</c:v>
                </c:pt>
              </c:numCache>
            </c:numRef>
          </c:val>
          <c:extLst>
            <c:ext xmlns:c16="http://schemas.microsoft.com/office/drawing/2014/chart" uri="{C3380CC4-5D6E-409C-BE32-E72D297353CC}">
              <c16:uniqueId val="{00000000-4C37-4266-A9C0-1C613411E4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c:v>
                </c:pt>
                <c:pt idx="5">
                  <c:v>85</c:v>
                </c:pt>
                <c:pt idx="8">
                  <c:v>71</c:v>
                </c:pt>
                <c:pt idx="11">
                  <c:v>58</c:v>
                </c:pt>
                <c:pt idx="14">
                  <c:v>50</c:v>
                </c:pt>
              </c:numCache>
            </c:numRef>
          </c:val>
          <c:extLst>
            <c:ext xmlns:c16="http://schemas.microsoft.com/office/drawing/2014/chart" uri="{C3380CC4-5D6E-409C-BE32-E72D297353CC}">
              <c16:uniqueId val="{00000001-4C37-4266-A9C0-1C613411E4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3706</c:v>
                </c:pt>
                <c:pt idx="5">
                  <c:v>4010</c:v>
                </c:pt>
                <c:pt idx="8">
                  <c:v>4438</c:v>
                </c:pt>
                <c:pt idx="11">
                  <c:v>4410</c:v>
                </c:pt>
                <c:pt idx="14">
                  <c:v>3954</c:v>
                </c:pt>
              </c:numCache>
            </c:numRef>
          </c:val>
          <c:extLst>
            <c:ext xmlns:c16="http://schemas.microsoft.com/office/drawing/2014/chart" uri="{C3380CC4-5D6E-409C-BE32-E72D297353CC}">
              <c16:uniqueId val="{00000002-4C37-4266-A9C0-1C613411E4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37-4266-A9C0-1C613411E4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37-4266-A9C0-1C613411E4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37-4266-A9C0-1C613411E4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1304</c:v>
                </c:pt>
                <c:pt idx="3">
                  <c:v>1256</c:v>
                </c:pt>
                <c:pt idx="6">
                  <c:v>1251</c:v>
                </c:pt>
                <c:pt idx="9">
                  <c:v>1201</c:v>
                </c:pt>
                <c:pt idx="12">
                  <c:v>1187</c:v>
                </c:pt>
              </c:numCache>
            </c:numRef>
          </c:val>
          <c:extLst>
            <c:ext xmlns:c16="http://schemas.microsoft.com/office/drawing/2014/chart" uri="{C3380CC4-5D6E-409C-BE32-E72D297353CC}">
              <c16:uniqueId val="{00000006-4C37-4266-A9C0-1C613411E4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97</c:v>
                </c:pt>
                <c:pt idx="3">
                  <c:v>85</c:v>
                </c:pt>
                <c:pt idx="6">
                  <c:v>85</c:v>
                </c:pt>
                <c:pt idx="9">
                  <c:v>123</c:v>
                </c:pt>
                <c:pt idx="12">
                  <c:v>291</c:v>
                </c:pt>
              </c:numCache>
            </c:numRef>
          </c:val>
          <c:extLst>
            <c:ext xmlns:c16="http://schemas.microsoft.com/office/drawing/2014/chart" uri="{C3380CC4-5D6E-409C-BE32-E72D297353CC}">
              <c16:uniqueId val="{00000007-4C37-4266-A9C0-1C613411E4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688</c:v>
                </c:pt>
                <c:pt idx="3">
                  <c:v>663</c:v>
                </c:pt>
                <c:pt idx="6">
                  <c:v>618</c:v>
                </c:pt>
                <c:pt idx="9">
                  <c:v>597</c:v>
                </c:pt>
                <c:pt idx="12">
                  <c:v>566</c:v>
                </c:pt>
              </c:numCache>
            </c:numRef>
          </c:val>
          <c:extLst>
            <c:ext xmlns:c16="http://schemas.microsoft.com/office/drawing/2014/chart" uri="{C3380CC4-5D6E-409C-BE32-E72D297353CC}">
              <c16:uniqueId val="{00000008-4C37-4266-A9C0-1C613411E4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37-4266-A9C0-1C613411E4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4373</c:v>
                </c:pt>
                <c:pt idx="3">
                  <c:v>4101</c:v>
                </c:pt>
                <c:pt idx="6">
                  <c:v>3851</c:v>
                </c:pt>
                <c:pt idx="9">
                  <c:v>3754</c:v>
                </c:pt>
                <c:pt idx="12">
                  <c:v>3744</c:v>
                </c:pt>
              </c:numCache>
            </c:numRef>
          </c:val>
          <c:extLst>
            <c:ext xmlns:c16="http://schemas.microsoft.com/office/drawing/2014/chart" uri="{C3380CC4-5D6E-409C-BE32-E72D297353CC}">
              <c16:uniqueId val="{0000000A-4C37-4266-A9C0-1C613411E4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37-4266-A9C0-1C613411E4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1859</c:v>
                </c:pt>
                <c:pt idx="1">
                  <c:v>1697</c:v>
                </c:pt>
                <c:pt idx="2">
                  <c:v>1507</c:v>
                </c:pt>
              </c:numCache>
            </c:numRef>
          </c:val>
          <c:extLst>
            <c:ext xmlns:c16="http://schemas.microsoft.com/office/drawing/2014/chart" uri="{C3380CC4-5D6E-409C-BE32-E72D297353CC}">
              <c16:uniqueId val="{00000000-0A1F-44CA-BAE2-24905816D3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378</c:v>
                </c:pt>
                <c:pt idx="1">
                  <c:v>378</c:v>
                </c:pt>
                <c:pt idx="2">
                  <c:v>379</c:v>
                </c:pt>
              </c:numCache>
            </c:numRef>
          </c:val>
          <c:extLst>
            <c:ext xmlns:c16="http://schemas.microsoft.com/office/drawing/2014/chart" uri="{C3380CC4-5D6E-409C-BE32-E72D297353CC}">
              <c16:uniqueId val="{00000001-0A1F-44CA-BAE2-24905816D3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1647</c:v>
                </c:pt>
                <c:pt idx="1">
                  <c:v>1718</c:v>
                </c:pt>
                <c:pt idx="2">
                  <c:v>1782</c:v>
                </c:pt>
              </c:numCache>
            </c:numRef>
          </c:val>
          <c:extLst>
            <c:ext xmlns:c16="http://schemas.microsoft.com/office/drawing/2014/chart" uri="{C3380CC4-5D6E-409C-BE32-E72D297353CC}">
              <c16:uniqueId val="{00000002-0A1F-44CA-BAE2-24905816D3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{B0469A00-6085-495F-A547-B9DE6A249798}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0E5-4A93-9D31-2F0B8F2062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{4181E105-BF4E-4417-B8F1-2DDD4763273C}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E5-4A93-9D31-2F0B8F2062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{729B127A-D6E1-4611-917D-450B52276DD9}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E5-4A93-9D31-2F0B8F2062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{F8B3F2FC-C98B-40CA-A5D5-D8D176B6E6BC}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E5-4A93-9D31-2F0B8F2062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{452747F6-6CB8-451C-869F-CFF3AFC27D0F}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E5-4A93-9D31-2F0B8F2062B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{AE715BC0-8F1F-4E04-8ECF-F4DDE02797BF}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0E5-4A93-9D31-2F0B8F2062B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{2AA521CF-46A5-40C7-9272-DC88F77867DC}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0E5-4A93-9D31-2F0B8F2062B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{3F94E330-CE4B-410C-9BDC-D101BAAB0B50}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0E5-4A93-9D31-2F0B8F2062B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{333BFE34-710A-490F-ACF9-8C80232C438B}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0E5-4A93-9D31-2F0B8F2062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54.3</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0E5-4A93-9D31-2F0B8F2062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{B4C6BDAF-6902-462A-B1FC-71D609EF4A47}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0E5-4A93-9D31-2F0B8F2062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{7267260A-A5E5-4CC5-BC5D-140F4D2ABBF5}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E5-4A93-9D31-2F0B8F2062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{641252C5-594A-44B9-823E-FD4395BB7213}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E5-4A93-9D31-2F0B8F2062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{049FFEDF-E695-49CF-AFCD-40CC26B148E8}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E5-4A93-9D31-2F0B8F2062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{E2AB91FB-4529-4EF0-BF7F-244C0A46F84E}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E5-4A93-9D31-2F0B8F2062B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{ACAE220D-F972-464C-AE49-CB3C21AEEAF9}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0E5-4A93-9D31-2F0B8F2062B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{A3DCFF3C-8B10-4771-964A-623FD700AF5B}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0E5-4A93-9D31-2F0B8F2062B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{F1442BAB-1FE9-4BDC-A731-22E0ADA195EB}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0E5-4A93-9D31-2F0B8F2062B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{9FFB90E6-891B-46AF-85E3-FD53FC332141}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0E5-4A93-9D31-2F0B8F2062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60.5</c:v>
                </c:pt>
                <c:pt idx="32">
                  <c:v>61.2</c:v>
                </c:pt>
              </c:numCache>
            </c:numRef>
          </c:xVal>
          <c:yVal>
            <c:numRef>
              <c:f>公会計指標分析・財政指標組合せ分析表!$BP$55:$DC$55</c:f>
              <c:numCache>
                <c:formatCode>#,##0.0;"▲ "#,##0.0</c:formatCode>
                <c:ptCount val="40"/>
                <c:pt idx="24">
                  <c:v>20.9</c:v>
                </c:pt>
                <c:pt idx="32">
                  <c:v>21</c:v>
                </c:pt>
              </c:numCache>
            </c:numRef>
          </c:yVal>
          <c:smooth val="0"/>
          <c:extLst>
            <c:ext xmlns:c16="http://schemas.microsoft.com/office/drawing/2014/chart" uri="{C3380CC4-5D6E-409C-BE32-E72D297353CC}">
              <c16:uniqueId val="{00000013-00E5-4A93-9D31-2F0B8F2062BC}"/>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6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1"/>
          <c:min val="20.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{4D0E148E-9B3A-45C5-81DD-177BFD7BDBAB}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F87-4512-AA42-719FF76E39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{9BCA24BE-331F-4D6A-92CE-8CD592003771}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87-4512-AA42-719FF76E39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{D73A9E83-7AF8-44F6-998C-5249C2F9B74D}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87-4512-AA42-719FF76E39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{153DCD0E-B5D3-4FF0-948E-1D93C31988E2}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87-4512-AA42-719FF76E39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{FB868861-7266-42A2-B672-C48414AA80A6}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87-4512-AA42-719FF76E39E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{25E2DA29-DAC4-4D5A-BA3F-1DFC68E3496A}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F87-4512-AA42-719FF76E39E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{C9D99777-0245-476F-A42C-9C2BE1A36B16}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F87-4512-AA42-719FF76E39E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{908B64AD-EB92-40BE-BCB5-4D383B549D30}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F87-4512-AA42-719FF76E39E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{A3344575-07F0-4185-A756-18BD6354EAB2}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F87-4512-AA42-719FF76E39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5.6</c:v>
                </c:pt>
                <c:pt idx="16">
                  <c:v>5.3</c:v>
                </c:pt>
                <c:pt idx="24">
                  <c:v>5.0999999999999996</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87-4512-AA42-719FF76E39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{2C78006D-EB6B-44E6-A04F-BA4CD8F461DC}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F87-4512-AA42-719FF76E39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{B9F5FBD8-2587-4DEB-9F53-1636FF671E71}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87-4512-AA42-719FF76E39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{D54C3785-4E00-4493-B401-2EF66F1A1B1A}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87-4512-AA42-719FF76E39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{DCF5A5EE-65CE-47C9-925A-1725C44A2C40}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87-4512-AA42-719FF76E39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{6CC1D0EE-B292-40C8-8370-72EEBD11C8E3}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87-4512-AA42-719FF76E39E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{E14D7044-D6A9-4DEC-83D6-3519A8AE6DDD}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F87-4512-AA42-719FF76E39E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{27356931-B964-424F-8528-98B2D5A78A64}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F87-4512-AA42-719FF76E39E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{81D3EA49-41F1-4F3F-B42A-A2B916662FBA}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F87-4512-AA42-719FF76E39E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{A081469A-B990-4613-A6D0-4506C4669F59}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F87-4512-AA42-719FF76E39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1F87-4512-AA42-719FF76E39E0}"/>
            </c:ext>
          </c:extLst>
        </c:ser>
        <c:dLbls>
          <c:showLegendKey val="0"/>
          <c:showVal val="1"/>
          <c:showCatName val="0"/>
          <c:showSerName val="0"/>
          <c:showPercent val="0"/>
          <c:showBubbleSize val="0"/>
        </c:dLbls>
        <c:axId val="84219776"/>
        <c:axId val="84234240"/>
      </c:scatterChart>
      <c:valAx>
        <c:axId val="84219776"/>
        <c:scaling>
          <c:orientation val="minMax"/>
          <c:max val="9.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mn-ea"/>
              <a:ea typeface="+mn-ea"/>
            </a:rPr>
            <a:t>一般会計の元利償還は着実に減少しているが、新庁舎建設事業等に際し令和３年度から令和４年度にかけて新規起債が増えることを見込んでおり、実質公債費比率は増加することが予想される。ただし、増加は一時的なものと予想され、再度緩やかに減少していくように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mn-ea"/>
              <a:ea typeface="+mn-ea"/>
            </a:rPr>
            <a:t>地方債の現在高については、発行額を償還額以下にするよう努め、少額ではあるが減少した。</a:t>
          </a:r>
          <a:endParaRPr kumimoji="1" lang="en-US" altLang="ja-JP" sz="1100">
            <a:latin typeface="+mn-ea"/>
            <a:ea typeface="+mn-ea"/>
          </a:endParaRPr>
        </a:p>
        <a:p>
          <a:r>
            <a:rPr kumimoji="1" lang="ja-JP" altLang="en-US" sz="1100">
              <a:latin typeface="+mn-ea"/>
              <a:ea typeface="+mn-ea"/>
            </a:rPr>
            <a:t>　経常経費の増加の影響で充当可能基金は減少となったが、将来負担比率の分子は減少している。</a:t>
          </a:r>
          <a:endParaRPr kumimoji="1" lang="en-US" altLang="ja-JP" sz="1100">
            <a:latin typeface="+mn-ea"/>
            <a:ea typeface="+mn-ea"/>
          </a:endParaRPr>
        </a:p>
        <a:p>
          <a:r>
            <a:rPr kumimoji="1" lang="ja-JP" altLang="en-US" sz="1100">
              <a:latin typeface="+mn-ea"/>
              <a:ea typeface="+mn-ea"/>
            </a:rPr>
            <a:t>　新庁舎建設事業等により今後も地方債の活用は予定されているが、交付税措置の有利な起債を選択し、また継続して基金の積立を行い、健全な財政運営を進めていく。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栃木県塩谷町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財政調整積立基金に歳計剰余金処分で１億円積立てた一方で、災害等の財源不足の補填として２億９千万円ほど取り崩した（うち、６千５百万円は庁舎整備基金への積替え）。　　　　　　　　　　</a:t>
          </a:r>
          <a:r>
            <a:rPr kumimoji="1" lang="en-US" altLang="ja-JP" sz="1100">
              <a:solidFill>
                <a:schemeClr val="dk1"/>
              </a:solidFill>
              <a:effectLst/>
              <a:latin typeface="+mn-ea"/>
              <a:ea typeface="+mn-ea"/>
              <a:cs typeface="+mn-cs"/>
            </a:rPr>
            <a:t/>
          </a:r>
          <a:br>
            <a:rPr kumimoji="1" lang="en-US" altLang="ja-JP"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　　特定目的基金は予定された事業への取崩しをしており、基金全体としては１億２千５百万円の減少となった。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ea"/>
              <a:ea typeface="+mn-ea"/>
              <a:cs typeface="+mn-cs"/>
            </a:rPr>
            <a:t>庁舎整備基金及び財政調整積立基金</a:t>
          </a:r>
          <a:r>
            <a:rPr kumimoji="1" lang="ja-JP" altLang="en-US" sz="1100">
              <a:solidFill>
                <a:schemeClr val="dk1"/>
              </a:solidFill>
              <a:effectLst/>
              <a:latin typeface="+mn-ea"/>
              <a:ea typeface="+mn-ea"/>
              <a:cs typeface="+mn-cs"/>
            </a:rPr>
            <a:t>は令和４年度完了を予定している新庁舎建設事業のための取崩しに備えて積み立てていく。</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短期的に新庁舎建設事業充当分で１７億円程度取崩した後、基金全体額は２０億円を目安として、取崩し事業への充当と積立を行っていく。</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庁舎整備基金：新庁舎建設工事事業に充当</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義務教育施設整備基金：小中学校の施設整備事業に充当</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ふるさと応援基金：高齢者生活支援費・防災対策費・教職員人事管理費等に充当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庁舎整備基金</a:t>
          </a:r>
          <a:r>
            <a:rPr kumimoji="1" lang="ja-JP" altLang="en-US" sz="1100">
              <a:solidFill>
                <a:schemeClr val="dk1"/>
              </a:solidFill>
              <a:effectLst/>
              <a:latin typeface="+mn-lt"/>
              <a:ea typeface="+mn-ea"/>
              <a:cs typeface="+mn-cs"/>
            </a:rPr>
            <a:t>に６千５百万円、ふるさと応援基金に９百万円、義務教育整備基金に３百万円を積み立てた一方、ふるさと応援基金を８百万円、義務教育施設整備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基金を５百万円取崩したものの、全体では増加している。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庁舎整備基金：令和４年度完成予定の新庁舎建設事業に伴い、全額取崩す予定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義務教育施設整備基金：毎年度３百万円を積立予定。学校施設整備事業があった際に取崩し充当</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ふるさと創生基金：新規積立は予定しておらず、庁舎整備の時期に合わせて全額取崩して適正な事業に充当する予定である。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災害等の財源不足により２億９千万円ほど取崩したことによる減少。</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短期的には新庁舎建設事業の取崩しにより大幅に減少するが、中長期的には、残高１０億円程度を目安として適切な運用管理に努める。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ここ数年は利子分の増加のみであったが、令和元年度は利子積立のほか、債権償却分として２６万円ほど取崩した。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今後、繰上償還など発生したときのための財源として確保しておく。</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11,071
11,015
176.06
6,107,989
5,385,797
371,270
3,564,134
3,743,807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を下回っているが、前年度からの償却率の進行度は類似団体内平均より大きいので、資産の更新等が若干遅れている。各施設において老朽化が進行していることから、適切な時期を見極めつつ施設の更新、長寿命化に取り組む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0" name="テキスト ボックス 59"/>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2" name="直線コネクタ 71"/>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3"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4" name="直線コネクタ 73"/>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5"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6" name="直線コネクタ 75"/>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7"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8" name="フローチャート: 判断 77"/>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9" name="フローチャート: 判断 78"/>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0" name="フローチャート: 判断 79"/>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1" name="フローチャート: 判断 80"/>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2" name="フローチャート: 判断 81"/>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8" name="楕円 87"/>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89"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135572</xdr:rowOff>
    </xdr:from>
    <xdr:to>
      <xdr:col>19</xdr:col>
      <xdr:colOff>187325</xdr:colOff>
      <xdr:row>30</xdr:row>
      <xdr:rowOff>65722</xdr:rowOff>
    </xdr:to>
    <xdr:sp macro="" textlink="">
      <xdr:nvSpPr>
        <xdr:cNvPr id="90" name="楕円 89"/>
        <xdr:cNvSpPr/>
      </xdr:nvSpPr>
      <xdr:spPr>
        <a:xfrm>
          <a:off x="4000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14922</xdr:rowOff>
    </xdr:from>
    <xdr:to>
      <xdr:col>23</xdr:col>
      <xdr:colOff>85725</xdr:colOff>
      <xdr:row>30</xdr:row>
      <xdr:rowOff>41910</xdr:rowOff>
    </xdr:to>
    <xdr:cxnSp macro="">
      <xdr:nvCxnSpPr>
        <xdr:cNvPr id="91" name="直線コネクタ 90"/>
        <xdr:cNvCxnSpPr/>
      </xdr:nvCxnSpPr>
      <xdr:spPr>
        <a:xfrm>
          <a:off x="4051300" y="5929947"/>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2" name="n_1aveValue有形固定資産減価償却率"/>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3" name="n_2ave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4"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5"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82249</xdr:rowOff>
    </xdr:from>
    <xdr:ext cx="405111" cy="259045"/>
    <xdr:sp macro="" textlink="">
      <xdr:nvSpPr>
        <xdr:cNvPr id="96" name="n_1mainValue有形固定資産減価償却率"/>
        <xdr:cNvSpPr txBox="1"/>
      </xdr:nvSpPr>
      <xdr:spPr>
        <a:xfrm>
          <a:off x="38360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債務償還比率については、類似団体内平均値を大きく下回っており、債務償還能力は高いと言える。今後も引き続き健全かつ適正な財政管理を進めていく。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7" name="直線コネクタ 126"/>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8"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9" name="直線コネクタ 128"/>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32" name="債務償還比率平均値テキスト"/>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3" name="フローチャート: 判断 132"/>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4" name="フローチャート: 判断 133"/>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5" name="フローチャート: 判断 134"/>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6" name="フローチャート: 判断 135"/>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7" name="フローチャート: 判断 136"/>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78595</xdr:rowOff>
    </xdr:from>
    <xdr:to>
      <xdr:col>76</xdr:col>
      <xdr:colOff>73025</xdr:colOff>
      <xdr:row>28</xdr:row>
      <xdr:rowOff>8745</xdr:rowOff>
    </xdr:to>
    <xdr:sp macro="" textlink="">
      <xdr:nvSpPr>
        <xdr:cNvPr id="143" name="楕円 142"/>
        <xdr:cNvSpPr/>
      </xdr:nvSpPr>
      <xdr:spPr>
        <a:xfrm>
          <a:off x="14744700" y="5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101472</xdr:rowOff>
    </xdr:from>
    <xdr:ext cx="469744" cy="259045"/>
    <xdr:sp macro="" textlink="">
      <xdr:nvSpPr>
        <xdr:cNvPr id="144" name="債務償還比率該当値テキスト"/>
        <xdr:cNvSpPr txBox="1"/>
      </xdr:nvSpPr>
      <xdr:spPr>
        <a:xfrm>
          <a:off x="14846300" y="53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151193</xdr:rowOff>
    </xdr:from>
    <xdr:to>
      <xdr:col>72</xdr:col>
      <xdr:colOff>123825</xdr:colOff>
      <xdr:row>27</xdr:row>
      <xdr:rowOff>81343</xdr:rowOff>
    </xdr:to>
    <xdr:sp macro="" textlink="">
      <xdr:nvSpPr>
        <xdr:cNvPr id="145" name="楕円 144"/>
        <xdr:cNvSpPr/>
      </xdr:nvSpPr>
      <xdr:spPr>
        <a:xfrm>
          <a:off x="14033500" y="53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30543</xdr:rowOff>
    </xdr:from>
    <xdr:to>
      <xdr:col>76</xdr:col>
      <xdr:colOff>22225</xdr:colOff>
      <xdr:row>27</xdr:row>
      <xdr:rowOff>129395</xdr:rowOff>
    </xdr:to>
    <xdr:cxnSp macro="">
      <xdr:nvCxnSpPr>
        <xdr:cNvPr id="146" name="直線コネクタ 145"/>
        <xdr:cNvCxnSpPr/>
      </xdr:nvCxnSpPr>
      <xdr:spPr>
        <a:xfrm>
          <a:off x="14084300" y="5431218"/>
          <a:ext cx="711200" cy="9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161063</xdr:rowOff>
    </xdr:from>
    <xdr:to>
      <xdr:col>68</xdr:col>
      <xdr:colOff>123825</xdr:colOff>
      <xdr:row>27</xdr:row>
      <xdr:rowOff>91213</xdr:rowOff>
    </xdr:to>
    <xdr:sp macro="" textlink="">
      <xdr:nvSpPr>
        <xdr:cNvPr id="147" name="楕円 146"/>
        <xdr:cNvSpPr/>
      </xdr:nvSpPr>
      <xdr:spPr>
        <a:xfrm>
          <a:off x="13271500" y="53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30543</xdr:rowOff>
    </xdr:from>
    <xdr:to>
      <xdr:col>72</xdr:col>
      <xdr:colOff>73025</xdr:colOff>
      <xdr:row>27</xdr:row>
      <xdr:rowOff>40413</xdr:rowOff>
    </xdr:to>
    <xdr:cxnSp macro="">
      <xdr:nvCxnSpPr>
        <xdr:cNvPr id="148" name="直線コネクタ 147"/>
        <xdr:cNvCxnSpPr/>
      </xdr:nvCxnSpPr>
      <xdr:spPr>
        <a:xfrm flipV="1">
          <a:off x="13322300" y="5431218"/>
          <a:ext cx="762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71347</xdr:rowOff>
    </xdr:from>
    <xdr:to>
      <xdr:col>64</xdr:col>
      <xdr:colOff>123825</xdr:colOff>
      <xdr:row>28</xdr:row>
      <xdr:rowOff>1497</xdr:rowOff>
    </xdr:to>
    <xdr:sp macro="" textlink="">
      <xdr:nvSpPr>
        <xdr:cNvPr id="149" name="楕円 148"/>
        <xdr:cNvSpPr/>
      </xdr:nvSpPr>
      <xdr:spPr>
        <a:xfrm>
          <a:off x="12509500" y="5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40413</xdr:rowOff>
    </xdr:from>
    <xdr:to>
      <xdr:col>68</xdr:col>
      <xdr:colOff>73025</xdr:colOff>
      <xdr:row>27</xdr:row>
      <xdr:rowOff>122147</xdr:rowOff>
    </xdr:to>
    <xdr:cxnSp macro="">
      <xdr:nvCxnSpPr>
        <xdr:cNvPr id="150" name="直線コネクタ 149"/>
        <xdr:cNvCxnSpPr/>
      </xdr:nvCxnSpPr>
      <xdr:spPr>
        <a:xfrm flipV="1">
          <a:off x="12560300" y="5441088"/>
          <a:ext cx="762000" cy="8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118690</xdr:rowOff>
    </xdr:from>
    <xdr:to>
      <xdr:col>60</xdr:col>
      <xdr:colOff>123825</xdr:colOff>
      <xdr:row>28</xdr:row>
      <xdr:rowOff>48840</xdr:rowOff>
    </xdr:to>
    <xdr:sp macro="" textlink="">
      <xdr:nvSpPr>
        <xdr:cNvPr id="151" name="楕円 150"/>
        <xdr:cNvSpPr/>
      </xdr:nvSpPr>
      <xdr:spPr>
        <a:xfrm>
          <a:off x="11747500" y="55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122147</xdr:rowOff>
    </xdr:from>
    <xdr:to>
      <xdr:col>64</xdr:col>
      <xdr:colOff>73025</xdr:colOff>
      <xdr:row>27</xdr:row>
      <xdr:rowOff>169490</xdr:rowOff>
    </xdr:to>
    <xdr:cxnSp macro="">
      <xdr:nvCxnSpPr>
        <xdr:cNvPr id="152" name="直線コネクタ 151"/>
        <xdr:cNvCxnSpPr/>
      </xdr:nvCxnSpPr>
      <xdr:spPr>
        <a:xfrm flipV="1">
          <a:off x="11798300" y="5522822"/>
          <a:ext cx="762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53" name="n_1aveValue債務償還比率"/>
        <xdr:cNvSpPr txBox="1"/>
      </xdr:nvSpPr>
      <xdr:spPr>
        <a:xfrm>
          <a:off x="138367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54" name="n_2aveValue債務償還比率"/>
        <xdr:cNvSpPr txBox="1"/>
      </xdr:nvSpPr>
      <xdr:spPr>
        <a:xfrm>
          <a:off x="13087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5" name="n_3aveValue債務償還比率"/>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56" name="n_4aveValue債務償還比率"/>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97870</xdr:rowOff>
    </xdr:from>
    <xdr:ext cx="469744" cy="259045"/>
    <xdr:sp macro="" textlink="">
      <xdr:nvSpPr>
        <xdr:cNvPr id="157" name="n_1mainValue債務償還比率"/>
        <xdr:cNvSpPr txBox="1"/>
      </xdr:nvSpPr>
      <xdr:spPr>
        <a:xfrm>
          <a:off x="13836727" y="515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107740</xdr:rowOff>
    </xdr:from>
    <xdr:ext cx="469744" cy="259045"/>
    <xdr:sp macro="" textlink="">
      <xdr:nvSpPr>
        <xdr:cNvPr id="158" name="n_2mainValue債務償還比率"/>
        <xdr:cNvSpPr txBox="1"/>
      </xdr:nvSpPr>
      <xdr:spPr>
        <a:xfrm>
          <a:off x="13087427" y="516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18024</xdr:rowOff>
    </xdr:from>
    <xdr:ext cx="469744" cy="259045"/>
    <xdr:sp macro="" textlink="">
      <xdr:nvSpPr>
        <xdr:cNvPr id="159" name="n_3mainValue債務償還比率"/>
        <xdr:cNvSpPr txBox="1"/>
      </xdr:nvSpPr>
      <xdr:spPr>
        <a:xfrm>
          <a:off x="12325427" y="524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65367</xdr:rowOff>
    </xdr:from>
    <xdr:ext cx="469744" cy="259045"/>
    <xdr:sp macro="" textlink="">
      <xdr:nvSpPr>
        <xdr:cNvPr id="160" name="n_4mainValue債務償還比率"/>
        <xdr:cNvSpPr txBox="1"/>
      </xdr:nvSpPr>
      <xdr:spPr>
        <a:xfrm>
          <a:off x="11563427" y="529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11,071
11,015
176.06
6,107,989
5,385,797
371,270
3,564,134
3,743,807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71120</xdr:rowOff>
    </xdr:from>
    <xdr:to>
      <xdr:col>24</xdr:col>
      <xdr:colOff>114300</xdr:colOff>
      <xdr:row>36</xdr:row>
      <xdr:rowOff>1270</xdr:rowOff>
    </xdr:to>
    <xdr:sp macro="" textlink="">
      <xdr:nvSpPr>
        <xdr:cNvPr id="73" name="楕円 72"/>
        <xdr:cNvSpPr/>
      </xdr:nvSpPr>
      <xdr:spPr>
        <a:xfrm>
          <a:off x="4584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93997</xdr:rowOff>
    </xdr:from>
    <xdr:ext cx="405111" cy="259045"/>
    <xdr:sp macro="" textlink="">
      <xdr:nvSpPr>
        <xdr:cNvPr id="74" name="【道路】&#10;有形固定資産減価償却率該当値テキスト"/>
        <xdr:cNvSpPr txBox="1"/>
      </xdr:nvSpPr>
      <xdr:spPr>
        <a:xfrm>
          <a:off x="4673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5" name="楕円 74"/>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87630</xdr:rowOff>
    </xdr:from>
    <xdr:to>
      <xdr:col>24</xdr:col>
      <xdr:colOff>63500</xdr:colOff>
      <xdr:row>35</xdr:row>
      <xdr:rowOff>121920</xdr:rowOff>
    </xdr:to>
    <xdr:cxnSp macro="">
      <xdr:nvCxnSpPr>
        <xdr:cNvPr id="76" name="直線コネクタ 75"/>
        <xdr:cNvCxnSpPr/>
      </xdr:nvCxnSpPr>
      <xdr:spPr>
        <a:xfrm>
          <a:off x="3797300" y="6088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77" name="n_1aveValue【道路】&#10;有形固定資産減価償却率"/>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78"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79" name="n_3ave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0"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81" name="n_1mainValue【道路】&#10;有形固定資産減価償却率"/>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07" name="直線コネクタ 106"/>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08"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09" name="直線コネクタ 108"/>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0"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1" name="直線コネクタ 110"/>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2"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3" name="フローチャート: 判断 112"/>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14" name="フローチャート: 判断 113"/>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15" name="フローチャート: 判断 114"/>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16" name="フローチャート: 判断 115"/>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17" name="フローチャート: 判断 116"/>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86403</xdr:rowOff>
    </xdr:from>
    <xdr:to>
      <xdr:col>55</xdr:col>
      <xdr:colOff>50800</xdr:colOff>
      <xdr:row>40</xdr:row>
      <xdr:rowOff>16553</xdr:rowOff>
    </xdr:to>
    <xdr:sp macro="" textlink="">
      <xdr:nvSpPr>
        <xdr:cNvPr id="123" name="楕円 122"/>
        <xdr:cNvSpPr/>
      </xdr:nvSpPr>
      <xdr:spPr>
        <a:xfrm>
          <a:off x="10426700" y="67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64830</xdr:rowOff>
    </xdr:from>
    <xdr:ext cx="534377" cy="259045"/>
    <xdr:sp macro="" textlink="">
      <xdr:nvSpPr>
        <xdr:cNvPr id="124" name="【道路】&#10;一人当たり延長該当値テキスト"/>
        <xdr:cNvSpPr txBox="1"/>
      </xdr:nvSpPr>
      <xdr:spPr>
        <a:xfrm>
          <a:off x="10515600" y="67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98682</xdr:rowOff>
    </xdr:from>
    <xdr:to>
      <xdr:col>50</xdr:col>
      <xdr:colOff>165100</xdr:colOff>
      <xdr:row>40</xdr:row>
      <xdr:rowOff>28832</xdr:rowOff>
    </xdr:to>
    <xdr:sp macro="" textlink="">
      <xdr:nvSpPr>
        <xdr:cNvPr id="125" name="楕円 124"/>
        <xdr:cNvSpPr/>
      </xdr:nvSpPr>
      <xdr:spPr>
        <a:xfrm>
          <a:off x="9588500" y="678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137203</xdr:rowOff>
    </xdr:from>
    <xdr:to>
      <xdr:col>55</xdr:col>
      <xdr:colOff>0</xdr:colOff>
      <xdr:row>39</xdr:row>
      <xdr:rowOff>149482</xdr:rowOff>
    </xdr:to>
    <xdr:cxnSp macro="">
      <xdr:nvCxnSpPr>
        <xdr:cNvPr id="126" name="直線コネクタ 125"/>
        <xdr:cNvCxnSpPr/>
      </xdr:nvCxnSpPr>
      <xdr:spPr>
        <a:xfrm flipV="1">
          <a:off x="9639300" y="6823753"/>
          <a:ext cx="8382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27"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28"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29"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30"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19959</xdr:rowOff>
    </xdr:from>
    <xdr:ext cx="534377" cy="259045"/>
    <xdr:sp macro="" textlink="">
      <xdr:nvSpPr>
        <xdr:cNvPr id="131" name="n_1mainValue【道路】&#10;一人当たり延長"/>
        <xdr:cNvSpPr txBox="1"/>
      </xdr:nvSpPr>
      <xdr:spPr>
        <a:xfrm>
          <a:off x="9359411" y="687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7" name="直線コネクタ 156"/>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9" name="直線コネクタ 15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60"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1" name="直線コネクタ 160"/>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62" name="【橋りょう・トンネル】&#10;有形固定資産減価償却率平均値テキスト"/>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63" name="フローチャート: 判断 162"/>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64" name="フローチャート: 判断 163"/>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65" name="フローチャート: 判断 164"/>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66" name="フローチャート: 判断 16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67" name="フローチャート: 判断 166"/>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73" name="楕円 172"/>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74" name="【橋りょう・トンネル】&#10;有形固定資産減価償却率該当値テキスト"/>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175" name="楕円 174"/>
        <xdr:cNvSpPr/>
      </xdr:nvSpPr>
      <xdr:spPr>
        <a:xfrm>
          <a:off x="3746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60416</xdr:rowOff>
    </xdr:to>
    <xdr:cxnSp macro="">
      <xdr:nvCxnSpPr>
        <xdr:cNvPr id="176" name="直線コネクタ 175"/>
        <xdr:cNvCxnSpPr/>
      </xdr:nvCxnSpPr>
      <xdr:spPr>
        <a:xfrm>
          <a:off x="3797300" y="105025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77"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178" name="n_2ave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79"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80"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86014</xdr:rowOff>
    </xdr:from>
    <xdr:ext cx="405111" cy="259045"/>
    <xdr:sp macro="" textlink="">
      <xdr:nvSpPr>
        <xdr:cNvPr id="181" name="n_1mainValue【橋りょう・トンネル】&#10;有形固定資産減価償却率"/>
        <xdr:cNvSpPr txBox="1"/>
      </xdr:nvSpPr>
      <xdr:spPr>
        <a:xfrm>
          <a:off x="3582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05" name="直線コネクタ 204"/>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06"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07" name="直線コネクタ 206"/>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08"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09" name="直線コネクタ 208"/>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10" name="【橋りょう・トンネル】&#10;一人当たり有形固定資産（償却資産）額平均値テキスト"/>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11" name="フローチャート: 判断 210"/>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12" name="フローチャート: 判断 211"/>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13" name="フローチャート: 判断 212"/>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14" name="フローチャート: 判断 213"/>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15" name="フローチャート: 判断 214"/>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140174</xdr:rowOff>
    </xdr:from>
    <xdr:to>
      <xdr:col>55</xdr:col>
      <xdr:colOff>50800</xdr:colOff>
      <xdr:row>63</xdr:row>
      <xdr:rowOff>70324</xdr:rowOff>
    </xdr:to>
    <xdr:sp macro="" textlink="">
      <xdr:nvSpPr>
        <xdr:cNvPr id="221" name="楕円 220"/>
        <xdr:cNvSpPr/>
      </xdr:nvSpPr>
      <xdr:spPr>
        <a:xfrm>
          <a:off x="10426700" y="107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118601</xdr:rowOff>
    </xdr:from>
    <xdr:ext cx="599010" cy="259045"/>
    <xdr:sp macro="" textlink="">
      <xdr:nvSpPr>
        <xdr:cNvPr id="222" name="【橋りょう・トンネル】&#10;一人当たり有形固定資産（償却資産）額該当値テキスト"/>
        <xdr:cNvSpPr txBox="1"/>
      </xdr:nvSpPr>
      <xdr:spPr>
        <a:xfrm>
          <a:off x="10515600" y="1074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145527</xdr:rowOff>
    </xdr:from>
    <xdr:to>
      <xdr:col>50</xdr:col>
      <xdr:colOff>165100</xdr:colOff>
      <xdr:row>63</xdr:row>
      <xdr:rowOff>75677</xdr:rowOff>
    </xdr:to>
    <xdr:sp macro="" textlink="">
      <xdr:nvSpPr>
        <xdr:cNvPr id="223" name="楕円 222"/>
        <xdr:cNvSpPr/>
      </xdr:nvSpPr>
      <xdr:spPr>
        <a:xfrm>
          <a:off x="9588500" y="107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19524</xdr:rowOff>
    </xdr:from>
    <xdr:to>
      <xdr:col>55</xdr:col>
      <xdr:colOff>0</xdr:colOff>
      <xdr:row>63</xdr:row>
      <xdr:rowOff>24877</xdr:rowOff>
    </xdr:to>
    <xdr:cxnSp macro="">
      <xdr:nvCxnSpPr>
        <xdr:cNvPr id="224" name="直線コネクタ 223"/>
        <xdr:cNvCxnSpPr/>
      </xdr:nvCxnSpPr>
      <xdr:spPr>
        <a:xfrm flipV="1">
          <a:off x="9639300" y="10820874"/>
          <a:ext cx="8382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25" name="n_1aveValue【橋りょう・トンネル】&#10;一人当たり有形固定資産（償却資産）額"/>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26" name="n_2aveValue【橋りょう・トンネル】&#10;一人当たり有形固定資産（償却資産）額"/>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27"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28"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66804</xdr:rowOff>
    </xdr:from>
    <xdr:ext cx="599010" cy="259045"/>
    <xdr:sp macro="" textlink="">
      <xdr:nvSpPr>
        <xdr:cNvPr id="229" name="n_1mainValue【橋りょう・トンネル】&#10;一人当たり有形固定資産（償却資産）額"/>
        <xdr:cNvSpPr txBox="1"/>
      </xdr:nvSpPr>
      <xdr:spPr>
        <a:xfrm>
          <a:off x="9327095" y="1086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54" name="直線コネクタ 253"/>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6" name="直線コネクタ 25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57"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58" name="直線コネクタ 257"/>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公営住宅】&#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61" name="フローチャート: 判断 260"/>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62" name="フローチャート: 判断 261"/>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63" name="フローチャート: 判断 262"/>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64" name="フローチャート: 判断 263"/>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xdr:rowOff>
    </xdr:from>
    <xdr:to>
      <xdr:col>24</xdr:col>
      <xdr:colOff>114300</xdr:colOff>
      <xdr:row>81</xdr:row>
      <xdr:rowOff>117475</xdr:rowOff>
    </xdr:to>
    <xdr:sp macro="" textlink="">
      <xdr:nvSpPr>
        <xdr:cNvPr id="270" name="楕円 269"/>
        <xdr:cNvSpPr/>
      </xdr:nvSpPr>
      <xdr:spPr>
        <a:xfrm>
          <a:off x="45847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38752</xdr:rowOff>
    </xdr:from>
    <xdr:ext cx="405111" cy="259045"/>
    <xdr:sp macro="" textlink="">
      <xdr:nvSpPr>
        <xdr:cNvPr id="271" name="【公営住宅】&#10;有形固定資産減価償却率該当値テキスト"/>
        <xdr:cNvSpPr txBox="1"/>
      </xdr:nvSpPr>
      <xdr:spPr>
        <a:xfrm>
          <a:off x="4673600"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71120</xdr:rowOff>
    </xdr:from>
    <xdr:to>
      <xdr:col>20</xdr:col>
      <xdr:colOff>38100</xdr:colOff>
      <xdr:row>82</xdr:row>
      <xdr:rowOff>1270</xdr:rowOff>
    </xdr:to>
    <xdr:sp macro="" textlink="">
      <xdr:nvSpPr>
        <xdr:cNvPr id="272" name="楕円 271"/>
        <xdr:cNvSpPr/>
      </xdr:nvSpPr>
      <xdr:spPr>
        <a:xfrm>
          <a:off x="3746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66675</xdr:rowOff>
    </xdr:from>
    <xdr:to>
      <xdr:col>24</xdr:col>
      <xdr:colOff>63500</xdr:colOff>
      <xdr:row>81</xdr:row>
      <xdr:rowOff>121920</xdr:rowOff>
    </xdr:to>
    <xdr:cxnSp macro="">
      <xdr:nvCxnSpPr>
        <xdr:cNvPr id="273" name="直線コネクタ 272"/>
        <xdr:cNvCxnSpPr/>
      </xdr:nvCxnSpPr>
      <xdr:spPr>
        <a:xfrm flipV="1">
          <a:off x="3797300" y="139541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274" name="n_1aveValue【公営住宅】&#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75" name="n_2ave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76"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277"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17797</xdr:rowOff>
    </xdr:from>
    <xdr:ext cx="405111" cy="259045"/>
    <xdr:sp macro="" textlink="">
      <xdr:nvSpPr>
        <xdr:cNvPr id="278" name="n_1mainValue【公営住宅】&#10;有形固定資産減価償却率"/>
        <xdr:cNvSpPr txBox="1"/>
      </xdr:nvSpPr>
      <xdr:spPr>
        <a:xfrm>
          <a:off x="3582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02" name="直線コネクタ 301"/>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0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04" name="直線コネクタ 30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05"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06" name="直線コネクタ 305"/>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07" name="【公営住宅】&#10;一人当たり面積平均値テキスト"/>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08" name="フローチャート: 判断 307"/>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09" name="フローチャート: 判断 308"/>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10" name="フローチャート: 判断 309"/>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11" name="フローチャート: 判断 310"/>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12" name="フローチャート: 判断 311"/>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90932</xdr:rowOff>
    </xdr:from>
    <xdr:to>
      <xdr:col>55</xdr:col>
      <xdr:colOff>50800</xdr:colOff>
      <xdr:row>85</xdr:row>
      <xdr:rowOff>21082</xdr:rowOff>
    </xdr:to>
    <xdr:sp macro="" textlink="">
      <xdr:nvSpPr>
        <xdr:cNvPr id="318" name="楕円 317"/>
        <xdr:cNvSpPr/>
      </xdr:nvSpPr>
      <xdr:spPr>
        <a:xfrm>
          <a:off x="10426700" y="1449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113809</xdr:rowOff>
    </xdr:from>
    <xdr:ext cx="469744" cy="259045"/>
    <xdr:sp macro="" textlink="">
      <xdr:nvSpPr>
        <xdr:cNvPr id="319" name="【公営住宅】&#10;一人当たり面積該当値テキスト"/>
        <xdr:cNvSpPr txBox="1"/>
      </xdr:nvSpPr>
      <xdr:spPr>
        <a:xfrm>
          <a:off x="10515600" y="143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121793</xdr:rowOff>
    </xdr:from>
    <xdr:to>
      <xdr:col>50</xdr:col>
      <xdr:colOff>165100</xdr:colOff>
      <xdr:row>85</xdr:row>
      <xdr:rowOff>51943</xdr:rowOff>
    </xdr:to>
    <xdr:sp macro="" textlink="">
      <xdr:nvSpPr>
        <xdr:cNvPr id="320" name="楕円 319"/>
        <xdr:cNvSpPr/>
      </xdr:nvSpPr>
      <xdr:spPr>
        <a:xfrm>
          <a:off x="9588500" y="145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141732</xdr:rowOff>
    </xdr:from>
    <xdr:to>
      <xdr:col>55</xdr:col>
      <xdr:colOff>0</xdr:colOff>
      <xdr:row>85</xdr:row>
      <xdr:rowOff>1143</xdr:rowOff>
    </xdr:to>
    <xdr:cxnSp macro="">
      <xdr:nvCxnSpPr>
        <xdr:cNvPr id="321" name="直線コネクタ 320"/>
        <xdr:cNvCxnSpPr/>
      </xdr:nvCxnSpPr>
      <xdr:spPr>
        <a:xfrm flipV="1">
          <a:off x="9639300" y="14543532"/>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22"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23"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24"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25"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43070</xdr:rowOff>
    </xdr:from>
    <xdr:ext cx="469744" cy="259045"/>
    <xdr:sp macro="" textlink="">
      <xdr:nvSpPr>
        <xdr:cNvPr id="326" name="n_1mainValue【公営住宅】&#10;一人当たり面積"/>
        <xdr:cNvSpPr txBox="1"/>
      </xdr:nvSpPr>
      <xdr:spPr>
        <a:xfrm>
          <a:off x="9391727" y="146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5" name="テキスト ボックス 35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3" name="テキスト ボックス 36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5" name="テキスト ボックス 36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367" name="直線コネクタ 366"/>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9" name="直線コネクタ 36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370"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71" name="直線コネクタ 370"/>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372"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73" name="フローチャート: 判断 372"/>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374" name="フローチャート: 判断 373"/>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75" name="フローチャート: 判断 374"/>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76" name="フローチャート: 判断 375"/>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77" name="フローチャート: 判断 376"/>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21590</xdr:rowOff>
    </xdr:from>
    <xdr:to>
      <xdr:col>85</xdr:col>
      <xdr:colOff>177800</xdr:colOff>
      <xdr:row>40</xdr:row>
      <xdr:rowOff>123190</xdr:rowOff>
    </xdr:to>
    <xdr:sp macro="" textlink="">
      <xdr:nvSpPr>
        <xdr:cNvPr id="383" name="楕円 382"/>
        <xdr:cNvSpPr/>
      </xdr:nvSpPr>
      <xdr:spPr>
        <a:xfrm>
          <a:off x="16268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xdr:rowOff>
    </xdr:from>
    <xdr:ext cx="405111" cy="259045"/>
    <xdr:sp macro="" textlink="">
      <xdr:nvSpPr>
        <xdr:cNvPr id="384" name="【認定こども園・幼稚園・保育所】&#10;有形固定資産減価償却率該当値テキスト"/>
        <xdr:cNvSpPr txBox="1"/>
      </xdr:nvSpPr>
      <xdr:spPr>
        <a:xfrm>
          <a:off x="16357600"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120650</xdr:rowOff>
    </xdr:from>
    <xdr:to>
      <xdr:col>81</xdr:col>
      <xdr:colOff>101600</xdr:colOff>
      <xdr:row>40</xdr:row>
      <xdr:rowOff>50800</xdr:rowOff>
    </xdr:to>
    <xdr:sp macro="" textlink="">
      <xdr:nvSpPr>
        <xdr:cNvPr id="385" name="楕円 384"/>
        <xdr:cNvSpPr/>
      </xdr:nvSpPr>
      <xdr:spPr>
        <a:xfrm>
          <a:off x="1543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72390</xdr:rowOff>
    </xdr:to>
    <xdr:cxnSp macro="">
      <xdr:nvCxnSpPr>
        <xdr:cNvPr id="386" name="直線コネクタ 385"/>
        <xdr:cNvCxnSpPr/>
      </xdr:nvCxnSpPr>
      <xdr:spPr>
        <a:xfrm>
          <a:off x="15481300" y="68580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387"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388"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38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39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41927</xdr:rowOff>
    </xdr:from>
    <xdr:ext cx="405111" cy="259045"/>
    <xdr:sp macro="" textlink="">
      <xdr:nvSpPr>
        <xdr:cNvPr id="391" name="n_1mainValue【認定こども園・幼稚園・保育所】&#10;有形固定資産減価償却率"/>
        <xdr:cNvSpPr txBox="1"/>
      </xdr:nvSpPr>
      <xdr:spPr>
        <a:xfrm>
          <a:off x="15266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13" name="直線コネクタ 412"/>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14"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15" name="直線コネクタ 414"/>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16"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17" name="直線コネクタ 416"/>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18"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19" name="フローチャート: 判断 418"/>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20" name="フローチャート: 判断 419"/>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21" name="フローチャート: 判断 420"/>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22" name="フローチャート: 判断 421"/>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23" name="フローチャート: 判断 422"/>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429" name="楕円 428"/>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83837</xdr:rowOff>
    </xdr:from>
    <xdr:ext cx="469744" cy="259045"/>
    <xdr:sp macro="" textlink="">
      <xdr:nvSpPr>
        <xdr:cNvPr id="430" name="【認定こども園・幼稚園・保育所】&#10;一人当たり面積該当値テキスト"/>
        <xdr:cNvSpPr txBox="1"/>
      </xdr:nvSpPr>
      <xdr:spPr>
        <a:xfrm>
          <a:off x="22199600"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31" name="楕円 430"/>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38</xdr:row>
      <xdr:rowOff>167640</xdr:rowOff>
    </xdr:to>
    <xdr:cxnSp macro="">
      <xdr:nvCxnSpPr>
        <xdr:cNvPr id="432" name="直線コネクタ 431"/>
        <xdr:cNvCxnSpPr/>
      </xdr:nvCxnSpPr>
      <xdr:spPr>
        <a:xfrm flipV="1">
          <a:off x="21323300" y="6671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33"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34"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35"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36"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38117</xdr:rowOff>
    </xdr:from>
    <xdr:ext cx="469744" cy="259045"/>
    <xdr:sp macro="" textlink="">
      <xdr:nvSpPr>
        <xdr:cNvPr id="437" name="n_1main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0" name="テキスト ボックス 44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0" name="テキスト ボックス 45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463" name="直線コネクタ 462"/>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64"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65" name="直線コネクタ 46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66"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67" name="直線コネクタ 466"/>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468" name="【学校施設】&#10;有形固定資産減価償却率平均値テキスト"/>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69" name="フローチャート: 判断 468"/>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470" name="フローチャート: 判断 469"/>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71" name="フローチャート: 判断 470"/>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472" name="フローチャート: 判断 471"/>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73" name="フローチャート: 判断 472"/>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479" name="楕円 478"/>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480" name="【学校施設】&#10;有形固定資産減価償却率該当値テキスト"/>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481" name="楕円 480"/>
        <xdr:cNvSpPr/>
      </xdr:nvSpPr>
      <xdr:spPr>
        <a:xfrm>
          <a:off x="15430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115933</xdr:rowOff>
    </xdr:to>
    <xdr:cxnSp macro="">
      <xdr:nvCxnSpPr>
        <xdr:cNvPr id="482" name="直線コネクタ 481"/>
        <xdr:cNvCxnSpPr/>
      </xdr:nvCxnSpPr>
      <xdr:spPr>
        <a:xfrm>
          <a:off x="15481300" y="105547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483" name="n_1aveValue【学校施設】&#10;有形固定資産減価償却率"/>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84"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485" name="n_3ave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486"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138265</xdr:rowOff>
    </xdr:from>
    <xdr:ext cx="405111" cy="259045"/>
    <xdr:sp macro="" textlink="">
      <xdr:nvSpPr>
        <xdr:cNvPr id="487" name="n_1mainValue【学校施設】&#10;有形固定資産減価償却率"/>
        <xdr:cNvSpPr txBox="1"/>
      </xdr:nvSpPr>
      <xdr:spPr>
        <a:xfrm>
          <a:off x="15266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9" name="直線コネクタ 49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0" name="テキスト ボックス 49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1" name="直線コネクタ 50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2" name="テキスト ボックス 50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3" name="直線コネクタ 50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4" name="テキスト ボックス 50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5" name="直線コネクタ 50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6" name="テキスト ボックス 50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7" name="直線コネクタ 50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8" name="テキスト ボックス 50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9" name="直線コネクタ 50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0" name="テキスト ボックス 50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14" name="直線コネクタ 513"/>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15"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16" name="直線コネクタ 515"/>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17"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18" name="直線コネクタ 517"/>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519" name="【学校施設】&#10;一人当たり面積平均値テキスト"/>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20" name="フローチャート: 判断 519"/>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21" name="フローチャート: 判断 520"/>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22" name="フローチャート: 判断 521"/>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23" name="フローチャート: 判断 522"/>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24" name="フローチャート: 判断 523"/>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47172</xdr:rowOff>
    </xdr:from>
    <xdr:to>
      <xdr:col>116</xdr:col>
      <xdr:colOff>114300</xdr:colOff>
      <xdr:row>57</xdr:row>
      <xdr:rowOff>148772</xdr:rowOff>
    </xdr:to>
    <xdr:sp macro="" textlink="">
      <xdr:nvSpPr>
        <xdr:cNvPr id="530" name="楕円 529"/>
        <xdr:cNvSpPr/>
      </xdr:nvSpPr>
      <xdr:spPr>
        <a:xfrm>
          <a:off x="221107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70049</xdr:rowOff>
    </xdr:from>
    <xdr:ext cx="469744" cy="259045"/>
    <xdr:sp macro="" textlink="">
      <xdr:nvSpPr>
        <xdr:cNvPr id="531" name="【学校施設】&#10;一人当たり面積該当値テキスト"/>
        <xdr:cNvSpPr txBox="1"/>
      </xdr:nvSpPr>
      <xdr:spPr>
        <a:xfrm>
          <a:off x="22199600" y="967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1125</xdr:rowOff>
    </xdr:from>
    <xdr:to>
      <xdr:col>112</xdr:col>
      <xdr:colOff>38100</xdr:colOff>
      <xdr:row>58</xdr:row>
      <xdr:rowOff>102725</xdr:rowOff>
    </xdr:to>
    <xdr:sp macro="" textlink="">
      <xdr:nvSpPr>
        <xdr:cNvPr id="532" name="楕円 531"/>
        <xdr:cNvSpPr/>
      </xdr:nvSpPr>
      <xdr:spPr>
        <a:xfrm>
          <a:off x="21272500" y="99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97972</xdr:rowOff>
    </xdr:from>
    <xdr:to>
      <xdr:col>116</xdr:col>
      <xdr:colOff>63500</xdr:colOff>
      <xdr:row>58</xdr:row>
      <xdr:rowOff>51925</xdr:rowOff>
    </xdr:to>
    <xdr:cxnSp macro="">
      <xdr:nvCxnSpPr>
        <xdr:cNvPr id="533" name="直線コネクタ 532"/>
        <xdr:cNvCxnSpPr/>
      </xdr:nvCxnSpPr>
      <xdr:spPr>
        <a:xfrm flipV="1">
          <a:off x="21323300" y="9870622"/>
          <a:ext cx="8382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534" name="n_1aveValue【学校施設】&#10;一人当たり面積"/>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35" name="n_2aveValue【学校施設】&#10;一人当たり面積"/>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36"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37"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119252</xdr:rowOff>
    </xdr:from>
    <xdr:ext cx="469744" cy="259045"/>
    <xdr:sp macro="" textlink="">
      <xdr:nvSpPr>
        <xdr:cNvPr id="538" name="n_1mainValue【学校施設】&#10;一人当たり面積"/>
        <xdr:cNvSpPr txBox="1"/>
      </xdr:nvSpPr>
      <xdr:spPr>
        <a:xfrm>
          <a:off x="21075727" y="97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0" name="正方形/長方形 56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1" name="正方形/長方形 5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3" name="テキスト ボックス 5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％を超えている認定こども園や類似団体内平均を上回っている学校施設については、規模縮小を踏まえた公共施設更新計画や総合管理計画等に基づいて、老朽化対策を行っていく。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11,071
11,015
176.06
6,107,989
5,385,797
371,270
3,564,134
3,743,807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46990</xdr:rowOff>
    </xdr:from>
    <xdr:to>
      <xdr:col>24</xdr:col>
      <xdr:colOff>114300</xdr:colOff>
      <xdr:row>37</xdr:row>
      <xdr:rowOff>148590</xdr:rowOff>
    </xdr:to>
    <xdr:sp macro="" textlink="">
      <xdr:nvSpPr>
        <xdr:cNvPr id="72" name="楕円 71"/>
        <xdr:cNvSpPr/>
      </xdr:nvSpPr>
      <xdr:spPr>
        <a:xfrm>
          <a:off x="4584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3" name="【図書館】&#10;有形固定資産減価償却率該当値テキスト"/>
        <xdr:cNvSpPr txBox="1"/>
      </xdr:nvSpPr>
      <xdr:spPr>
        <a:xfrm>
          <a:off x="4673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19050</xdr:rowOff>
    </xdr:from>
    <xdr:to>
      <xdr:col>20</xdr:col>
      <xdr:colOff>38100</xdr:colOff>
      <xdr:row>37</xdr:row>
      <xdr:rowOff>120650</xdr:rowOff>
    </xdr:to>
    <xdr:sp macro="" textlink="">
      <xdr:nvSpPr>
        <xdr:cNvPr id="74" name="楕円 73"/>
        <xdr:cNvSpPr/>
      </xdr:nvSpPr>
      <xdr:spPr>
        <a:xfrm>
          <a:off x="3746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69850</xdr:rowOff>
    </xdr:from>
    <xdr:to>
      <xdr:col>24</xdr:col>
      <xdr:colOff>63500</xdr:colOff>
      <xdr:row>37</xdr:row>
      <xdr:rowOff>97790</xdr:rowOff>
    </xdr:to>
    <xdr:cxnSp macro="">
      <xdr:nvCxnSpPr>
        <xdr:cNvPr id="75" name="直線コネクタ 74"/>
        <xdr:cNvCxnSpPr/>
      </xdr:nvCxnSpPr>
      <xdr:spPr>
        <a:xfrm>
          <a:off x="3797300" y="64135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76" name="n_1aveValue【図書館】&#10;有形固定資産減価償却率"/>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77" name="n_2aveValue【図書館】&#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78" name="n_3aveValue【図書館】&#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79" name="n_4aveValue【図書館】&#10;有形固定資産減価償却率"/>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111777</xdr:rowOff>
    </xdr:from>
    <xdr:ext cx="405111" cy="259045"/>
    <xdr:sp macro="" textlink="">
      <xdr:nvSpPr>
        <xdr:cNvPr id="80" name="n_1mainValue【図書館】&#10;有形固定資産減価償却率"/>
        <xdr:cNvSpPr txBox="1"/>
      </xdr:nvSpPr>
      <xdr:spPr>
        <a:xfrm>
          <a:off x="3582044"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06" name="直線コネクタ 105"/>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7"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8" name="直線コネクタ 107"/>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09"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0" name="直線コネクタ 109"/>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1"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2" name="フローチャート: 判断 111"/>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3" name="フローチャート: 判断 112"/>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14" name="フローチャート: 判断 113"/>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15" name="フローチャート: 判断 114"/>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16" name="フローチャート: 判断 115"/>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22" name="楕円 121"/>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15257</xdr:rowOff>
    </xdr:from>
    <xdr:ext cx="469744" cy="259045"/>
    <xdr:sp macro="" textlink="">
      <xdr:nvSpPr>
        <xdr:cNvPr id="123" name="【図書館】&#10;一人当たり面積該当値テキスト"/>
        <xdr:cNvSpPr txBox="1"/>
      </xdr:nvSpPr>
      <xdr:spPr>
        <a:xfrm>
          <a:off x="105156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40096</xdr:rowOff>
    </xdr:from>
    <xdr:to>
      <xdr:col>50</xdr:col>
      <xdr:colOff>165100</xdr:colOff>
      <xdr:row>41</xdr:row>
      <xdr:rowOff>141696</xdr:rowOff>
    </xdr:to>
    <xdr:sp macro="" textlink="">
      <xdr:nvSpPr>
        <xdr:cNvPr id="124" name="楕円 123"/>
        <xdr:cNvSpPr/>
      </xdr:nvSpPr>
      <xdr:spPr>
        <a:xfrm>
          <a:off x="9588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90896</xdr:rowOff>
    </xdr:to>
    <xdr:cxnSp macro="">
      <xdr:nvCxnSpPr>
        <xdr:cNvPr id="125" name="直線コネクタ 124"/>
        <xdr:cNvCxnSpPr/>
      </xdr:nvCxnSpPr>
      <xdr:spPr>
        <a:xfrm flipV="1">
          <a:off x="9639300" y="71170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26" name="n_1aveValue【図書館】&#10;一人当たり面積"/>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27" name="n_2aveValue【図書館】&#10;一人当たり面積"/>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28"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29" name="n_4aveValue【図書館】&#10;一人当たり面積"/>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132823</xdr:rowOff>
    </xdr:from>
    <xdr:ext cx="469744" cy="259045"/>
    <xdr:sp macro="" textlink="">
      <xdr:nvSpPr>
        <xdr:cNvPr id="130" name="n_1mainValue【図書館】&#10;一人当たり面積"/>
        <xdr:cNvSpPr txBox="1"/>
      </xdr:nvSpPr>
      <xdr:spPr>
        <a:xfrm>
          <a:off x="93917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55" name="直線コネクタ 154"/>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7" name="直線コネクタ 15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58"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59" name="直線コネクタ 158"/>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60"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61" name="フローチャート: 判断 16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62" name="フローチャート: 判断 161"/>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3" name="フローチャート: 判断 162"/>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64" name="フローチャート: 判断 163"/>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65" name="フローチャート: 判断 164"/>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71" name="楕円 170"/>
        <xdr:cNvSpPr/>
      </xdr:nvSpPr>
      <xdr:spPr>
        <a:xfrm>
          <a:off x="4584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172" name="【体育館・プール】&#10;有形固定資産減価償却率該当値テキスト"/>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73" name="楕円 172"/>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112395</xdr:rowOff>
    </xdr:to>
    <xdr:cxnSp macro="">
      <xdr:nvCxnSpPr>
        <xdr:cNvPr id="174" name="直線コネクタ 173"/>
        <xdr:cNvCxnSpPr/>
      </xdr:nvCxnSpPr>
      <xdr:spPr>
        <a:xfrm>
          <a:off x="3797300" y="10719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75"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77"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78"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179" name="n_1mainValue【体育館・プール】&#10;有形固定資産減価償却率"/>
        <xdr:cNvSpPr txBox="1"/>
      </xdr:nvSpPr>
      <xdr:spPr>
        <a:xfrm>
          <a:off x="3582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05" name="直線コネクタ 204"/>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06"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07" name="直線コネクタ 206"/>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08"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09" name="直線コネクタ 208"/>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10" name="【体育館・プール】&#10;一人当たり面積平均値テキスト"/>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11" name="フローチャート: 判断 210"/>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2" name="フローチャート: 判断 211"/>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3" name="フローチャート: 判断 212"/>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14" name="フローチャート: 判断 213"/>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15" name="フローチャート: 判断 214"/>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70031</xdr:rowOff>
    </xdr:from>
    <xdr:to>
      <xdr:col>55</xdr:col>
      <xdr:colOff>50800</xdr:colOff>
      <xdr:row>63</xdr:row>
      <xdr:rowOff>181</xdr:rowOff>
    </xdr:to>
    <xdr:sp macro="" textlink="">
      <xdr:nvSpPr>
        <xdr:cNvPr id="221" name="楕円 220"/>
        <xdr:cNvSpPr/>
      </xdr:nvSpPr>
      <xdr:spPr>
        <a:xfrm>
          <a:off x="10426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48458</xdr:rowOff>
    </xdr:from>
    <xdr:ext cx="469744" cy="259045"/>
    <xdr:sp macro="" textlink="">
      <xdr:nvSpPr>
        <xdr:cNvPr id="222" name="【体育館・プール】&#10;一人当たり面積該当値テキスト"/>
        <xdr:cNvSpPr txBox="1"/>
      </xdr:nvSpPr>
      <xdr:spPr>
        <a:xfrm>
          <a:off x="10515600" y="1067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77651</xdr:rowOff>
    </xdr:from>
    <xdr:to>
      <xdr:col>50</xdr:col>
      <xdr:colOff>165100</xdr:colOff>
      <xdr:row>63</xdr:row>
      <xdr:rowOff>7801</xdr:rowOff>
    </xdr:to>
    <xdr:sp macro="" textlink="">
      <xdr:nvSpPr>
        <xdr:cNvPr id="223" name="楕円 222"/>
        <xdr:cNvSpPr/>
      </xdr:nvSpPr>
      <xdr:spPr>
        <a:xfrm>
          <a:off x="9588500" y="10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120831</xdr:rowOff>
    </xdr:from>
    <xdr:to>
      <xdr:col>55</xdr:col>
      <xdr:colOff>0</xdr:colOff>
      <xdr:row>62</xdr:row>
      <xdr:rowOff>128451</xdr:rowOff>
    </xdr:to>
    <xdr:cxnSp macro="">
      <xdr:nvCxnSpPr>
        <xdr:cNvPr id="224" name="直線コネクタ 223"/>
        <xdr:cNvCxnSpPr/>
      </xdr:nvCxnSpPr>
      <xdr:spPr>
        <a:xfrm flipV="1">
          <a:off x="9639300" y="1075073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25"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26"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27"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28"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170378</xdr:rowOff>
    </xdr:from>
    <xdr:ext cx="469744" cy="259045"/>
    <xdr:sp macro="" textlink="">
      <xdr:nvSpPr>
        <xdr:cNvPr id="229" name="n_1mainValue【体育館・プール】&#10;一人当たり面積"/>
        <xdr:cNvSpPr txBox="1"/>
      </xdr:nvSpPr>
      <xdr:spPr>
        <a:xfrm>
          <a:off x="9391727" y="1080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54" name="直線コネクタ 253"/>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6" name="直線コネクタ 25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57"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58" name="直線コネクタ 257"/>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59"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0" name="フローチャート: 判断 259"/>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61" name="フローチャート: 判断 260"/>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62" name="フローチャート: 判断 261"/>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63" name="フローチャート: 判断 262"/>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64" name="フローチャート: 判断 263"/>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70" name="楕円 269"/>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71"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72" name="楕円 271"/>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73" name="直線コネクタ 272"/>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74" name="n_1aveValue【福祉施設】&#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75" name="n_2ave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76"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77" name="n_4aveValue【福祉施設】&#10;有形固定資産減価償却率"/>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78" name="n_1mainValue【福祉施設】&#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02" name="直線コネクタ 301"/>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03" name="【福祉施設】&#10;一人当たり面積最小値テキスト"/>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04" name="直線コネクタ 303"/>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05"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06" name="直線コネクタ 305"/>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307" name="【福祉施設】&#10;一人当たり面積平均値テキスト"/>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08" name="フローチャート: 判断 307"/>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09" name="フローチャート: 判断 308"/>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10" name="フローチャート: 判断 309"/>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11" name="フローチャート: 判断 310"/>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12" name="フローチャート: 判断 311"/>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55880</xdr:rowOff>
    </xdr:from>
    <xdr:to>
      <xdr:col>55</xdr:col>
      <xdr:colOff>50800</xdr:colOff>
      <xdr:row>85</xdr:row>
      <xdr:rowOff>157480</xdr:rowOff>
    </xdr:to>
    <xdr:sp macro="" textlink="">
      <xdr:nvSpPr>
        <xdr:cNvPr id="318" name="楕円 317"/>
        <xdr:cNvSpPr/>
      </xdr:nvSpPr>
      <xdr:spPr>
        <a:xfrm>
          <a:off x="10426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34307</xdr:rowOff>
    </xdr:from>
    <xdr:ext cx="469744" cy="259045"/>
    <xdr:sp macro="" textlink="">
      <xdr:nvSpPr>
        <xdr:cNvPr id="319" name="【福祉施設】&#10;一人当たり面積該当値テキスト"/>
        <xdr:cNvSpPr txBox="1"/>
      </xdr:nvSpPr>
      <xdr:spPr>
        <a:xfrm>
          <a:off x="10515600"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61595</xdr:rowOff>
    </xdr:from>
    <xdr:to>
      <xdr:col>50</xdr:col>
      <xdr:colOff>165100</xdr:colOff>
      <xdr:row>85</xdr:row>
      <xdr:rowOff>163195</xdr:rowOff>
    </xdr:to>
    <xdr:sp macro="" textlink="">
      <xdr:nvSpPr>
        <xdr:cNvPr id="320" name="楕円 319"/>
        <xdr:cNvSpPr/>
      </xdr:nvSpPr>
      <xdr:spPr>
        <a:xfrm>
          <a:off x="9588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106680</xdr:rowOff>
    </xdr:from>
    <xdr:to>
      <xdr:col>55</xdr:col>
      <xdr:colOff>0</xdr:colOff>
      <xdr:row>85</xdr:row>
      <xdr:rowOff>112395</xdr:rowOff>
    </xdr:to>
    <xdr:cxnSp macro="">
      <xdr:nvCxnSpPr>
        <xdr:cNvPr id="321" name="直線コネクタ 320"/>
        <xdr:cNvCxnSpPr/>
      </xdr:nvCxnSpPr>
      <xdr:spPr>
        <a:xfrm flipV="1">
          <a:off x="9639300" y="146799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322" name="n_1aveValue【福祉施設】&#10;一人当たり面積"/>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23" name="n_2aveValue【福祉施設】&#10;一人当たり面積"/>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24" name="n_3ave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25" name="n_4aveValue【福祉施設】&#10;一人当たり面積"/>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154322</xdr:rowOff>
    </xdr:from>
    <xdr:ext cx="469744" cy="259045"/>
    <xdr:sp macro="" textlink="">
      <xdr:nvSpPr>
        <xdr:cNvPr id="326" name="n_1mainValue【福祉施設】&#10;一人当たり面積"/>
        <xdr:cNvSpPr txBox="1"/>
      </xdr:nvSpPr>
      <xdr:spPr>
        <a:xfrm>
          <a:off x="93917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9" name="テキスト ボックス 36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0" name="直線コネクタ 3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71" name="テキスト ボックス 37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2" name="直線コネクタ 3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3" name="テキスト ボックス 3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4" name="直線コネクタ 3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5" name="テキスト ボックス 3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6" name="直線コネクタ 3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7" name="テキスト ボックス 3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8" name="直線コネクタ 3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9" name="テキスト ボックス 3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0" name="直線コネクタ 3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81" name="テキスト ボックス 38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384" name="直線コネクタ 383"/>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8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86" name="直線コネクタ 38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387"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388" name="直線コネクタ 387"/>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389" name="【保健センター・保健所】&#10;有形固定資産減価償却率平均値テキスト"/>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390" name="フローチャート: 判断 389"/>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391" name="フローチャート: 判断 390"/>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392" name="フローチャート: 判断 391"/>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393" name="フローチャート: 判断 392"/>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394" name="フローチャート: 判断 393"/>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14515</xdr:rowOff>
    </xdr:from>
    <xdr:to>
      <xdr:col>85</xdr:col>
      <xdr:colOff>177800</xdr:colOff>
      <xdr:row>56</xdr:row>
      <xdr:rowOff>116115</xdr:rowOff>
    </xdr:to>
    <xdr:sp macro="" textlink="">
      <xdr:nvSpPr>
        <xdr:cNvPr id="400" name="楕円 399"/>
        <xdr:cNvSpPr/>
      </xdr:nvSpPr>
      <xdr:spPr>
        <a:xfrm>
          <a:off x="16268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138992</xdr:rowOff>
    </xdr:from>
    <xdr:ext cx="405111" cy="259045"/>
    <xdr:sp macro="" textlink="">
      <xdr:nvSpPr>
        <xdr:cNvPr id="401" name="【保健センター・保健所】&#10;有形固定資産減価償却率該当値テキスト"/>
        <xdr:cNvSpPr txBox="1"/>
      </xdr:nvSpPr>
      <xdr:spPr>
        <a:xfrm>
          <a:off x="16357600" y="956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136978</xdr:rowOff>
    </xdr:from>
    <xdr:to>
      <xdr:col>81</xdr:col>
      <xdr:colOff>101600</xdr:colOff>
      <xdr:row>56</xdr:row>
      <xdr:rowOff>67128</xdr:rowOff>
    </xdr:to>
    <xdr:sp macro="" textlink="">
      <xdr:nvSpPr>
        <xdr:cNvPr id="402" name="楕円 401"/>
        <xdr:cNvSpPr/>
      </xdr:nvSpPr>
      <xdr:spPr>
        <a:xfrm>
          <a:off x="15430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16328</xdr:rowOff>
    </xdr:from>
    <xdr:to>
      <xdr:col>85</xdr:col>
      <xdr:colOff>127000</xdr:colOff>
      <xdr:row>56</xdr:row>
      <xdr:rowOff>65315</xdr:rowOff>
    </xdr:to>
    <xdr:cxnSp macro="">
      <xdr:nvCxnSpPr>
        <xdr:cNvPr id="403" name="直線コネクタ 402"/>
        <xdr:cNvCxnSpPr/>
      </xdr:nvCxnSpPr>
      <xdr:spPr>
        <a:xfrm>
          <a:off x="15481300" y="9617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66420</xdr:rowOff>
    </xdr:from>
    <xdr:ext cx="405111" cy="259045"/>
    <xdr:sp macro="" textlink="">
      <xdr:nvSpPr>
        <xdr:cNvPr id="404" name="n_1aveValue【保健センター・保健所】&#10;有形固定資産減価償却率"/>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05"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06"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07"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83655</xdr:rowOff>
    </xdr:from>
    <xdr:ext cx="340478" cy="259045"/>
    <xdr:sp macro="" textlink="">
      <xdr:nvSpPr>
        <xdr:cNvPr id="408" name="n_1mainValue【保健センター・保健所】&#10;有形固定資産減価償却率"/>
        <xdr:cNvSpPr txBox="1"/>
      </xdr:nvSpPr>
      <xdr:spPr>
        <a:xfrm>
          <a:off x="15298361" y="934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9" name="直線コネクタ 4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0" name="テキスト ボックス 4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1" name="直線コネクタ 4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2" name="テキスト ボックス 4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3" name="直線コネクタ 4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4" name="テキスト ボックス 4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5" name="直線コネクタ 4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6" name="テキスト ボックス 4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7" name="直線コネクタ 4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8" name="テキスト ボックス 4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32" name="直線コネクタ 431"/>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33"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34" name="直線コネクタ 433"/>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35"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36" name="直線コネクタ 435"/>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437"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38" name="フローチャート: 判断 437"/>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39" name="フローチャート: 判断 438"/>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40" name="フローチャート: 判断 43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41" name="フローチャート: 判断 440"/>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42" name="フローチャート: 判断 441"/>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154940</xdr:rowOff>
    </xdr:from>
    <xdr:to>
      <xdr:col>116</xdr:col>
      <xdr:colOff>114300</xdr:colOff>
      <xdr:row>64</xdr:row>
      <xdr:rowOff>85090</xdr:rowOff>
    </xdr:to>
    <xdr:sp macro="" textlink="">
      <xdr:nvSpPr>
        <xdr:cNvPr id="448" name="楕円 447"/>
        <xdr:cNvSpPr/>
      </xdr:nvSpPr>
      <xdr:spPr>
        <a:xfrm>
          <a:off x="22110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69867</xdr:rowOff>
    </xdr:from>
    <xdr:ext cx="469744" cy="259045"/>
    <xdr:sp macro="" textlink="">
      <xdr:nvSpPr>
        <xdr:cNvPr id="449" name="【保健センター・保健所】&#10;一人当たり面積該当値テキスト"/>
        <xdr:cNvSpPr txBox="1"/>
      </xdr:nvSpPr>
      <xdr:spPr>
        <a:xfrm>
          <a:off x="22199600"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154940</xdr:rowOff>
    </xdr:from>
    <xdr:to>
      <xdr:col>112</xdr:col>
      <xdr:colOff>38100</xdr:colOff>
      <xdr:row>64</xdr:row>
      <xdr:rowOff>85090</xdr:rowOff>
    </xdr:to>
    <xdr:sp macro="" textlink="">
      <xdr:nvSpPr>
        <xdr:cNvPr id="450" name="楕円 449"/>
        <xdr:cNvSpPr/>
      </xdr:nvSpPr>
      <xdr:spPr>
        <a:xfrm>
          <a:off x="21272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34290</xdr:rowOff>
    </xdr:from>
    <xdr:to>
      <xdr:col>116</xdr:col>
      <xdr:colOff>63500</xdr:colOff>
      <xdr:row>64</xdr:row>
      <xdr:rowOff>34290</xdr:rowOff>
    </xdr:to>
    <xdr:cxnSp macro="">
      <xdr:nvCxnSpPr>
        <xdr:cNvPr id="451" name="直線コネクタ 450"/>
        <xdr:cNvCxnSpPr/>
      </xdr:nvCxnSpPr>
      <xdr:spPr>
        <a:xfrm>
          <a:off x="21323300" y="1100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52"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5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454"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455"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76217</xdr:rowOff>
    </xdr:from>
    <xdr:ext cx="469744" cy="259045"/>
    <xdr:sp macro="" textlink="">
      <xdr:nvSpPr>
        <xdr:cNvPr id="456" name="n_1mainValue【保健センター・保健所】&#10;一人当たり面積"/>
        <xdr:cNvSpPr txBox="1"/>
      </xdr:nvSpPr>
      <xdr:spPr>
        <a:xfrm>
          <a:off x="210757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7" name="テキスト ボックス 46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69" name="テキスト ボックス 46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77" name="テキスト ボックス 47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79" name="テキスト ボックス 47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481" name="直線コネクタ 480"/>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482"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483" name="直線コネクタ 482"/>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484"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485" name="直線コネクタ 484"/>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486" name="【消防施設】&#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487" name="フローチャート: 判断 486"/>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488" name="フローチャート: 判断 487"/>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89" name="フローチャート: 判断 488"/>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490" name="フローチャート: 判断 489"/>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91" name="フローチャート: 判断 490"/>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97" name="楕円 496"/>
        <xdr:cNvSpPr/>
      </xdr:nvSpPr>
      <xdr:spPr>
        <a:xfrm>
          <a:off x="16268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32402</xdr:rowOff>
    </xdr:from>
    <xdr:ext cx="405111" cy="259045"/>
    <xdr:sp macro="" textlink="">
      <xdr:nvSpPr>
        <xdr:cNvPr id="498" name="【消防施設】&#10;有形固定資産減価償却率該当値テキスト"/>
        <xdr:cNvSpPr txBox="1"/>
      </xdr:nvSpPr>
      <xdr:spPr>
        <a:xfrm>
          <a:off x="16357600"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153036</xdr:rowOff>
    </xdr:from>
    <xdr:to>
      <xdr:col>81</xdr:col>
      <xdr:colOff>101600</xdr:colOff>
      <xdr:row>83</xdr:row>
      <xdr:rowOff>83186</xdr:rowOff>
    </xdr:to>
    <xdr:sp macro="" textlink="">
      <xdr:nvSpPr>
        <xdr:cNvPr id="499" name="楕円 498"/>
        <xdr:cNvSpPr/>
      </xdr:nvSpPr>
      <xdr:spPr>
        <a:xfrm>
          <a:off x="15430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104775</xdr:rowOff>
    </xdr:from>
    <xdr:to>
      <xdr:col>85</xdr:col>
      <xdr:colOff>127000</xdr:colOff>
      <xdr:row>83</xdr:row>
      <xdr:rowOff>32386</xdr:rowOff>
    </xdr:to>
    <xdr:cxnSp macro="">
      <xdr:nvCxnSpPr>
        <xdr:cNvPr id="500" name="直線コネクタ 499"/>
        <xdr:cNvCxnSpPr/>
      </xdr:nvCxnSpPr>
      <xdr:spPr>
        <a:xfrm flipV="1">
          <a:off x="15481300" y="14163675"/>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01"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02"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03"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04"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74313</xdr:rowOff>
    </xdr:from>
    <xdr:ext cx="405111" cy="259045"/>
    <xdr:sp macro="" textlink="">
      <xdr:nvSpPr>
        <xdr:cNvPr id="505" name="n_1mainValue【消防施設】&#10;有形固定資産減価償却率"/>
        <xdr:cNvSpPr txBox="1"/>
      </xdr:nvSpPr>
      <xdr:spPr>
        <a:xfrm>
          <a:off x="15266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6" name="直線コネクタ 5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7" name="テキスト ボックス 5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8" name="直線コネクタ 5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9" name="テキスト ボックス 5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0" name="直線コネクタ 5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1" name="テキスト ボックス 5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2" name="直線コネクタ 5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3" name="テキスト ボックス 5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527" name="直線コネクタ 526"/>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28"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29" name="直線コネクタ 528"/>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530"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531" name="直線コネクタ 530"/>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532"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533" name="フローチャート: 判断 532"/>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34" name="フローチャート: 判断 533"/>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35" name="フローチャート: 判断 534"/>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36" name="フローチャート: 判断 535"/>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537" name="フローチャート: 判断 536"/>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543" name="楕円 542"/>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544" name="【消防施設】&#10;一人当たり面積該当値テキスト"/>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545" name="楕円 544"/>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35813</xdr:rowOff>
    </xdr:to>
    <xdr:cxnSp macro="">
      <xdr:nvCxnSpPr>
        <xdr:cNvPr id="546" name="直線コネクタ 545"/>
        <xdr:cNvCxnSpPr/>
      </xdr:nvCxnSpPr>
      <xdr:spPr>
        <a:xfrm flipV="1">
          <a:off x="21323300" y="145907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547"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548"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49"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550"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551"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2" name="テキスト ボックス 56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4" name="テキスト ボックス 56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72" name="テキスト ボックス 57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75" name="直線コネクタ 57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76"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77" name="直線コネクタ 57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8"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9" name="直線コネクタ 57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580" name="【庁舎】&#10;有形固定資産減価償却率平均値テキスト"/>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581" name="フローチャート: 判断 580"/>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582" name="フローチャート: 判断 581"/>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583" name="フローチャート: 判断 582"/>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584" name="フローチャート: 判断 583"/>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585" name="フローチャート: 判断 584"/>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138430</xdr:rowOff>
    </xdr:from>
    <xdr:to>
      <xdr:col>85</xdr:col>
      <xdr:colOff>177800</xdr:colOff>
      <xdr:row>105</xdr:row>
      <xdr:rowOff>68580</xdr:rowOff>
    </xdr:to>
    <xdr:sp macro="" textlink="">
      <xdr:nvSpPr>
        <xdr:cNvPr id="591" name="楕円 590"/>
        <xdr:cNvSpPr/>
      </xdr:nvSpPr>
      <xdr:spPr>
        <a:xfrm>
          <a:off x="162687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116857</xdr:rowOff>
    </xdr:from>
    <xdr:ext cx="405111" cy="259045"/>
    <xdr:sp macro="" textlink="">
      <xdr:nvSpPr>
        <xdr:cNvPr id="592" name="【庁舎】&#10;有形固定資産減価償却率該当値テキスト"/>
        <xdr:cNvSpPr txBox="1"/>
      </xdr:nvSpPr>
      <xdr:spPr>
        <a:xfrm>
          <a:off x="16357600"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118111</xdr:rowOff>
    </xdr:from>
    <xdr:to>
      <xdr:col>81</xdr:col>
      <xdr:colOff>101600</xdr:colOff>
      <xdr:row>105</xdr:row>
      <xdr:rowOff>48261</xdr:rowOff>
    </xdr:to>
    <xdr:sp macro="" textlink="">
      <xdr:nvSpPr>
        <xdr:cNvPr id="593" name="楕円 592"/>
        <xdr:cNvSpPr/>
      </xdr:nvSpPr>
      <xdr:spPr>
        <a:xfrm>
          <a:off x="15430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168911</xdr:rowOff>
    </xdr:from>
    <xdr:to>
      <xdr:col>85</xdr:col>
      <xdr:colOff>127000</xdr:colOff>
      <xdr:row>105</xdr:row>
      <xdr:rowOff>17780</xdr:rowOff>
    </xdr:to>
    <xdr:cxnSp macro="">
      <xdr:nvCxnSpPr>
        <xdr:cNvPr id="594" name="直線コネクタ 593"/>
        <xdr:cNvCxnSpPr/>
      </xdr:nvCxnSpPr>
      <xdr:spPr>
        <a:xfrm>
          <a:off x="15481300" y="17999711"/>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595" name="n_1ave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596"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597"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598"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39388</xdr:rowOff>
    </xdr:from>
    <xdr:ext cx="405111" cy="259045"/>
    <xdr:sp macro="" textlink="">
      <xdr:nvSpPr>
        <xdr:cNvPr id="599" name="n_1mainValue【庁舎】&#10;有形固定資産減価償却率"/>
        <xdr:cNvSpPr txBox="1"/>
      </xdr:nvSpPr>
      <xdr:spPr>
        <a:xfrm>
          <a:off x="152660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623" name="直線コネクタ 622"/>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624"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625" name="直線コネクタ 62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626"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27" name="直線コネクタ 626"/>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628"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29" name="フローチャート: 判断 628"/>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30" name="フローチャート: 判断 629"/>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31" name="フローチャート: 判断 630"/>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32" name="フローチャート: 判断 631"/>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33" name="フローチャート: 判断 632"/>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639" name="楕円 638"/>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101616</xdr:rowOff>
    </xdr:from>
    <xdr:ext cx="469744" cy="259045"/>
    <xdr:sp macro="" textlink="">
      <xdr:nvSpPr>
        <xdr:cNvPr id="640" name="【庁舎】&#10;一人当たり面積該当値テキスト"/>
        <xdr:cNvSpPr txBox="1"/>
      </xdr:nvSpPr>
      <xdr:spPr>
        <a:xfrm>
          <a:off x="22199600"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91439</xdr:rowOff>
    </xdr:from>
    <xdr:to>
      <xdr:col>112</xdr:col>
      <xdr:colOff>38100</xdr:colOff>
      <xdr:row>106</xdr:row>
      <xdr:rowOff>21589</xdr:rowOff>
    </xdr:to>
    <xdr:sp macro="" textlink="">
      <xdr:nvSpPr>
        <xdr:cNvPr id="641" name="楕円 640"/>
        <xdr:cNvSpPr/>
      </xdr:nvSpPr>
      <xdr:spPr>
        <a:xfrm>
          <a:off x="21272500" y="18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142239</xdr:rowOff>
    </xdr:to>
    <xdr:cxnSp macro="">
      <xdr:nvCxnSpPr>
        <xdr:cNvPr id="642" name="直線コネクタ 641"/>
        <xdr:cNvCxnSpPr/>
      </xdr:nvCxnSpPr>
      <xdr:spPr>
        <a:xfrm flipV="1">
          <a:off x="21323300" y="18131789"/>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643"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644" name="n_2aveValue【庁舎】&#10;一人当たり面積"/>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645" name="n_3aveValue【庁舎】&#10;一人当たり面積"/>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646" name="n_4aveValue【庁舎】&#10;一人当たり面積"/>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38116</xdr:rowOff>
    </xdr:from>
    <xdr:ext cx="469744" cy="259045"/>
    <xdr:sp macro="" textlink="">
      <xdr:nvSpPr>
        <xdr:cNvPr id="647" name="n_1mainValue【庁舎】&#10;一人当たり面積"/>
        <xdr:cNvSpPr txBox="1"/>
      </xdr:nvSpPr>
      <xdr:spPr>
        <a:xfrm>
          <a:off x="21075727" y="178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県平均・全国平均を上回っている施設は、体育館・プール・福祉施設・消防施設・庁舎であり、老朽化が進んでいる。庁舎については令和５年度完成に向けて事業を進めているところであるが、公共施設個別計画に基づき、優先順位をつけて老朽化対策をする必要がある。　　　　　　　　　　　　　　　　　福祉施設に関しては、耐用年数を経過してしまっているので、早急に長寿命化・更新計画を進めなければならない。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11,071
11,015
176.06
6,107,989
5,385,797
371,270
3,564,134
3,743,807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財政力指数は０・４</a:t>
          </a:r>
          <a:r>
            <a:rPr kumimoji="1" lang="ja-JP" altLang="en-US" sz="1000">
              <a:solidFill>
                <a:schemeClr val="dk1"/>
              </a:solidFill>
              <a:effectLst/>
              <a:latin typeface="+mn-lt"/>
              <a:ea typeface="+mn-ea"/>
              <a:cs typeface="+mn-cs"/>
            </a:rPr>
            <a:t>７</a:t>
          </a:r>
          <a:r>
            <a:rPr kumimoji="1" lang="ja-JP" altLang="ja-JP" sz="1000">
              <a:solidFill>
                <a:schemeClr val="dk1"/>
              </a:solidFill>
              <a:effectLst/>
              <a:latin typeface="+mn-lt"/>
              <a:ea typeface="+mn-ea"/>
              <a:cs typeface="+mn-cs"/>
            </a:rPr>
            <a:t>と類似団体及び県平均を下回り、低い水準で横ばい状態である。人口減少と高齢化の影響及び町税収入の核となる産業に乏しく、歳入の３</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５</a:t>
          </a:r>
          <a:r>
            <a:rPr kumimoji="1" lang="ja-JP" altLang="ja-JP" sz="1000">
              <a:solidFill>
                <a:schemeClr val="dk1"/>
              </a:solidFill>
              <a:effectLst/>
              <a:latin typeface="+mn-lt"/>
              <a:ea typeface="+mn-ea"/>
              <a:cs typeface="+mn-cs"/>
            </a:rPr>
            <a:t>％を地方交付税に依存しており、県内市町と比べて財政基盤が脆弱である。職員定数管理や、行政評価の導入による事務事業の見直しを行い歳出の削減を図っている。特に投資的事業の取捨選択により各年度の町債新規発行額を償還元金</a:t>
          </a:r>
          <a:r>
            <a:rPr kumimoji="1" lang="ja-JP" altLang="en-US" sz="1000">
              <a:solidFill>
                <a:schemeClr val="dk1"/>
              </a:solidFill>
              <a:effectLst/>
              <a:latin typeface="+mn-lt"/>
              <a:ea typeface="+mn-ea"/>
              <a:cs typeface="+mn-cs"/>
            </a:rPr>
            <a:t>を下回るようにして</a:t>
          </a:r>
          <a:r>
            <a:rPr kumimoji="1" lang="ja-JP" altLang="ja-JP" sz="1000">
              <a:solidFill>
                <a:schemeClr val="dk1"/>
              </a:solidFill>
              <a:effectLst/>
              <a:latin typeface="+mn-lt"/>
              <a:ea typeface="+mn-ea"/>
              <a:cs typeface="+mn-cs"/>
            </a:rPr>
            <a:t>、後年度負担の軽減を図ってきた。また、町税徴収率は平成</a:t>
          </a:r>
          <a:r>
            <a:rPr kumimoji="1" lang="ja-JP" altLang="en-US" sz="1000">
              <a:solidFill>
                <a:schemeClr val="dk1"/>
              </a:solidFill>
              <a:effectLst/>
              <a:latin typeface="+mn-lt"/>
              <a:ea typeface="+mn-ea"/>
              <a:cs typeface="+mn-cs"/>
            </a:rPr>
            <a:t>３０</a:t>
          </a:r>
          <a:r>
            <a:rPr kumimoji="1" lang="ja-JP" altLang="ja-JP" sz="1000">
              <a:solidFill>
                <a:schemeClr val="dk1"/>
              </a:solidFill>
              <a:effectLst/>
              <a:latin typeface="+mn-lt"/>
              <a:ea typeface="+mn-ea"/>
              <a:cs typeface="+mn-cs"/>
            </a:rPr>
            <a:t>年度と比較し</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ポイント上昇し、９６．</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％となっているが、引き続き徴収率向上に努め</a:t>
          </a:r>
          <a:r>
            <a:rPr kumimoji="1" lang="ja-JP" altLang="en-US" sz="1000">
              <a:solidFill>
                <a:schemeClr val="dk1"/>
              </a:solidFill>
              <a:effectLst/>
              <a:latin typeface="+mn-lt"/>
              <a:ea typeface="+mn-ea"/>
              <a:cs typeface="+mn-cs"/>
            </a:rPr>
            <a:t>地方税の徴収強化等取組を通じて財政基盤の強化に努める。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46990</xdr:rowOff>
    </xdr:to>
    <xdr:cxnSp macro="">
      <xdr:nvCxnSpPr>
        <xdr:cNvPr id="68" name="直線コネクタ 67"/>
        <xdr:cNvCxnSpPr/>
      </xdr:nvCxnSpPr>
      <xdr:spPr>
        <a:xfrm flipV="1">
          <a:off x="4114800" y="74112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55033</xdr:rowOff>
    </xdr:to>
    <xdr:cxnSp macro="">
      <xdr:nvCxnSpPr>
        <xdr:cNvPr id="71" name="直線コネクタ 70"/>
        <xdr:cNvCxnSpPr/>
      </xdr:nvCxnSpPr>
      <xdr:spPr>
        <a:xfrm flipV="1">
          <a:off x="3225800" y="74193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87" name="楕円 86"/>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131673</xdr:rowOff>
    </xdr:from>
    <xdr:ext cx="762000" cy="259045"/>
    <xdr:sp macro="" textlink="">
      <xdr:nvSpPr>
        <xdr:cNvPr id="88" name="財政力該当値テキスト"/>
        <xdr:cNvSpPr txBox="1"/>
      </xdr:nvSpPr>
      <xdr:spPr>
        <a:xfrm>
          <a:off x="5041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9" name="楕円 88"/>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90" name="テキスト ボックス 89"/>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各種計画に基づき財政健全化を図るため予算規模を大幅に縮小し、経常的な人件費や繰出金等を削減してきた結果、下降傾向にあったが、ここ数年は８０％</a:t>
          </a:r>
          <a:r>
            <a:rPr kumimoji="1" lang="ja-JP" altLang="en-US" sz="1000">
              <a:solidFill>
                <a:schemeClr val="dk1"/>
              </a:solidFill>
              <a:effectLst/>
              <a:latin typeface="+mn-lt"/>
              <a:ea typeface="+mn-ea"/>
              <a:cs typeface="+mn-cs"/>
            </a:rPr>
            <a:t>を上回って</a:t>
          </a:r>
          <a:r>
            <a:rPr kumimoji="1" lang="ja-JP" altLang="ja-JP" sz="1000">
              <a:solidFill>
                <a:schemeClr val="dk1"/>
              </a:solidFill>
              <a:effectLst/>
              <a:latin typeface="+mn-lt"/>
              <a:ea typeface="+mn-ea"/>
              <a:cs typeface="+mn-cs"/>
            </a:rPr>
            <a:t>いる。</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人件費と</a:t>
          </a:r>
          <a:r>
            <a:rPr kumimoji="1" lang="ja-JP" altLang="ja-JP" sz="1000" b="0">
              <a:solidFill>
                <a:schemeClr val="dk1"/>
              </a:solidFill>
              <a:effectLst/>
              <a:latin typeface="+mn-lt"/>
              <a:ea typeface="+mn-ea"/>
              <a:cs typeface="+mn-cs"/>
            </a:rPr>
            <a:t>物件費の経常経費が増加したことにより、</a:t>
          </a:r>
          <a:r>
            <a:rPr kumimoji="1" lang="ja-JP" altLang="ja-JP" sz="1000">
              <a:solidFill>
                <a:schemeClr val="dk1"/>
              </a:solidFill>
              <a:effectLst/>
              <a:latin typeface="+mn-lt"/>
              <a:ea typeface="+mn-ea"/>
              <a:cs typeface="+mn-cs"/>
            </a:rPr>
            <a:t>８</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に上昇した。今後の見込みとしては、経常経費の増加要因は少子高齢化による扶助費及び水道事業会計を始めとする繰出金であり、また、これまで減少要因であった公債費が、過疎対策事業債や庁舎建設事業による起債の発行に伴って増加する見込みである。一方、経常一般財源は減少していくことが予想され、経常収支比率は上昇する可能性がある。経常収支比率の抑制策として、今後は経常的な物件費の削減に一層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57573</xdr:rowOff>
    </xdr:to>
    <xdr:cxnSp macro="">
      <xdr:nvCxnSpPr>
        <xdr:cNvPr id="131" name="直線コネクタ 130"/>
        <xdr:cNvCxnSpPr/>
      </xdr:nvCxnSpPr>
      <xdr:spPr>
        <a:xfrm>
          <a:off x="4114800" y="102882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17356</xdr:rowOff>
    </xdr:to>
    <xdr:cxnSp macro="">
      <xdr:nvCxnSpPr>
        <xdr:cNvPr id="134" name="直線コネクタ 133"/>
        <xdr:cNvCxnSpPr/>
      </xdr:nvCxnSpPr>
      <xdr:spPr>
        <a:xfrm flipV="1">
          <a:off x="3225800" y="102882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19896</xdr:rowOff>
    </xdr:from>
    <xdr:to>
      <xdr:col>15</xdr:col>
      <xdr:colOff>82550</xdr:colOff>
      <xdr:row>60</xdr:row>
      <xdr:rowOff>17356</xdr:rowOff>
    </xdr:to>
    <xdr:cxnSp macro="">
      <xdr:nvCxnSpPr>
        <xdr:cNvPr id="137" name="直線コネクタ 136"/>
        <xdr:cNvCxnSpPr/>
      </xdr:nvCxnSpPr>
      <xdr:spPr>
        <a:xfrm>
          <a:off x="2336800" y="101354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129540</xdr:rowOff>
    </xdr:from>
    <xdr:to>
      <xdr:col>11</xdr:col>
      <xdr:colOff>31750</xdr:colOff>
      <xdr:row>59</xdr:row>
      <xdr:rowOff>19896</xdr:rowOff>
    </xdr:to>
    <xdr:cxnSp macro="">
      <xdr:nvCxnSpPr>
        <xdr:cNvPr id="140" name="直線コネクタ 139"/>
        <xdr:cNvCxnSpPr/>
      </xdr:nvCxnSpPr>
      <xdr:spPr>
        <a:xfrm>
          <a:off x="1447800" y="990219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6773</xdr:rowOff>
    </xdr:from>
    <xdr:to>
      <xdr:col>23</xdr:col>
      <xdr:colOff>184150</xdr:colOff>
      <xdr:row>60</xdr:row>
      <xdr:rowOff>108373</xdr:rowOff>
    </xdr:to>
    <xdr:sp macro="" textlink="">
      <xdr:nvSpPr>
        <xdr:cNvPr id="150" name="楕円 149"/>
        <xdr:cNvSpPr/>
      </xdr:nvSpPr>
      <xdr:spPr>
        <a:xfrm>
          <a:off x="4902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23300</xdr:rowOff>
    </xdr:from>
    <xdr:ext cx="762000" cy="259045"/>
    <xdr:sp macro="" textlink="">
      <xdr:nvSpPr>
        <xdr:cNvPr id="151" name="財政構造の弾力性該当値テキスト"/>
        <xdr:cNvSpPr txBox="1"/>
      </xdr:nvSpPr>
      <xdr:spPr>
        <a:xfrm>
          <a:off x="5041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2" name="楕円 151"/>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3" name="テキスト ボックス 152"/>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4" name="楕円 153"/>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5" name="テキスト ボックス 154"/>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140546</xdr:rowOff>
    </xdr:from>
    <xdr:to>
      <xdr:col>11</xdr:col>
      <xdr:colOff>82550</xdr:colOff>
      <xdr:row>59</xdr:row>
      <xdr:rowOff>70696</xdr:rowOff>
    </xdr:to>
    <xdr:sp macro="" textlink="">
      <xdr:nvSpPr>
        <xdr:cNvPr id="156" name="楕円 155"/>
        <xdr:cNvSpPr/>
      </xdr:nvSpPr>
      <xdr:spPr>
        <a:xfrm>
          <a:off x="2286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80873</xdr:rowOff>
    </xdr:from>
    <xdr:ext cx="762000" cy="259045"/>
    <xdr:sp macro="" textlink="">
      <xdr:nvSpPr>
        <xdr:cNvPr id="157" name="テキスト ボックス 156"/>
        <xdr:cNvSpPr txBox="1"/>
      </xdr:nvSpPr>
      <xdr:spPr>
        <a:xfrm>
          <a:off x="1955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78740</xdr:rowOff>
    </xdr:from>
    <xdr:to>
      <xdr:col>7</xdr:col>
      <xdr:colOff>31750</xdr:colOff>
      <xdr:row>58</xdr:row>
      <xdr:rowOff>8890</xdr:rowOff>
    </xdr:to>
    <xdr:sp macro="" textlink="">
      <xdr:nvSpPr>
        <xdr:cNvPr id="158" name="楕円 157"/>
        <xdr:cNvSpPr/>
      </xdr:nvSpPr>
      <xdr:spPr>
        <a:xfrm>
          <a:off x="1397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19067</xdr:rowOff>
    </xdr:from>
    <xdr:ext cx="762000" cy="259045"/>
    <xdr:sp macro="" textlink="">
      <xdr:nvSpPr>
        <xdr:cNvPr id="159" name="テキスト ボックス 158"/>
        <xdr:cNvSpPr txBox="1"/>
      </xdr:nvSpPr>
      <xdr:spPr>
        <a:xfrm>
          <a:off x="1066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令和元年</a:t>
          </a:r>
          <a:r>
            <a:rPr kumimoji="1" lang="ja-JP" altLang="ja-JP" sz="1100" b="0">
              <a:solidFill>
                <a:schemeClr val="dk1"/>
              </a:solidFill>
              <a:effectLst/>
              <a:latin typeface="+mn-lt"/>
              <a:ea typeface="+mn-ea"/>
              <a:cs typeface="+mn-cs"/>
            </a:rPr>
            <a:t>度も類似団体平均は下回ったが、県平均より</a:t>
          </a:r>
          <a:r>
            <a:rPr kumimoji="1" lang="en-US" altLang="ja-JP" sz="1100" b="0">
              <a:solidFill>
                <a:schemeClr val="dk1"/>
              </a:solidFill>
              <a:effectLst/>
              <a:latin typeface="+mn-lt"/>
              <a:ea typeface="+mn-ea"/>
              <a:cs typeface="+mn-cs"/>
            </a:rPr>
            <a:t>5</a:t>
          </a:r>
          <a:r>
            <a:rPr kumimoji="1" lang="ja-JP" altLang="ja-JP" sz="1100" b="0">
              <a:solidFill>
                <a:schemeClr val="dk1"/>
              </a:solidFill>
              <a:effectLst/>
              <a:latin typeface="+mn-lt"/>
              <a:ea typeface="+mn-ea"/>
              <a:cs typeface="+mn-cs"/>
            </a:rPr>
            <a:t>万円超上回っている状況にある。人件費は平成</a:t>
          </a:r>
          <a:r>
            <a:rPr kumimoji="1" lang="ja-JP" altLang="en-US" sz="1100" b="0">
              <a:solidFill>
                <a:schemeClr val="dk1"/>
              </a:solidFill>
              <a:effectLst/>
              <a:latin typeface="+mn-lt"/>
              <a:ea typeface="+mn-ea"/>
              <a:cs typeface="+mn-cs"/>
            </a:rPr>
            <a:t>３０</a:t>
          </a:r>
          <a:r>
            <a:rPr kumimoji="1" lang="ja-JP" altLang="ja-JP" sz="1100" b="0">
              <a:solidFill>
                <a:schemeClr val="dk1"/>
              </a:solidFill>
              <a:effectLst/>
              <a:latin typeface="+mn-lt"/>
              <a:ea typeface="+mn-ea"/>
              <a:cs typeface="+mn-cs"/>
            </a:rPr>
            <a:t>年度比で３．</a:t>
          </a:r>
          <a:r>
            <a:rPr kumimoji="1" lang="ja-JP" altLang="en-US" sz="1100" b="0">
              <a:solidFill>
                <a:schemeClr val="dk1"/>
              </a:solidFill>
              <a:effectLst/>
              <a:latin typeface="+mn-lt"/>
              <a:ea typeface="+mn-ea"/>
              <a:cs typeface="+mn-cs"/>
            </a:rPr>
            <a:t>３</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増</a:t>
          </a:r>
          <a:r>
            <a:rPr kumimoji="1" lang="ja-JP" altLang="ja-JP" sz="1100" b="0">
              <a:solidFill>
                <a:schemeClr val="dk1"/>
              </a:solidFill>
              <a:effectLst/>
              <a:latin typeface="+mn-lt"/>
              <a:ea typeface="+mn-ea"/>
              <a:cs typeface="+mn-cs"/>
            </a:rPr>
            <a:t>、物件費は</a:t>
          </a:r>
          <a:r>
            <a:rPr kumimoji="1" lang="ja-JP" altLang="en-US" sz="1100" b="0">
              <a:solidFill>
                <a:schemeClr val="dk1"/>
              </a:solidFill>
              <a:effectLst/>
              <a:latin typeface="+mn-lt"/>
              <a:ea typeface="+mn-ea"/>
              <a:cs typeface="+mn-cs"/>
            </a:rPr>
            <a:t>１</a:t>
          </a:r>
          <a:r>
            <a:rPr kumimoji="1" lang="ja-JP" altLang="ja-JP" sz="1100" b="0">
              <a:solidFill>
                <a:schemeClr val="dk1"/>
              </a:solidFill>
              <a:effectLst/>
              <a:latin typeface="+mn-lt"/>
              <a:ea typeface="+mn-ea"/>
              <a:cs typeface="+mn-cs"/>
            </a:rPr>
            <a:t>４．</a:t>
          </a:r>
          <a:r>
            <a:rPr kumimoji="1" lang="ja-JP" altLang="en-US" sz="1100" b="0">
              <a:solidFill>
                <a:schemeClr val="dk1"/>
              </a:solidFill>
              <a:effectLst/>
              <a:latin typeface="+mn-lt"/>
              <a:ea typeface="+mn-ea"/>
              <a:cs typeface="+mn-cs"/>
            </a:rPr>
            <a:t>６</a:t>
          </a:r>
          <a:r>
            <a:rPr kumimoji="1" lang="ja-JP" altLang="ja-JP" sz="1100" b="0">
              <a:solidFill>
                <a:schemeClr val="dk1"/>
              </a:solidFill>
              <a:effectLst/>
              <a:latin typeface="+mn-lt"/>
              <a:ea typeface="+mn-ea"/>
              <a:cs typeface="+mn-cs"/>
            </a:rPr>
            <a:t>％増となっている。人件費と物件費については、職員の削減に伴って業務委託が増加するなど、一部相関関係にあるが、効果的な業務委託やコストカットにより双方の削減に努める。同時に、人口減少にも歯止めをかけるような施策を進めていく</a:t>
          </a:r>
          <a:r>
            <a:rPr kumimoji="1" lang="ja-JP" altLang="en-US" sz="1100" b="0">
              <a:solidFill>
                <a:schemeClr val="dk1"/>
              </a:solidFill>
              <a:effectLst/>
              <a:latin typeface="+mn-lt"/>
              <a:ea typeface="+mn-ea"/>
              <a:cs typeface="+mn-cs"/>
            </a:rPr>
            <a:t>。</a:t>
          </a:r>
          <a:endParaRPr kumimoji="1" lang="en-US" altLang="ja-JP"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146755</xdr:rowOff>
    </xdr:from>
    <xdr:to>
      <xdr:col>23</xdr:col>
      <xdr:colOff>133350</xdr:colOff>
      <xdr:row>82</xdr:row>
      <xdr:rowOff>43762</xdr:rowOff>
    </xdr:to>
    <xdr:cxnSp macro="">
      <xdr:nvCxnSpPr>
        <xdr:cNvPr id="194" name="直線コネクタ 193"/>
        <xdr:cNvCxnSpPr/>
      </xdr:nvCxnSpPr>
      <xdr:spPr>
        <a:xfrm>
          <a:off x="4114800" y="14034205"/>
          <a:ext cx="838200" cy="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126023</xdr:rowOff>
    </xdr:from>
    <xdr:to>
      <xdr:col>19</xdr:col>
      <xdr:colOff>133350</xdr:colOff>
      <xdr:row>81</xdr:row>
      <xdr:rowOff>146755</xdr:rowOff>
    </xdr:to>
    <xdr:cxnSp macro="">
      <xdr:nvCxnSpPr>
        <xdr:cNvPr id="197" name="直線コネクタ 196"/>
        <xdr:cNvCxnSpPr/>
      </xdr:nvCxnSpPr>
      <xdr:spPr>
        <a:xfrm>
          <a:off x="3225800" y="14013473"/>
          <a:ext cx="8890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126023</xdr:rowOff>
    </xdr:from>
    <xdr:to>
      <xdr:col>15</xdr:col>
      <xdr:colOff>82550</xdr:colOff>
      <xdr:row>81</xdr:row>
      <xdr:rowOff>130945</xdr:rowOff>
    </xdr:to>
    <xdr:cxnSp macro="">
      <xdr:nvCxnSpPr>
        <xdr:cNvPr id="200" name="直線コネクタ 199"/>
        <xdr:cNvCxnSpPr/>
      </xdr:nvCxnSpPr>
      <xdr:spPr>
        <a:xfrm flipV="1">
          <a:off x="2336800" y="14013473"/>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101346</xdr:rowOff>
    </xdr:from>
    <xdr:to>
      <xdr:col>11</xdr:col>
      <xdr:colOff>31750</xdr:colOff>
      <xdr:row>81</xdr:row>
      <xdr:rowOff>130945</xdr:rowOff>
    </xdr:to>
    <xdr:cxnSp macro="">
      <xdr:nvCxnSpPr>
        <xdr:cNvPr id="203" name="直線コネクタ 202"/>
        <xdr:cNvCxnSpPr/>
      </xdr:nvCxnSpPr>
      <xdr:spPr>
        <a:xfrm>
          <a:off x="1447800" y="13988796"/>
          <a:ext cx="889000" cy="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164412</xdr:rowOff>
    </xdr:from>
    <xdr:to>
      <xdr:col>23</xdr:col>
      <xdr:colOff>184150</xdr:colOff>
      <xdr:row>82</xdr:row>
      <xdr:rowOff>94562</xdr:rowOff>
    </xdr:to>
    <xdr:sp macro="" textlink="">
      <xdr:nvSpPr>
        <xdr:cNvPr id="213" name="楕円 212"/>
        <xdr:cNvSpPr/>
      </xdr:nvSpPr>
      <xdr:spPr>
        <a:xfrm>
          <a:off x="4902200" y="140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9489</xdr:rowOff>
    </xdr:from>
    <xdr:ext cx="762000" cy="259045"/>
    <xdr:sp macro="" textlink="">
      <xdr:nvSpPr>
        <xdr:cNvPr id="214" name="人件費・物件費等の状況該当値テキスト"/>
        <xdr:cNvSpPr txBox="1"/>
      </xdr:nvSpPr>
      <xdr:spPr>
        <a:xfrm>
          <a:off x="5041900" y="1389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95955</xdr:rowOff>
    </xdr:from>
    <xdr:to>
      <xdr:col>19</xdr:col>
      <xdr:colOff>184150</xdr:colOff>
      <xdr:row>82</xdr:row>
      <xdr:rowOff>26105</xdr:rowOff>
    </xdr:to>
    <xdr:sp macro="" textlink="">
      <xdr:nvSpPr>
        <xdr:cNvPr id="215" name="楕円 214"/>
        <xdr:cNvSpPr/>
      </xdr:nvSpPr>
      <xdr:spPr>
        <a:xfrm>
          <a:off x="4064000" y="139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36282</xdr:rowOff>
    </xdr:from>
    <xdr:ext cx="736600" cy="259045"/>
    <xdr:sp macro="" textlink="">
      <xdr:nvSpPr>
        <xdr:cNvPr id="216" name="テキスト ボックス 215"/>
        <xdr:cNvSpPr txBox="1"/>
      </xdr:nvSpPr>
      <xdr:spPr>
        <a:xfrm>
          <a:off x="3733800" y="1375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75223</xdr:rowOff>
    </xdr:from>
    <xdr:to>
      <xdr:col>15</xdr:col>
      <xdr:colOff>133350</xdr:colOff>
      <xdr:row>82</xdr:row>
      <xdr:rowOff>5373</xdr:rowOff>
    </xdr:to>
    <xdr:sp macro="" textlink="">
      <xdr:nvSpPr>
        <xdr:cNvPr id="217" name="楕円 216"/>
        <xdr:cNvSpPr/>
      </xdr:nvSpPr>
      <xdr:spPr>
        <a:xfrm>
          <a:off x="3175000" y="139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15550</xdr:rowOff>
    </xdr:from>
    <xdr:ext cx="762000" cy="259045"/>
    <xdr:sp macro="" textlink="">
      <xdr:nvSpPr>
        <xdr:cNvPr id="218" name="テキスト ボックス 217"/>
        <xdr:cNvSpPr txBox="1"/>
      </xdr:nvSpPr>
      <xdr:spPr>
        <a:xfrm>
          <a:off x="2844800" y="1373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80145</xdr:rowOff>
    </xdr:from>
    <xdr:to>
      <xdr:col>11</xdr:col>
      <xdr:colOff>82550</xdr:colOff>
      <xdr:row>82</xdr:row>
      <xdr:rowOff>10295</xdr:rowOff>
    </xdr:to>
    <xdr:sp macro="" textlink="">
      <xdr:nvSpPr>
        <xdr:cNvPr id="219" name="楕円 218"/>
        <xdr:cNvSpPr/>
      </xdr:nvSpPr>
      <xdr:spPr>
        <a:xfrm>
          <a:off x="2286000" y="13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20472</xdr:rowOff>
    </xdr:from>
    <xdr:ext cx="762000" cy="259045"/>
    <xdr:sp macro="" textlink="">
      <xdr:nvSpPr>
        <xdr:cNvPr id="220" name="テキスト ボックス 219"/>
        <xdr:cNvSpPr txBox="1"/>
      </xdr:nvSpPr>
      <xdr:spPr>
        <a:xfrm>
          <a:off x="1955800" y="1373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50546</xdr:rowOff>
    </xdr:from>
    <xdr:to>
      <xdr:col>7</xdr:col>
      <xdr:colOff>31750</xdr:colOff>
      <xdr:row>81</xdr:row>
      <xdr:rowOff>152146</xdr:rowOff>
    </xdr:to>
    <xdr:sp macro="" textlink="">
      <xdr:nvSpPr>
        <xdr:cNvPr id="221" name="楕円 220"/>
        <xdr:cNvSpPr/>
      </xdr:nvSpPr>
      <xdr:spPr>
        <a:xfrm>
          <a:off x="1397000" y="13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162323</xdr:rowOff>
    </xdr:from>
    <xdr:ext cx="762000" cy="259045"/>
    <xdr:sp macro="" textlink="">
      <xdr:nvSpPr>
        <xdr:cNvPr id="222" name="テキスト ボックス 221"/>
        <xdr:cNvSpPr txBox="1"/>
      </xdr:nvSpPr>
      <xdr:spPr>
        <a:xfrm>
          <a:off x="1066800" y="1370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職員の給与水準は、類似団体平均値と比較をするとほぼ同等であるが、県内で比較してみると市町平均（９９．</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％）、町平均（９７．</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％）を下回り最低水準にある。　職員の給与制度については、住民の理解と指示が得られる給与制度・運用・水準等の適正化が求められていることから、職務や能力、実績が反映できる人事評価制度を平成２８年度から全職員対象に導入し、より一層の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147562</xdr:rowOff>
    </xdr:to>
    <xdr:cxnSp macro="">
      <xdr:nvCxnSpPr>
        <xdr:cNvPr id="258" name="直線コネクタ 257"/>
        <xdr:cNvCxnSpPr/>
      </xdr:nvCxnSpPr>
      <xdr:spPr>
        <a:xfrm>
          <a:off x="16179800" y="1488077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136071</xdr:rowOff>
    </xdr:to>
    <xdr:cxnSp macro="">
      <xdr:nvCxnSpPr>
        <xdr:cNvPr id="261" name="直線コネクタ 260"/>
        <xdr:cNvCxnSpPr/>
      </xdr:nvCxnSpPr>
      <xdr:spPr>
        <a:xfrm>
          <a:off x="15290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4" name="直線コネクタ 263"/>
        <xdr:cNvCxnSpPr/>
      </xdr:nvCxnSpPr>
      <xdr:spPr>
        <a:xfrm flipV="1">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136071</xdr:rowOff>
    </xdr:to>
    <xdr:cxnSp macro="">
      <xdr:nvCxnSpPr>
        <xdr:cNvPr id="267" name="直線コネクタ 266"/>
        <xdr:cNvCxnSpPr/>
      </xdr:nvCxnSpPr>
      <xdr:spPr>
        <a:xfrm>
          <a:off x="13512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9" name="楕円 278"/>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0" name="テキスト ボックス 279"/>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3" name="楕円 282"/>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4" name="テキスト ボックス 283"/>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5" name="楕円 284"/>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6" name="テキスト ボックス 285"/>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ごみ収集や給食センタ－業務等民間委託を推進しているが、</a:t>
          </a:r>
          <a:r>
            <a:rPr kumimoji="1" lang="ja-JP" altLang="ja-JP" sz="1100">
              <a:solidFill>
                <a:schemeClr val="dk1"/>
              </a:solidFill>
              <a:effectLst/>
              <a:latin typeface="+mn-lt"/>
              <a:ea typeface="+mn-ea"/>
              <a:cs typeface="+mn-cs"/>
            </a:rPr>
            <a:t>定員適正化計画に基づき組織機構の見直しや新規採用を抑制し職員数適正化に努めてきたものの、権限移譲等により事務量が増加し、また、人口減少の進行が顕著であるため、各平均水準まで職員数を削減することが困難な状況にある。今後も組織機構改革、事務事業の見直し、業務の外部委託及び民営化等を推進し、職員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152484</xdr:rowOff>
    </xdr:from>
    <xdr:to>
      <xdr:col>81</xdr:col>
      <xdr:colOff>44450</xdr:colOff>
      <xdr:row>61</xdr:row>
      <xdr:rowOff>1947</xdr:rowOff>
    </xdr:to>
    <xdr:cxnSp macro="">
      <xdr:nvCxnSpPr>
        <xdr:cNvPr id="321" name="直線コネクタ 320"/>
        <xdr:cNvCxnSpPr/>
      </xdr:nvCxnSpPr>
      <xdr:spPr>
        <a:xfrm>
          <a:off x="16179800" y="10439484"/>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117094</xdr:rowOff>
    </xdr:from>
    <xdr:to>
      <xdr:col>77</xdr:col>
      <xdr:colOff>44450</xdr:colOff>
      <xdr:row>60</xdr:row>
      <xdr:rowOff>152484</xdr:rowOff>
    </xdr:to>
    <xdr:cxnSp macro="">
      <xdr:nvCxnSpPr>
        <xdr:cNvPr id="324" name="直線コネクタ 323"/>
        <xdr:cNvCxnSpPr/>
      </xdr:nvCxnSpPr>
      <xdr:spPr>
        <a:xfrm>
          <a:off x="15290800" y="10404094"/>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117094</xdr:rowOff>
    </xdr:to>
    <xdr:cxnSp macro="">
      <xdr:nvCxnSpPr>
        <xdr:cNvPr id="327" name="直線コネクタ 326"/>
        <xdr:cNvCxnSpPr/>
      </xdr:nvCxnSpPr>
      <xdr:spPr>
        <a:xfrm>
          <a:off x="14401800" y="1037272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88943</xdr:rowOff>
    </xdr:to>
    <xdr:cxnSp macro="">
      <xdr:nvCxnSpPr>
        <xdr:cNvPr id="330" name="直線コネクタ 329"/>
        <xdr:cNvCxnSpPr/>
      </xdr:nvCxnSpPr>
      <xdr:spPr>
        <a:xfrm flipV="1">
          <a:off x="13512800" y="1037272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122597</xdr:rowOff>
    </xdr:from>
    <xdr:to>
      <xdr:col>81</xdr:col>
      <xdr:colOff>95250</xdr:colOff>
      <xdr:row>61</xdr:row>
      <xdr:rowOff>52747</xdr:rowOff>
    </xdr:to>
    <xdr:sp macro="" textlink="">
      <xdr:nvSpPr>
        <xdr:cNvPr id="340" name="楕円 339"/>
        <xdr:cNvSpPr/>
      </xdr:nvSpPr>
      <xdr:spPr>
        <a:xfrm>
          <a:off x="16967200" y="104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94674</xdr:rowOff>
    </xdr:from>
    <xdr:ext cx="762000" cy="259045"/>
    <xdr:sp macro="" textlink="">
      <xdr:nvSpPr>
        <xdr:cNvPr id="341" name="定員管理の状況該当値テキスト"/>
        <xdr:cNvSpPr txBox="1"/>
      </xdr:nvSpPr>
      <xdr:spPr>
        <a:xfrm>
          <a:off x="17106900" y="103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101684</xdr:rowOff>
    </xdr:from>
    <xdr:to>
      <xdr:col>77</xdr:col>
      <xdr:colOff>95250</xdr:colOff>
      <xdr:row>61</xdr:row>
      <xdr:rowOff>31834</xdr:rowOff>
    </xdr:to>
    <xdr:sp macro="" textlink="">
      <xdr:nvSpPr>
        <xdr:cNvPr id="342" name="楕円 341"/>
        <xdr:cNvSpPr/>
      </xdr:nvSpPr>
      <xdr:spPr>
        <a:xfrm>
          <a:off x="16129000" y="103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16611</xdr:rowOff>
    </xdr:from>
    <xdr:ext cx="736600" cy="259045"/>
    <xdr:sp macro="" textlink="">
      <xdr:nvSpPr>
        <xdr:cNvPr id="343" name="テキスト ボックス 342"/>
        <xdr:cNvSpPr txBox="1"/>
      </xdr:nvSpPr>
      <xdr:spPr>
        <a:xfrm>
          <a:off x="15798800" y="10475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66294</xdr:rowOff>
    </xdr:from>
    <xdr:to>
      <xdr:col>73</xdr:col>
      <xdr:colOff>44450</xdr:colOff>
      <xdr:row>60</xdr:row>
      <xdr:rowOff>167894</xdr:rowOff>
    </xdr:to>
    <xdr:sp macro="" textlink="">
      <xdr:nvSpPr>
        <xdr:cNvPr id="344" name="楕円 343"/>
        <xdr:cNvSpPr/>
      </xdr:nvSpPr>
      <xdr:spPr>
        <a:xfrm>
          <a:off x="15240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6621</xdr:rowOff>
    </xdr:from>
    <xdr:ext cx="762000" cy="259045"/>
    <xdr:sp macro="" textlink="">
      <xdr:nvSpPr>
        <xdr:cNvPr id="345" name="テキスト ボックス 344"/>
        <xdr:cNvSpPr txBox="1"/>
      </xdr:nvSpPr>
      <xdr:spPr>
        <a:xfrm>
          <a:off x="14909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6" name="楕円 345"/>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7" name="テキスト ボックス 346"/>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38143</xdr:rowOff>
    </xdr:from>
    <xdr:to>
      <xdr:col>64</xdr:col>
      <xdr:colOff>152400</xdr:colOff>
      <xdr:row>60</xdr:row>
      <xdr:rowOff>139743</xdr:rowOff>
    </xdr:to>
    <xdr:sp macro="" textlink="">
      <xdr:nvSpPr>
        <xdr:cNvPr id="348" name="楕円 347"/>
        <xdr:cNvSpPr/>
      </xdr:nvSpPr>
      <xdr:spPr>
        <a:xfrm>
          <a:off x="134620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149920</xdr:rowOff>
    </xdr:from>
    <xdr:ext cx="762000" cy="259045"/>
    <xdr:sp macro="" textlink="">
      <xdr:nvSpPr>
        <xdr:cNvPr id="349" name="テキスト ボックス 348"/>
        <xdr:cNvSpPr txBox="1"/>
      </xdr:nvSpPr>
      <xdr:spPr>
        <a:xfrm>
          <a:off x="13131800" y="1009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元利償還金等の減と臨時財政対策債の占める割合の増により、比率は年々下がってきており、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年度は類似団体平均より</a:t>
          </a:r>
          <a:r>
            <a:rPr kumimoji="1" lang="ja-JP" altLang="en-US" sz="1100">
              <a:solidFill>
                <a:schemeClr val="dk1"/>
              </a:solidFill>
              <a:effectLst/>
              <a:latin typeface="+mn-lt"/>
              <a:ea typeface="+mn-ea"/>
              <a:cs typeface="+mn-cs"/>
            </a:rPr>
            <a:t>約５ポ</a:t>
          </a:r>
          <a:r>
            <a:rPr kumimoji="1" lang="ja-JP" altLang="ja-JP" sz="1100">
              <a:solidFill>
                <a:schemeClr val="dk1"/>
              </a:solidFill>
              <a:effectLst/>
              <a:latin typeface="+mn-lt"/>
              <a:ea typeface="+mn-ea"/>
              <a:cs typeface="+mn-cs"/>
            </a:rPr>
            <a:t>イント低く、県平均を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ポイント下回った。</a:t>
          </a:r>
          <a:r>
            <a:rPr kumimoji="1" lang="ja-JP" altLang="en-US" sz="1100">
              <a:solidFill>
                <a:schemeClr val="dk1"/>
              </a:solidFill>
              <a:effectLst/>
              <a:latin typeface="+mn-lt"/>
              <a:ea typeface="+mn-ea"/>
              <a:cs typeface="+mn-cs"/>
            </a:rPr>
            <a:t>令和３年度着工予定の新</a:t>
          </a:r>
          <a:r>
            <a:rPr kumimoji="1" lang="ja-JP" altLang="ja-JP" sz="1100">
              <a:solidFill>
                <a:schemeClr val="dk1"/>
              </a:solidFill>
              <a:effectLst/>
              <a:latin typeface="+mn-lt"/>
              <a:ea typeface="+mn-ea"/>
              <a:cs typeface="+mn-cs"/>
            </a:rPr>
            <a:t>庁舎建設による新規起債や、過疎対策事業債を積極的に活用していく考えであることから、公債費が一時的に増加する可能性があるが、特に公共施設の維持更新について、計画的に投資的事業を実施していき、適正に借入と償還を管理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111881</xdr:rowOff>
    </xdr:from>
    <xdr:to>
      <xdr:col>81</xdr:col>
      <xdr:colOff>44450</xdr:colOff>
      <xdr:row>37</xdr:row>
      <xdr:rowOff>20864</xdr:rowOff>
    </xdr:to>
    <xdr:cxnSp macro="">
      <xdr:nvCxnSpPr>
        <xdr:cNvPr id="386" name="直線コネクタ 385"/>
        <xdr:cNvCxnSpPr/>
      </xdr:nvCxnSpPr>
      <xdr:spPr>
        <a:xfrm flipV="1">
          <a:off x="16179800" y="6284081"/>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43845</xdr:rowOff>
    </xdr:to>
    <xdr:cxnSp macro="">
      <xdr:nvCxnSpPr>
        <xdr:cNvPr id="389" name="直線コネクタ 388"/>
        <xdr:cNvCxnSpPr/>
      </xdr:nvCxnSpPr>
      <xdr:spPr>
        <a:xfrm flipV="1">
          <a:off x="15290800" y="63645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37</xdr:row>
      <xdr:rowOff>78317</xdr:rowOff>
    </xdr:to>
    <xdr:cxnSp macro="">
      <xdr:nvCxnSpPr>
        <xdr:cNvPr id="392" name="直線コネクタ 391"/>
        <xdr:cNvCxnSpPr/>
      </xdr:nvCxnSpPr>
      <xdr:spPr>
        <a:xfrm flipV="1">
          <a:off x="14401800" y="63874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147260</xdr:rowOff>
    </xdr:to>
    <xdr:cxnSp macro="">
      <xdr:nvCxnSpPr>
        <xdr:cNvPr id="395" name="直線コネクタ 394"/>
        <xdr:cNvCxnSpPr/>
      </xdr:nvCxnSpPr>
      <xdr:spPr>
        <a:xfrm flipV="1">
          <a:off x="13512800" y="642196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61081</xdr:rowOff>
    </xdr:from>
    <xdr:to>
      <xdr:col>81</xdr:col>
      <xdr:colOff>95250</xdr:colOff>
      <xdr:row>36</xdr:row>
      <xdr:rowOff>162681</xdr:rowOff>
    </xdr:to>
    <xdr:sp macro="" textlink="">
      <xdr:nvSpPr>
        <xdr:cNvPr id="405" name="楕円 404"/>
        <xdr:cNvSpPr/>
      </xdr:nvSpPr>
      <xdr:spPr>
        <a:xfrm>
          <a:off x="169672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153808</xdr:rowOff>
    </xdr:from>
    <xdr:ext cx="762000" cy="259045"/>
    <xdr:sp macro="" textlink="">
      <xdr:nvSpPr>
        <xdr:cNvPr id="406" name="公債費負担の状況該当値テキスト"/>
        <xdr:cNvSpPr txBox="1"/>
      </xdr:nvSpPr>
      <xdr:spPr>
        <a:xfrm>
          <a:off x="17106900" y="615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7" name="楕円 406"/>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8" name="テキスト ボックス 407"/>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164495</xdr:rowOff>
    </xdr:from>
    <xdr:to>
      <xdr:col>73</xdr:col>
      <xdr:colOff>44450</xdr:colOff>
      <xdr:row>37</xdr:row>
      <xdr:rowOff>94645</xdr:rowOff>
    </xdr:to>
    <xdr:sp macro="" textlink="">
      <xdr:nvSpPr>
        <xdr:cNvPr id="409" name="楕円 408"/>
        <xdr:cNvSpPr/>
      </xdr:nvSpPr>
      <xdr:spPr>
        <a:xfrm>
          <a:off x="15240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104822</xdr:rowOff>
    </xdr:from>
    <xdr:ext cx="762000" cy="259045"/>
    <xdr:sp macro="" textlink="">
      <xdr:nvSpPr>
        <xdr:cNvPr id="410" name="テキスト ボックス 409"/>
        <xdr:cNvSpPr txBox="1"/>
      </xdr:nvSpPr>
      <xdr:spPr>
        <a:xfrm>
          <a:off x="14909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11" name="楕円 410"/>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12" name="テキスト ボックス 411"/>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3" name="楕円 412"/>
        <xdr:cNvSpPr/>
      </xdr:nvSpPr>
      <xdr:spPr>
        <a:xfrm>
          <a:off x="13462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4" name="テキスト ボックス 413"/>
        <xdr:cNvSpPr txBox="1"/>
      </xdr:nvSpPr>
      <xdr:spPr>
        <a:xfrm>
          <a:off x="13131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町債残高の減と充当可能基金の増により年々改善し、平成２５年度から将来負担は発生していない。これは、元金償還のピークが過ぎ、町債残高がピーク時の平成１６年度の７６億８千万円から約３７億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千万円に減少したことに起因している。依然として公営企業等債繰入見込額が高額である。今後も将来への負担はできるだけ残さないよう努めるが、一方で、庁舎建設をはじめとする公共施設の維持更新に費用がかかることが予想されるため、適正な基金の繰入れや</a:t>
          </a:r>
          <a:r>
            <a:rPr kumimoji="1" lang="ja-JP" altLang="en-US" sz="1100">
              <a:solidFill>
                <a:schemeClr val="dk1"/>
              </a:solidFill>
              <a:effectLst/>
              <a:latin typeface="+mn-lt"/>
              <a:ea typeface="+mn-ea"/>
              <a:cs typeface="+mn-cs"/>
            </a:rPr>
            <a:t>地方交付税</a:t>
          </a:r>
          <a:r>
            <a:rPr kumimoji="1" lang="ja-JP" altLang="ja-JP" sz="1100">
              <a:solidFill>
                <a:schemeClr val="dk1"/>
              </a:solidFill>
              <a:effectLst/>
              <a:latin typeface="+mn-lt"/>
              <a:ea typeface="+mn-ea"/>
              <a:cs typeface="+mn-cs"/>
            </a:rPr>
            <a:t>措置のある地方債の活用によりバランスを取っていく。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11,071
11,015
176.06
6,107,989
5,385,797
371,270
3,564,134
3,743,807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年々下降（改善）傾向に</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全国及び栃木県平均より低いものの、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。休日勤務代休制度の継続や、新規職員採用の抑制による職員給与・職員数の減を実施してきて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会計年度任用職員制度により人件費の増加は必至である。このような状況であるが、</a:t>
          </a:r>
          <a:r>
            <a:rPr kumimoji="1" lang="ja-JP" altLang="ja-JP" sz="1100">
              <a:solidFill>
                <a:schemeClr val="dk1"/>
              </a:solidFill>
              <a:effectLst/>
              <a:latin typeface="+mn-lt"/>
              <a:ea typeface="+mn-ea"/>
              <a:cs typeface="+mn-cs"/>
            </a:rPr>
            <a:t>今後も引き続き人件費の適正化に努める。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127000</xdr:rowOff>
    </xdr:to>
    <xdr:cxnSp macro="">
      <xdr:nvCxnSpPr>
        <xdr:cNvPr id="66" name="直線コネクタ 65"/>
        <xdr:cNvCxnSpPr/>
      </xdr:nvCxnSpPr>
      <xdr:spPr>
        <a:xfrm>
          <a:off x="3987800" y="6207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81280</xdr:rowOff>
    </xdr:to>
    <xdr:cxnSp macro="">
      <xdr:nvCxnSpPr>
        <xdr:cNvPr id="69" name="直線コネクタ 68"/>
        <xdr:cNvCxnSpPr/>
      </xdr:nvCxnSpPr>
      <xdr:spPr>
        <a:xfrm flipV="1">
          <a:off x="3098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119380</xdr:rowOff>
    </xdr:to>
    <xdr:cxnSp macro="">
      <xdr:nvCxnSpPr>
        <xdr:cNvPr id="72" name="直線コネクタ 71"/>
        <xdr:cNvCxnSpPr/>
      </xdr:nvCxnSpPr>
      <xdr:spPr>
        <a:xfrm flipV="1">
          <a:off x="2209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xdr:cNvCxnSpPr/>
      </xdr:nvCxnSpPr>
      <xdr:spPr>
        <a:xfrm>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賃金や委託料、</a:t>
          </a:r>
          <a:r>
            <a:rPr kumimoji="1" lang="ja-JP" altLang="ja-JP" sz="1100">
              <a:solidFill>
                <a:schemeClr val="dk1"/>
              </a:solidFill>
              <a:effectLst/>
              <a:latin typeface="+mn-lt"/>
              <a:ea typeface="+mn-ea"/>
              <a:cs typeface="+mn-cs"/>
            </a:rPr>
            <a:t>町有施設の老朽化による修繕</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等の増加</a:t>
          </a:r>
          <a:r>
            <a:rPr kumimoji="1" lang="ja-JP" altLang="en-US" sz="1100">
              <a:solidFill>
                <a:schemeClr val="dk1"/>
              </a:solidFill>
              <a:effectLst/>
              <a:latin typeface="+mn-lt"/>
              <a:ea typeface="+mn-ea"/>
              <a:cs typeface="+mn-cs"/>
            </a:rPr>
            <a:t>により、年々増加傾向にある。</a:t>
          </a:r>
          <a:r>
            <a:rPr kumimoji="1" lang="ja-JP" altLang="ja-JP" sz="1100">
              <a:solidFill>
                <a:schemeClr val="dk1"/>
              </a:solidFill>
              <a:effectLst/>
              <a:latin typeface="+mn-lt"/>
              <a:ea typeface="+mn-ea"/>
              <a:cs typeface="+mn-cs"/>
            </a:rPr>
            <a:t>今後は、さらなる事務事業の改善を図り、</a:t>
          </a:r>
          <a:r>
            <a:rPr kumimoji="1" lang="ja-JP" altLang="en-US" sz="1100">
              <a:solidFill>
                <a:schemeClr val="dk1"/>
              </a:solidFill>
              <a:effectLst/>
              <a:latin typeface="+mn-lt"/>
              <a:ea typeface="+mn-ea"/>
              <a:cs typeface="+mn-cs"/>
            </a:rPr>
            <a:t>コスト削減に努めて物件費の圧縮を図る。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97282</xdr:rowOff>
    </xdr:to>
    <xdr:cxnSp macro="">
      <xdr:nvCxnSpPr>
        <xdr:cNvPr id="125" name="直線コネクタ 124"/>
        <xdr:cNvCxnSpPr/>
      </xdr:nvCxnSpPr>
      <xdr:spPr>
        <a:xfrm>
          <a:off x="15671800" y="29296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17</xdr:row>
      <xdr:rowOff>14986</xdr:rowOff>
    </xdr:to>
    <xdr:cxnSp macro="">
      <xdr:nvCxnSpPr>
        <xdr:cNvPr id="128" name="直線コネクタ 127"/>
        <xdr:cNvCxnSpPr/>
      </xdr:nvCxnSpPr>
      <xdr:spPr>
        <a:xfrm>
          <a:off x="14782800" y="27559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74422</xdr:rowOff>
    </xdr:from>
    <xdr:to>
      <xdr:col>73</xdr:col>
      <xdr:colOff>180975</xdr:colOff>
      <xdr:row>16</xdr:row>
      <xdr:rowOff>12700</xdr:rowOff>
    </xdr:to>
    <xdr:cxnSp macro="">
      <xdr:nvCxnSpPr>
        <xdr:cNvPr id="131" name="直線コネクタ 130"/>
        <xdr:cNvCxnSpPr/>
      </xdr:nvCxnSpPr>
      <xdr:spPr>
        <a:xfrm>
          <a:off x="13893800" y="26461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74422</xdr:rowOff>
    </xdr:to>
    <xdr:cxnSp macro="">
      <xdr:nvCxnSpPr>
        <xdr:cNvPr id="134" name="直線コネクタ 133"/>
        <xdr:cNvCxnSpPr/>
      </xdr:nvCxnSpPr>
      <xdr:spPr>
        <a:xfrm>
          <a:off x="13004800" y="2600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4" name="楕円 143"/>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5"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0" name="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149352</xdr:rowOff>
    </xdr:from>
    <xdr:to>
      <xdr:col>65</xdr:col>
      <xdr:colOff>53975</xdr:colOff>
      <xdr:row>15</xdr:row>
      <xdr:rowOff>79502</xdr:rowOff>
    </xdr:to>
    <xdr:sp macro="" textlink="">
      <xdr:nvSpPr>
        <xdr:cNvPr id="152" name="楕円 151"/>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89679</xdr:rowOff>
    </xdr:from>
    <xdr:ext cx="762000" cy="259045"/>
    <xdr:sp macro="" textlink="">
      <xdr:nvSpPr>
        <xdr:cNvPr id="153" name="テキスト ボックス 152"/>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と同水準である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全国及び</a:t>
          </a:r>
          <a:r>
            <a:rPr kumimoji="1" lang="ja-JP" altLang="ja-JP" sz="1100">
              <a:solidFill>
                <a:schemeClr val="dk1"/>
              </a:solidFill>
              <a:effectLst/>
              <a:latin typeface="+mn-lt"/>
              <a:ea typeface="+mn-ea"/>
              <a:cs typeface="+mn-cs"/>
            </a:rPr>
            <a:t>県平均よりは大幅に低い（良い）。</a:t>
          </a:r>
          <a:r>
            <a:rPr kumimoji="1" lang="ja-JP" altLang="en-US" sz="1100">
              <a:solidFill>
                <a:schemeClr val="dk1"/>
              </a:solidFill>
              <a:effectLst/>
              <a:latin typeface="+mn-lt"/>
              <a:ea typeface="+mn-ea"/>
              <a:cs typeface="+mn-cs"/>
            </a:rPr>
            <a:t>平成３０年度までは同水準であったが、</a:t>
          </a:r>
          <a:r>
            <a:rPr kumimoji="1" lang="ja-JP" altLang="ja-JP" sz="1100">
              <a:solidFill>
                <a:schemeClr val="dk1"/>
              </a:solidFill>
              <a:effectLst/>
              <a:latin typeface="+mn-lt"/>
              <a:ea typeface="+mn-ea"/>
              <a:cs typeface="+mn-cs"/>
            </a:rPr>
            <a:t>児童手当等の減少により</a:t>
          </a:r>
          <a:r>
            <a:rPr kumimoji="1" lang="ja-JP" altLang="en-US" sz="1100">
              <a:solidFill>
                <a:schemeClr val="dk1"/>
              </a:solidFill>
              <a:effectLst/>
              <a:latin typeface="+mn-lt"/>
              <a:ea typeface="+mn-ea"/>
              <a:cs typeface="+mn-cs"/>
            </a:rPr>
            <a:t>令和元年度は前年度比０．８ポイント減少している。今後も社会保障制度改革等の影響を受け、子育て・医療等の経費が増加すると予測されるので、財政を圧迫することのないよう、適正なサービス提供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146050</xdr:rowOff>
    </xdr:to>
    <xdr:cxnSp macro="">
      <xdr:nvCxnSpPr>
        <xdr:cNvPr id="185" name="直線コネクタ 184"/>
        <xdr:cNvCxnSpPr/>
      </xdr:nvCxnSpPr>
      <xdr:spPr>
        <a:xfrm flipV="1">
          <a:off x="3987800" y="9817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146050</xdr:rowOff>
    </xdr:to>
    <xdr:cxnSp macro="">
      <xdr:nvCxnSpPr>
        <xdr:cNvPr id="188" name="直線コネクタ 187"/>
        <xdr:cNvCxnSpPr/>
      </xdr:nvCxnSpPr>
      <xdr:spPr>
        <a:xfrm>
          <a:off x="3098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158750</xdr:rowOff>
    </xdr:to>
    <xdr:cxnSp macro="">
      <xdr:nvCxnSpPr>
        <xdr:cNvPr id="191" name="直線コネクタ 190"/>
        <xdr:cNvCxnSpPr/>
      </xdr:nvCxnSpPr>
      <xdr:spPr>
        <a:xfrm flipV="1">
          <a:off x="2209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4" name="直線コネクタ 193"/>
        <xdr:cNvCxnSpPr/>
      </xdr:nvCxnSpPr>
      <xdr:spPr>
        <a:xfrm>
          <a:off x="1320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4" name="楕円 203"/>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05"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6" name="楕円 205"/>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7" name="テキスト ボックス 206"/>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8" name="楕円 207"/>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9" name="テキスト ボックス 208"/>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0" name="楕円 209"/>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1" name="テキスト ボックス 210"/>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2" name="楕円 211"/>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3" name="テキスト ボックス 212"/>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水道施設の老朽化によ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水道事業会計の繰出</a:t>
          </a:r>
          <a:r>
            <a:rPr kumimoji="1" lang="ja-JP" altLang="en-US" sz="1100">
              <a:solidFill>
                <a:schemeClr val="dk1"/>
              </a:solidFill>
              <a:effectLst/>
              <a:latin typeface="+mn-lt"/>
              <a:ea typeface="+mn-ea"/>
              <a:cs typeface="+mn-cs"/>
            </a:rPr>
            <a:t>金等特別会計の繰出金額が年々</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している。今後も</a:t>
          </a:r>
          <a:r>
            <a:rPr kumimoji="1" lang="ja-JP" altLang="ja-JP" sz="1100">
              <a:solidFill>
                <a:schemeClr val="dk1"/>
              </a:solidFill>
              <a:effectLst/>
              <a:latin typeface="+mn-lt"/>
              <a:ea typeface="+mn-ea"/>
              <a:cs typeface="+mn-cs"/>
            </a:rPr>
            <a:t>公共施設等総合管理計画や水道事業の経営戦略等により、施設の計画的な維持管理・更新</a:t>
          </a:r>
          <a:r>
            <a:rPr kumimoji="1" lang="ja-JP" altLang="en-US" sz="1100">
              <a:solidFill>
                <a:schemeClr val="dk1"/>
              </a:solidFill>
              <a:effectLst/>
              <a:latin typeface="+mn-lt"/>
              <a:ea typeface="+mn-ea"/>
              <a:cs typeface="+mn-cs"/>
            </a:rPr>
            <a:t>に務め、普通会計の負担軽減に努める。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50800</xdr:rowOff>
    </xdr:to>
    <xdr:cxnSp macro="">
      <xdr:nvCxnSpPr>
        <xdr:cNvPr id="246" name="直線コネクタ 245"/>
        <xdr:cNvCxnSpPr/>
      </xdr:nvCxnSpPr>
      <xdr:spPr>
        <a:xfrm>
          <a:off x="15671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35560</xdr:rowOff>
    </xdr:to>
    <xdr:cxnSp macro="">
      <xdr:nvCxnSpPr>
        <xdr:cNvPr id="249" name="直線コネクタ 248"/>
        <xdr:cNvCxnSpPr/>
      </xdr:nvCxnSpPr>
      <xdr:spPr>
        <a:xfrm>
          <a:off x="14782800" y="9545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115570</xdr:rowOff>
    </xdr:to>
    <xdr:cxnSp macro="">
      <xdr:nvCxnSpPr>
        <xdr:cNvPr id="252" name="直線コネクタ 251"/>
        <xdr:cNvCxnSpPr/>
      </xdr:nvCxnSpPr>
      <xdr:spPr>
        <a:xfrm>
          <a:off x="13893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85090</xdr:rowOff>
    </xdr:to>
    <xdr:cxnSp macro="">
      <xdr:nvCxnSpPr>
        <xdr:cNvPr id="255" name="直線コネクタ 254"/>
        <xdr:cNvCxnSpPr/>
      </xdr:nvCxnSpPr>
      <xdr:spPr>
        <a:xfrm>
          <a:off x="13004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5" name="楕円 264"/>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6"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7" name="楕円 266"/>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8" name="テキスト ボックス 267"/>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9" name="楕円 268"/>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0" name="テキスト ボックス 269"/>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1" name="楕円 270"/>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2" name="テキスト ボックス 271"/>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3" name="楕円 272"/>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4" name="テキスト ボックス 273"/>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補助費の多くを占めているのは、塩谷</a:t>
          </a:r>
          <a:r>
            <a:rPr kumimoji="1" lang="ja-JP" altLang="ja-JP" sz="1100">
              <a:solidFill>
                <a:schemeClr val="dk1"/>
              </a:solidFill>
              <a:effectLst/>
              <a:latin typeface="+mn-lt"/>
              <a:ea typeface="+mn-ea"/>
              <a:cs typeface="+mn-cs"/>
            </a:rPr>
            <a:t>広域行政組合</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後期高齢者医療広域連合等一部事務組合への負担金</a:t>
          </a:r>
          <a:r>
            <a:rPr kumimoji="1" lang="ja-JP" altLang="en-US" sz="1100">
              <a:solidFill>
                <a:schemeClr val="dk1"/>
              </a:solidFill>
              <a:effectLst/>
              <a:latin typeface="+mn-lt"/>
              <a:ea typeface="+mn-ea"/>
              <a:cs typeface="+mn-cs"/>
            </a:rPr>
            <a:t>であり、経費の節減や経営改善を促し、負担金の抑制を図る必要がある。また、</a:t>
          </a:r>
          <a:r>
            <a:rPr kumimoji="1" lang="ja-JP" altLang="ja-JP" sz="1100">
              <a:solidFill>
                <a:schemeClr val="dk1"/>
              </a:solidFill>
              <a:effectLst/>
              <a:latin typeface="+mn-lt"/>
              <a:ea typeface="+mn-ea"/>
              <a:cs typeface="+mn-cs"/>
            </a:rPr>
            <a:t>各種団体等への補助金については</a:t>
          </a:r>
          <a:r>
            <a:rPr kumimoji="1" lang="ja-JP" altLang="en-US" sz="1100">
              <a:solidFill>
                <a:schemeClr val="dk1"/>
              </a:solidFill>
              <a:effectLst/>
              <a:latin typeface="+mn-lt"/>
              <a:ea typeface="+mn-ea"/>
              <a:cs typeface="+mn-cs"/>
            </a:rPr>
            <a:t>、今後も事業の</a:t>
          </a:r>
          <a:r>
            <a:rPr kumimoji="1" lang="ja-JP" altLang="ja-JP" sz="1100">
              <a:solidFill>
                <a:schemeClr val="dk1"/>
              </a:solidFill>
              <a:effectLst/>
              <a:latin typeface="+mn-lt"/>
              <a:ea typeface="+mn-ea"/>
              <a:cs typeface="+mn-cs"/>
            </a:rPr>
            <a:t>意義、目的、</a:t>
          </a:r>
          <a:r>
            <a:rPr kumimoji="1" lang="ja-JP" altLang="en-US" sz="1100">
              <a:solidFill>
                <a:schemeClr val="dk1"/>
              </a:solidFill>
              <a:effectLst/>
              <a:latin typeface="+mn-lt"/>
              <a:ea typeface="+mn-ea"/>
              <a:cs typeface="+mn-cs"/>
            </a:rPr>
            <a:t>効果、必要性を十分に検討</a:t>
          </a:r>
          <a:r>
            <a:rPr kumimoji="1" lang="ja-JP" altLang="ja-JP" sz="1100">
              <a:solidFill>
                <a:schemeClr val="dk1"/>
              </a:solidFill>
              <a:effectLst/>
              <a:latin typeface="+mn-lt"/>
              <a:ea typeface="+mn-ea"/>
              <a:cs typeface="+mn-cs"/>
            </a:rPr>
            <a:t>し、随時見直し行い適正化を図る</a:t>
          </a:r>
          <a:r>
            <a:rPr kumimoji="1" lang="ja-JP" altLang="en-US" sz="1100">
              <a:solidFill>
                <a:schemeClr val="dk1"/>
              </a:solidFill>
              <a:effectLst/>
              <a:latin typeface="+mn-lt"/>
              <a:ea typeface="+mn-ea"/>
              <a:cs typeface="+mn-cs"/>
            </a:rPr>
            <a:t>。</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04" name="直線コネクタ 303"/>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92710</xdr:rowOff>
    </xdr:to>
    <xdr:cxnSp macro="">
      <xdr:nvCxnSpPr>
        <xdr:cNvPr id="307" name="直線コネクタ 306"/>
        <xdr:cNvCxnSpPr/>
      </xdr:nvCxnSpPr>
      <xdr:spPr>
        <a:xfrm flipV="1">
          <a:off x="14782800" y="63494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92710</xdr:rowOff>
    </xdr:to>
    <xdr:cxnSp macro="">
      <xdr:nvCxnSpPr>
        <xdr:cNvPr id="310" name="直線コネクタ 309"/>
        <xdr:cNvCxnSpPr/>
      </xdr:nvCxnSpPr>
      <xdr:spPr>
        <a:xfrm>
          <a:off x="13893800" y="63494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5842</xdr:rowOff>
    </xdr:to>
    <xdr:cxnSp macro="">
      <xdr:nvCxnSpPr>
        <xdr:cNvPr id="313" name="直線コネクタ 312"/>
        <xdr:cNvCxnSpPr/>
      </xdr:nvCxnSpPr>
      <xdr:spPr>
        <a:xfrm>
          <a:off x="13004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3" name="楕円 32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4"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5" name="楕円 324"/>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6" name="テキスト ボックス 32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9" name="楕円 328"/>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30" name="テキスト ボックス 329"/>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1" name="楕円 330"/>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2" name="テキスト ボックス 331"/>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と大幅に</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一般会計の元金償還のピークは平成２０年度であり、新規起債を制限してきたことから公債費は年々減少している。ただし、今後は、</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庁舎建設による新規起債や有効な過疎対策事業債の積極的な活用を考えていることから、一時的に数値が上昇することも考えられるが、</a:t>
          </a:r>
          <a:r>
            <a:rPr kumimoji="1" lang="ja-JP" altLang="en-US" sz="1100">
              <a:solidFill>
                <a:schemeClr val="dk1"/>
              </a:solidFill>
              <a:effectLst/>
              <a:latin typeface="+mn-lt"/>
              <a:ea typeface="+mn-ea"/>
              <a:cs typeface="+mn-cs"/>
            </a:rPr>
            <a:t>交付税</a:t>
          </a:r>
          <a:r>
            <a:rPr kumimoji="1" lang="ja-JP" altLang="ja-JP" sz="1100">
              <a:solidFill>
                <a:schemeClr val="dk1"/>
              </a:solidFill>
              <a:effectLst/>
              <a:latin typeface="+mn-lt"/>
              <a:ea typeface="+mn-ea"/>
              <a:cs typeface="+mn-cs"/>
            </a:rPr>
            <a:t>措置のある起債の活用などにより適正に管理していく。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12700</xdr:rowOff>
    </xdr:to>
    <xdr:cxnSp macro="">
      <xdr:nvCxnSpPr>
        <xdr:cNvPr id="365" name="直線コネクタ 364"/>
        <xdr:cNvCxnSpPr/>
      </xdr:nvCxnSpPr>
      <xdr:spPr>
        <a:xfrm flipV="1">
          <a:off x="3987800" y="12951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73661</xdr:rowOff>
    </xdr:to>
    <xdr:cxnSp macro="">
      <xdr:nvCxnSpPr>
        <xdr:cNvPr id="368" name="直線コネクタ 367"/>
        <xdr:cNvCxnSpPr/>
      </xdr:nvCxnSpPr>
      <xdr:spPr>
        <a:xfrm flipV="1">
          <a:off x="3098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134620</xdr:rowOff>
    </xdr:to>
    <xdr:cxnSp macro="">
      <xdr:nvCxnSpPr>
        <xdr:cNvPr id="371" name="直線コネクタ 370"/>
        <xdr:cNvCxnSpPr/>
      </xdr:nvCxnSpPr>
      <xdr:spPr>
        <a:xfrm flipV="1">
          <a:off x="2209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76</xdr:row>
      <xdr:rowOff>134620</xdr:rowOff>
    </xdr:to>
    <xdr:cxnSp macro="">
      <xdr:nvCxnSpPr>
        <xdr:cNvPr id="374" name="直線コネクタ 373"/>
        <xdr:cNvCxnSpPr/>
      </xdr:nvCxnSpPr>
      <xdr:spPr>
        <a:xfrm>
          <a:off x="1320800" y="1314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4" name="楕円 383"/>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5"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6" name="楕円 385"/>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7" name="テキスト ボックス 386"/>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8" name="楕円 387"/>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9" name="テキスト ボックス 388"/>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0" name="楕円 389"/>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1" name="テキスト ボックス 39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2" name="楕円 391"/>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3" name="テキスト ボックス 392"/>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全国平均・県平均を下回っているものの、</a:t>
          </a:r>
          <a:r>
            <a:rPr kumimoji="1" lang="ja-JP" altLang="ja-JP" sz="1100">
              <a:solidFill>
                <a:schemeClr val="dk1"/>
              </a:solidFill>
              <a:effectLst/>
              <a:latin typeface="+mn-lt"/>
              <a:ea typeface="+mn-ea"/>
              <a:cs typeface="+mn-cs"/>
            </a:rPr>
            <a:t>補助費や物件費及び操出金</a:t>
          </a:r>
          <a:r>
            <a:rPr kumimoji="1" lang="ja-JP" altLang="en-US" sz="1100">
              <a:solidFill>
                <a:schemeClr val="dk1"/>
              </a:solidFill>
              <a:effectLst/>
              <a:latin typeface="+mn-lt"/>
              <a:ea typeface="+mn-ea"/>
              <a:cs typeface="+mn-cs"/>
            </a:rPr>
            <a:t>等の経常経費</a:t>
          </a:r>
          <a:r>
            <a:rPr kumimoji="1" lang="ja-JP" altLang="ja-JP" sz="1100">
              <a:solidFill>
                <a:schemeClr val="dk1"/>
              </a:solidFill>
              <a:effectLst/>
              <a:latin typeface="+mn-lt"/>
              <a:ea typeface="+mn-ea"/>
              <a:cs typeface="+mn-cs"/>
            </a:rPr>
            <a:t>が増加傾向にある</a:t>
          </a:r>
          <a:r>
            <a:rPr kumimoji="1" lang="ja-JP" altLang="en-US" sz="1100">
              <a:solidFill>
                <a:schemeClr val="dk1"/>
              </a:solidFill>
              <a:effectLst/>
              <a:latin typeface="+mn-lt"/>
              <a:ea typeface="+mn-ea"/>
              <a:cs typeface="+mn-cs"/>
            </a:rPr>
            <a:t>ため</a:t>
          </a:r>
          <a:r>
            <a:rPr kumimoji="1" lang="ja-JP" altLang="en-US" sz="1100">
              <a:latin typeface="+mn-ea"/>
              <a:ea typeface="+mn-ea"/>
            </a:rPr>
            <a:t>、年々</a:t>
          </a:r>
          <a:r>
            <a:rPr kumimoji="1" lang="ja-JP" altLang="ja-JP" sz="1100">
              <a:solidFill>
                <a:schemeClr val="dk1"/>
              </a:solidFill>
              <a:effectLst/>
              <a:latin typeface="+mn-lt"/>
              <a:ea typeface="+mn-ea"/>
              <a:cs typeface="+mn-cs"/>
            </a:rPr>
            <a:t>数値が上昇している。</a:t>
          </a:r>
          <a:r>
            <a:rPr kumimoji="1" lang="ja-JP" altLang="en-US" sz="1100">
              <a:solidFill>
                <a:schemeClr val="dk1"/>
              </a:solidFill>
              <a:effectLst/>
              <a:latin typeface="+mn-lt"/>
              <a:ea typeface="+mn-ea"/>
              <a:cs typeface="+mn-cs"/>
            </a:rPr>
            <a:t>今後も引き続き</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必要性や優先度を考慮して、財政を圧迫することのないよう経費の節減に努める。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5842</xdr:rowOff>
    </xdr:to>
    <xdr:cxnSp macro="">
      <xdr:nvCxnSpPr>
        <xdr:cNvPr id="424" name="直線コネクタ 423"/>
        <xdr:cNvCxnSpPr/>
      </xdr:nvCxnSpPr>
      <xdr:spPr>
        <a:xfrm>
          <a:off x="15671800" y="131206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90424</xdr:rowOff>
    </xdr:to>
    <xdr:cxnSp macro="">
      <xdr:nvCxnSpPr>
        <xdr:cNvPr id="427" name="直線コネクタ 426"/>
        <xdr:cNvCxnSpPr/>
      </xdr:nvCxnSpPr>
      <xdr:spPr>
        <a:xfrm>
          <a:off x="14782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62992</xdr:rowOff>
    </xdr:to>
    <xdr:cxnSp macro="">
      <xdr:nvCxnSpPr>
        <xdr:cNvPr id="430" name="直線コネクタ 429"/>
        <xdr:cNvCxnSpPr/>
      </xdr:nvCxnSpPr>
      <xdr:spPr>
        <a:xfrm>
          <a:off x="13893800" y="129606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101854</xdr:rowOff>
    </xdr:to>
    <xdr:cxnSp macro="">
      <xdr:nvCxnSpPr>
        <xdr:cNvPr id="433" name="直線コネクタ 432"/>
        <xdr:cNvCxnSpPr/>
      </xdr:nvCxnSpPr>
      <xdr:spPr>
        <a:xfrm>
          <a:off x="13004800" y="128371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3" name="楕円 442"/>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98569</xdr:rowOff>
    </xdr:from>
    <xdr:ext cx="762000" cy="259045"/>
    <xdr:sp macro="" textlink="">
      <xdr:nvSpPr>
        <xdr:cNvPr id="444" name="公債費以外該当値テキスト"/>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5" name="楕円 444"/>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6" name="テキスト ボックス 445"/>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7" name="楕円 446"/>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48" name="テキスト ボックス 447"/>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49" name="楕円 448"/>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0" name="テキスト ボックス 449"/>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1" name="楕円 450"/>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52" name="テキスト ボックス 451"/>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144755</xdr:rowOff>
    </xdr:from>
    <xdr:to>
      <xdr:col>29</xdr:col>
      <xdr:colOff>127000</xdr:colOff>
      <xdr:row>18</xdr:row>
      <xdr:rowOff>12113</xdr:rowOff>
    </xdr:to>
    <xdr:cxnSp macro="">
      <xdr:nvCxnSpPr>
        <xdr:cNvPr id="50" name="直線コネクタ 49"/>
        <xdr:cNvCxnSpPr/>
      </xdr:nvCxnSpPr>
      <xdr:spPr bwMode="auto">
        <a:xfrm flipV="1">
          <a:off x="5003800" y="3107030"/>
          <a:ext cx="647700" cy="38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12113</xdr:rowOff>
    </xdr:from>
    <xdr:to>
      <xdr:col>26</xdr:col>
      <xdr:colOff>50800</xdr:colOff>
      <xdr:row>18</xdr:row>
      <xdr:rowOff>61834</xdr:rowOff>
    </xdr:to>
    <xdr:cxnSp macro="">
      <xdr:nvCxnSpPr>
        <xdr:cNvPr id="53" name="直線コネクタ 52"/>
        <xdr:cNvCxnSpPr/>
      </xdr:nvCxnSpPr>
      <xdr:spPr bwMode="auto">
        <a:xfrm flipV="1">
          <a:off x="4305300" y="3145838"/>
          <a:ext cx="698500" cy="4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61834</xdr:rowOff>
    </xdr:from>
    <xdr:to>
      <xdr:col>22</xdr:col>
      <xdr:colOff>114300</xdr:colOff>
      <xdr:row>18</xdr:row>
      <xdr:rowOff>63358</xdr:rowOff>
    </xdr:to>
    <xdr:cxnSp macro="">
      <xdr:nvCxnSpPr>
        <xdr:cNvPr id="56" name="直線コネクタ 55"/>
        <xdr:cNvCxnSpPr/>
      </xdr:nvCxnSpPr>
      <xdr:spPr bwMode="auto">
        <a:xfrm flipV="1">
          <a:off x="3606800" y="319555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63358</xdr:rowOff>
    </xdr:from>
    <xdr:to>
      <xdr:col>18</xdr:col>
      <xdr:colOff>177800</xdr:colOff>
      <xdr:row>18</xdr:row>
      <xdr:rowOff>86942</xdr:rowOff>
    </xdr:to>
    <xdr:cxnSp macro="">
      <xdr:nvCxnSpPr>
        <xdr:cNvPr id="59" name="直線コネクタ 58"/>
        <xdr:cNvCxnSpPr/>
      </xdr:nvCxnSpPr>
      <xdr:spPr bwMode="auto">
        <a:xfrm flipV="1">
          <a:off x="2908300" y="3197083"/>
          <a:ext cx="698500" cy="2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93955</xdr:rowOff>
    </xdr:from>
    <xdr:to>
      <xdr:col>29</xdr:col>
      <xdr:colOff>177800</xdr:colOff>
      <xdr:row>18</xdr:row>
      <xdr:rowOff>24105</xdr:rowOff>
    </xdr:to>
    <xdr:sp macro="" textlink="">
      <xdr:nvSpPr>
        <xdr:cNvPr id="69" name="楕円 68"/>
        <xdr:cNvSpPr/>
      </xdr:nvSpPr>
      <xdr:spPr bwMode="auto">
        <a:xfrm>
          <a:off x="5600700" y="305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66032</xdr:rowOff>
    </xdr:from>
    <xdr:ext cx="762000" cy="259045"/>
    <xdr:sp macro="" textlink="">
      <xdr:nvSpPr>
        <xdr:cNvPr id="70" name="人口1人当たり決算額の推移該当値テキスト130"/>
        <xdr:cNvSpPr txBox="1"/>
      </xdr:nvSpPr>
      <xdr:spPr>
        <a:xfrm>
          <a:off x="5740400" y="302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132763</xdr:rowOff>
    </xdr:from>
    <xdr:to>
      <xdr:col>26</xdr:col>
      <xdr:colOff>101600</xdr:colOff>
      <xdr:row>18</xdr:row>
      <xdr:rowOff>62913</xdr:rowOff>
    </xdr:to>
    <xdr:sp macro="" textlink="">
      <xdr:nvSpPr>
        <xdr:cNvPr id="71" name="楕円 70"/>
        <xdr:cNvSpPr/>
      </xdr:nvSpPr>
      <xdr:spPr bwMode="auto">
        <a:xfrm>
          <a:off x="4953000" y="309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47690</xdr:rowOff>
    </xdr:from>
    <xdr:ext cx="736600" cy="259045"/>
    <xdr:sp macro="" textlink="">
      <xdr:nvSpPr>
        <xdr:cNvPr id="72" name="テキスト ボックス 71"/>
        <xdr:cNvSpPr txBox="1"/>
      </xdr:nvSpPr>
      <xdr:spPr>
        <a:xfrm>
          <a:off x="4622800" y="3181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11034</xdr:rowOff>
    </xdr:from>
    <xdr:to>
      <xdr:col>22</xdr:col>
      <xdr:colOff>165100</xdr:colOff>
      <xdr:row>18</xdr:row>
      <xdr:rowOff>112634</xdr:rowOff>
    </xdr:to>
    <xdr:sp macro="" textlink="">
      <xdr:nvSpPr>
        <xdr:cNvPr id="73" name="楕円 72"/>
        <xdr:cNvSpPr/>
      </xdr:nvSpPr>
      <xdr:spPr bwMode="auto">
        <a:xfrm>
          <a:off x="4254500" y="314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97411</xdr:rowOff>
    </xdr:from>
    <xdr:ext cx="762000" cy="259045"/>
    <xdr:sp macro="" textlink="">
      <xdr:nvSpPr>
        <xdr:cNvPr id="74" name="テキスト ボックス 73"/>
        <xdr:cNvSpPr txBox="1"/>
      </xdr:nvSpPr>
      <xdr:spPr>
        <a:xfrm>
          <a:off x="3924300" y="323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12558</xdr:rowOff>
    </xdr:from>
    <xdr:to>
      <xdr:col>19</xdr:col>
      <xdr:colOff>38100</xdr:colOff>
      <xdr:row>18</xdr:row>
      <xdr:rowOff>114158</xdr:rowOff>
    </xdr:to>
    <xdr:sp macro="" textlink="">
      <xdr:nvSpPr>
        <xdr:cNvPr id="75" name="楕円 74"/>
        <xdr:cNvSpPr/>
      </xdr:nvSpPr>
      <xdr:spPr bwMode="auto">
        <a:xfrm>
          <a:off x="3556000" y="31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98935</xdr:rowOff>
    </xdr:from>
    <xdr:ext cx="762000" cy="259045"/>
    <xdr:sp macro="" textlink="">
      <xdr:nvSpPr>
        <xdr:cNvPr id="76" name="テキスト ボックス 75"/>
        <xdr:cNvSpPr txBox="1"/>
      </xdr:nvSpPr>
      <xdr:spPr>
        <a:xfrm>
          <a:off x="3225800" y="3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36142</xdr:rowOff>
    </xdr:from>
    <xdr:to>
      <xdr:col>15</xdr:col>
      <xdr:colOff>101600</xdr:colOff>
      <xdr:row>18</xdr:row>
      <xdr:rowOff>137742</xdr:rowOff>
    </xdr:to>
    <xdr:sp macro="" textlink="">
      <xdr:nvSpPr>
        <xdr:cNvPr id="77" name="楕円 76"/>
        <xdr:cNvSpPr/>
      </xdr:nvSpPr>
      <xdr:spPr bwMode="auto">
        <a:xfrm>
          <a:off x="2857500" y="316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122519</xdr:rowOff>
    </xdr:from>
    <xdr:ext cx="762000" cy="259045"/>
    <xdr:sp macro="" textlink="">
      <xdr:nvSpPr>
        <xdr:cNvPr id="78" name="テキスト ボックス 77"/>
        <xdr:cNvSpPr txBox="1"/>
      </xdr:nvSpPr>
      <xdr:spPr>
        <a:xfrm>
          <a:off x="2527300" y="325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228407</xdr:rowOff>
    </xdr:from>
    <xdr:ext cx="762000" cy="259045"/>
    <xdr:sp macro="" textlink="">
      <xdr:nvSpPr>
        <xdr:cNvPr id="108" name="人口1人当たり決算額の推移最小値テキスト445"/>
        <xdr:cNvSpPr txBox="1"/>
      </xdr:nvSpPr>
      <xdr:spPr>
        <a:xfrm>
          <a:off x="5740400" y="735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177254</xdr:rowOff>
    </xdr:from>
    <xdr:to>
      <xdr:col>29</xdr:col>
      <xdr:colOff>127000</xdr:colOff>
      <xdr:row>37</xdr:row>
      <xdr:rowOff>218230</xdr:rowOff>
    </xdr:to>
    <xdr:cxnSp macro="">
      <xdr:nvCxnSpPr>
        <xdr:cNvPr id="112" name="直線コネクタ 111"/>
        <xdr:cNvCxnSpPr/>
      </xdr:nvCxnSpPr>
      <xdr:spPr bwMode="auto">
        <a:xfrm>
          <a:off x="5003800" y="7301954"/>
          <a:ext cx="647700" cy="4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172282</xdr:rowOff>
    </xdr:from>
    <xdr:to>
      <xdr:col>26</xdr:col>
      <xdr:colOff>50800</xdr:colOff>
      <xdr:row>37</xdr:row>
      <xdr:rowOff>177254</xdr:rowOff>
    </xdr:to>
    <xdr:cxnSp macro="">
      <xdr:nvCxnSpPr>
        <xdr:cNvPr id="115" name="直線コネクタ 114"/>
        <xdr:cNvCxnSpPr/>
      </xdr:nvCxnSpPr>
      <xdr:spPr bwMode="auto">
        <a:xfrm>
          <a:off x="4305300" y="7296982"/>
          <a:ext cx="698500" cy="4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134296</xdr:rowOff>
    </xdr:from>
    <xdr:to>
      <xdr:col>22</xdr:col>
      <xdr:colOff>114300</xdr:colOff>
      <xdr:row>37</xdr:row>
      <xdr:rowOff>172282</xdr:rowOff>
    </xdr:to>
    <xdr:cxnSp macro="">
      <xdr:nvCxnSpPr>
        <xdr:cNvPr id="118" name="直線コネクタ 117"/>
        <xdr:cNvCxnSpPr/>
      </xdr:nvCxnSpPr>
      <xdr:spPr bwMode="auto">
        <a:xfrm>
          <a:off x="3606800" y="7258996"/>
          <a:ext cx="698500" cy="37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134296</xdr:rowOff>
    </xdr:from>
    <xdr:to>
      <xdr:col>18</xdr:col>
      <xdr:colOff>177800</xdr:colOff>
      <xdr:row>37</xdr:row>
      <xdr:rowOff>157461</xdr:rowOff>
    </xdr:to>
    <xdr:cxnSp macro="">
      <xdr:nvCxnSpPr>
        <xdr:cNvPr id="121" name="直線コネクタ 120"/>
        <xdr:cNvCxnSpPr/>
      </xdr:nvCxnSpPr>
      <xdr:spPr bwMode="auto">
        <a:xfrm flipV="1">
          <a:off x="2908300" y="7258996"/>
          <a:ext cx="6985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167430</xdr:rowOff>
    </xdr:from>
    <xdr:to>
      <xdr:col>29</xdr:col>
      <xdr:colOff>177800</xdr:colOff>
      <xdr:row>37</xdr:row>
      <xdr:rowOff>269030</xdr:rowOff>
    </xdr:to>
    <xdr:sp macro="" textlink="">
      <xdr:nvSpPr>
        <xdr:cNvPr id="131" name="楕円 130"/>
        <xdr:cNvSpPr/>
      </xdr:nvSpPr>
      <xdr:spPr bwMode="auto">
        <a:xfrm>
          <a:off x="5600700" y="729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76007</xdr:rowOff>
    </xdr:from>
    <xdr:ext cx="762000" cy="259045"/>
    <xdr:sp macro="" textlink="">
      <xdr:nvSpPr>
        <xdr:cNvPr id="132" name="人口1人当たり決算額の推移該当値テキスト445"/>
        <xdr:cNvSpPr txBox="1"/>
      </xdr:nvSpPr>
      <xdr:spPr>
        <a:xfrm>
          <a:off x="5740400" y="720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126454</xdr:rowOff>
    </xdr:from>
    <xdr:to>
      <xdr:col>26</xdr:col>
      <xdr:colOff>101600</xdr:colOff>
      <xdr:row>37</xdr:row>
      <xdr:rowOff>228054</xdr:rowOff>
    </xdr:to>
    <xdr:sp macro="" textlink="">
      <xdr:nvSpPr>
        <xdr:cNvPr id="133" name="楕円 132"/>
        <xdr:cNvSpPr/>
      </xdr:nvSpPr>
      <xdr:spPr bwMode="auto">
        <a:xfrm>
          <a:off x="4953000" y="725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212831</xdr:rowOff>
    </xdr:from>
    <xdr:ext cx="736600" cy="259045"/>
    <xdr:sp macro="" textlink="">
      <xdr:nvSpPr>
        <xdr:cNvPr id="134" name="テキスト ボックス 133"/>
        <xdr:cNvSpPr txBox="1"/>
      </xdr:nvSpPr>
      <xdr:spPr>
        <a:xfrm>
          <a:off x="4622800" y="733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121482</xdr:rowOff>
    </xdr:from>
    <xdr:to>
      <xdr:col>22</xdr:col>
      <xdr:colOff>165100</xdr:colOff>
      <xdr:row>37</xdr:row>
      <xdr:rowOff>223082</xdr:rowOff>
    </xdr:to>
    <xdr:sp macro="" textlink="">
      <xdr:nvSpPr>
        <xdr:cNvPr id="135" name="楕円 134"/>
        <xdr:cNvSpPr/>
      </xdr:nvSpPr>
      <xdr:spPr bwMode="auto">
        <a:xfrm>
          <a:off x="4254500" y="7246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207859</xdr:rowOff>
    </xdr:from>
    <xdr:ext cx="762000" cy="259045"/>
    <xdr:sp macro="" textlink="">
      <xdr:nvSpPr>
        <xdr:cNvPr id="136" name="テキスト ボックス 135"/>
        <xdr:cNvSpPr txBox="1"/>
      </xdr:nvSpPr>
      <xdr:spPr>
        <a:xfrm>
          <a:off x="3924300" y="733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83496</xdr:rowOff>
    </xdr:from>
    <xdr:to>
      <xdr:col>19</xdr:col>
      <xdr:colOff>38100</xdr:colOff>
      <xdr:row>37</xdr:row>
      <xdr:rowOff>185096</xdr:rowOff>
    </xdr:to>
    <xdr:sp macro="" textlink="">
      <xdr:nvSpPr>
        <xdr:cNvPr id="137" name="楕円 136"/>
        <xdr:cNvSpPr/>
      </xdr:nvSpPr>
      <xdr:spPr bwMode="auto">
        <a:xfrm>
          <a:off x="3556000" y="720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169873</xdr:rowOff>
    </xdr:from>
    <xdr:ext cx="762000" cy="259045"/>
    <xdr:sp macro="" textlink="">
      <xdr:nvSpPr>
        <xdr:cNvPr id="138" name="テキスト ボックス 137"/>
        <xdr:cNvSpPr txBox="1"/>
      </xdr:nvSpPr>
      <xdr:spPr>
        <a:xfrm>
          <a:off x="3225800" y="729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106661</xdr:rowOff>
    </xdr:from>
    <xdr:to>
      <xdr:col>15</xdr:col>
      <xdr:colOff>101600</xdr:colOff>
      <xdr:row>37</xdr:row>
      <xdr:rowOff>208261</xdr:rowOff>
    </xdr:to>
    <xdr:sp macro="" textlink="">
      <xdr:nvSpPr>
        <xdr:cNvPr id="139" name="楕円 138"/>
        <xdr:cNvSpPr/>
      </xdr:nvSpPr>
      <xdr:spPr bwMode="auto">
        <a:xfrm>
          <a:off x="2857500" y="723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193038</xdr:rowOff>
    </xdr:from>
    <xdr:ext cx="762000" cy="259045"/>
    <xdr:sp macro="" textlink="">
      <xdr:nvSpPr>
        <xdr:cNvPr id="140" name="テキスト ボックス 139"/>
        <xdr:cNvSpPr txBox="1"/>
      </xdr:nvSpPr>
      <xdr:spPr>
        <a:xfrm>
          <a:off x="2527300" y="731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11,071
11,015
176.06
6,107,989
5,385,797
371,270
3,564,134
3,743,807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158829</xdr:rowOff>
    </xdr:from>
    <xdr:to>
      <xdr:col>24</xdr:col>
      <xdr:colOff>63500</xdr:colOff>
      <xdr:row>37</xdr:row>
      <xdr:rowOff>30393</xdr:rowOff>
    </xdr:to>
    <xdr:cxnSp macro="">
      <xdr:nvCxnSpPr>
        <xdr:cNvPr id="59" name="直線コネクタ 58"/>
        <xdr:cNvCxnSpPr/>
      </xdr:nvCxnSpPr>
      <xdr:spPr>
        <a:xfrm flipV="1">
          <a:off x="3797300" y="6331029"/>
          <a:ext cx="838200" cy="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17847</xdr:rowOff>
    </xdr:from>
    <xdr:to>
      <xdr:col>19</xdr:col>
      <xdr:colOff>177800</xdr:colOff>
      <xdr:row>37</xdr:row>
      <xdr:rowOff>30393</xdr:rowOff>
    </xdr:to>
    <xdr:cxnSp macro="">
      <xdr:nvCxnSpPr>
        <xdr:cNvPr id="62" name="直線コネクタ 61"/>
        <xdr:cNvCxnSpPr/>
      </xdr:nvCxnSpPr>
      <xdr:spPr>
        <a:xfrm>
          <a:off x="2908300" y="6361497"/>
          <a:ext cx="8890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15424</xdr:rowOff>
    </xdr:from>
    <xdr:to>
      <xdr:col>15</xdr:col>
      <xdr:colOff>50800</xdr:colOff>
      <xdr:row>37</xdr:row>
      <xdr:rowOff>17847</xdr:rowOff>
    </xdr:to>
    <xdr:cxnSp macro="">
      <xdr:nvCxnSpPr>
        <xdr:cNvPr id="65" name="直線コネクタ 64"/>
        <xdr:cNvCxnSpPr/>
      </xdr:nvCxnSpPr>
      <xdr:spPr>
        <a:xfrm>
          <a:off x="2019300" y="635907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15424</xdr:rowOff>
    </xdr:from>
    <xdr:to>
      <xdr:col>10</xdr:col>
      <xdr:colOff>114300</xdr:colOff>
      <xdr:row>37</xdr:row>
      <xdr:rowOff>34644</xdr:rowOff>
    </xdr:to>
    <xdr:cxnSp macro="">
      <xdr:nvCxnSpPr>
        <xdr:cNvPr id="68" name="直線コネクタ 67"/>
        <xdr:cNvCxnSpPr/>
      </xdr:nvCxnSpPr>
      <xdr:spPr>
        <a:xfrm flipV="1">
          <a:off x="1130300" y="6359074"/>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108029</xdr:rowOff>
    </xdr:from>
    <xdr:to>
      <xdr:col>24</xdr:col>
      <xdr:colOff>114300</xdr:colOff>
      <xdr:row>37</xdr:row>
      <xdr:rowOff>38179</xdr:rowOff>
    </xdr:to>
    <xdr:sp macro="" textlink="">
      <xdr:nvSpPr>
        <xdr:cNvPr id="78" name="楕円 77"/>
        <xdr:cNvSpPr/>
      </xdr:nvSpPr>
      <xdr:spPr>
        <a:xfrm>
          <a:off x="4584700" y="62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86456</xdr:rowOff>
    </xdr:from>
    <xdr:ext cx="534377" cy="259045"/>
    <xdr:sp macro="" textlink="">
      <xdr:nvSpPr>
        <xdr:cNvPr id="79" name="人件費該当値テキスト"/>
        <xdr:cNvSpPr txBox="1"/>
      </xdr:nvSpPr>
      <xdr:spPr>
        <a:xfrm>
          <a:off x="4686300" y="62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151043</xdr:rowOff>
    </xdr:from>
    <xdr:to>
      <xdr:col>20</xdr:col>
      <xdr:colOff>38100</xdr:colOff>
      <xdr:row>37</xdr:row>
      <xdr:rowOff>81193</xdr:rowOff>
    </xdr:to>
    <xdr:sp macro="" textlink="">
      <xdr:nvSpPr>
        <xdr:cNvPr id="80" name="楕円 79"/>
        <xdr:cNvSpPr/>
      </xdr:nvSpPr>
      <xdr:spPr>
        <a:xfrm>
          <a:off x="3746500" y="63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72320</xdr:rowOff>
    </xdr:from>
    <xdr:ext cx="534377" cy="259045"/>
    <xdr:sp macro="" textlink="">
      <xdr:nvSpPr>
        <xdr:cNvPr id="81" name="テキスト ボックス 80"/>
        <xdr:cNvSpPr txBox="1"/>
      </xdr:nvSpPr>
      <xdr:spPr>
        <a:xfrm>
          <a:off x="3530111" y="641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138497</xdr:rowOff>
    </xdr:from>
    <xdr:to>
      <xdr:col>15</xdr:col>
      <xdr:colOff>101600</xdr:colOff>
      <xdr:row>37</xdr:row>
      <xdr:rowOff>68647</xdr:rowOff>
    </xdr:to>
    <xdr:sp macro="" textlink="">
      <xdr:nvSpPr>
        <xdr:cNvPr id="82" name="楕円 81"/>
        <xdr:cNvSpPr/>
      </xdr:nvSpPr>
      <xdr:spPr>
        <a:xfrm>
          <a:off x="2857500" y="6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59774</xdr:rowOff>
    </xdr:from>
    <xdr:ext cx="534377" cy="259045"/>
    <xdr:sp macro="" textlink="">
      <xdr:nvSpPr>
        <xdr:cNvPr id="83" name="テキスト ボックス 82"/>
        <xdr:cNvSpPr txBox="1"/>
      </xdr:nvSpPr>
      <xdr:spPr>
        <a:xfrm>
          <a:off x="2641111" y="640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136074</xdr:rowOff>
    </xdr:from>
    <xdr:to>
      <xdr:col>10</xdr:col>
      <xdr:colOff>165100</xdr:colOff>
      <xdr:row>37</xdr:row>
      <xdr:rowOff>66224</xdr:rowOff>
    </xdr:to>
    <xdr:sp macro="" textlink="">
      <xdr:nvSpPr>
        <xdr:cNvPr id="84" name="楕円 83"/>
        <xdr:cNvSpPr/>
      </xdr:nvSpPr>
      <xdr:spPr>
        <a:xfrm>
          <a:off x="1968500" y="63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57351</xdr:rowOff>
    </xdr:from>
    <xdr:ext cx="534377" cy="259045"/>
    <xdr:sp macro="" textlink="">
      <xdr:nvSpPr>
        <xdr:cNvPr id="85" name="テキスト ボックス 84"/>
        <xdr:cNvSpPr txBox="1"/>
      </xdr:nvSpPr>
      <xdr:spPr>
        <a:xfrm>
          <a:off x="1752111" y="64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155294</xdr:rowOff>
    </xdr:from>
    <xdr:to>
      <xdr:col>6</xdr:col>
      <xdr:colOff>38100</xdr:colOff>
      <xdr:row>37</xdr:row>
      <xdr:rowOff>85444</xdr:rowOff>
    </xdr:to>
    <xdr:sp macro="" textlink="">
      <xdr:nvSpPr>
        <xdr:cNvPr id="86" name="楕円 85"/>
        <xdr:cNvSpPr/>
      </xdr:nvSpPr>
      <xdr:spPr>
        <a:xfrm>
          <a:off x="1079500" y="63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76571</xdr:rowOff>
    </xdr:from>
    <xdr:ext cx="534377" cy="259045"/>
    <xdr:sp macro="" textlink="">
      <xdr:nvSpPr>
        <xdr:cNvPr id="87" name="テキスト ボックス 86"/>
        <xdr:cNvSpPr txBox="1"/>
      </xdr:nvSpPr>
      <xdr:spPr>
        <a:xfrm>
          <a:off x="863111" y="64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53399</xdr:rowOff>
    </xdr:from>
    <xdr:to>
      <xdr:col>24</xdr:col>
      <xdr:colOff>63500</xdr:colOff>
      <xdr:row>56</xdr:row>
      <xdr:rowOff>116849</xdr:rowOff>
    </xdr:to>
    <xdr:cxnSp macro="">
      <xdr:nvCxnSpPr>
        <xdr:cNvPr id="114" name="直線コネクタ 113"/>
        <xdr:cNvCxnSpPr/>
      </xdr:nvCxnSpPr>
      <xdr:spPr>
        <a:xfrm flipV="1">
          <a:off x="3797300" y="9654599"/>
          <a:ext cx="838200" cy="6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116849</xdr:rowOff>
    </xdr:from>
    <xdr:to>
      <xdr:col>19</xdr:col>
      <xdr:colOff>177800</xdr:colOff>
      <xdr:row>56</xdr:row>
      <xdr:rowOff>137359</xdr:rowOff>
    </xdr:to>
    <xdr:cxnSp macro="">
      <xdr:nvCxnSpPr>
        <xdr:cNvPr id="117" name="直線コネクタ 116"/>
        <xdr:cNvCxnSpPr/>
      </xdr:nvCxnSpPr>
      <xdr:spPr>
        <a:xfrm flipV="1">
          <a:off x="2908300" y="971804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127867</xdr:rowOff>
    </xdr:from>
    <xdr:to>
      <xdr:col>15</xdr:col>
      <xdr:colOff>50800</xdr:colOff>
      <xdr:row>56</xdr:row>
      <xdr:rowOff>137359</xdr:rowOff>
    </xdr:to>
    <xdr:cxnSp macro="">
      <xdr:nvCxnSpPr>
        <xdr:cNvPr id="120" name="直線コネクタ 119"/>
        <xdr:cNvCxnSpPr/>
      </xdr:nvCxnSpPr>
      <xdr:spPr>
        <a:xfrm>
          <a:off x="2019300" y="9729067"/>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127867</xdr:rowOff>
    </xdr:from>
    <xdr:to>
      <xdr:col>10</xdr:col>
      <xdr:colOff>114300</xdr:colOff>
      <xdr:row>56</xdr:row>
      <xdr:rowOff>155519</xdr:rowOff>
    </xdr:to>
    <xdr:cxnSp macro="">
      <xdr:nvCxnSpPr>
        <xdr:cNvPr id="123" name="直線コネクタ 122"/>
        <xdr:cNvCxnSpPr/>
      </xdr:nvCxnSpPr>
      <xdr:spPr>
        <a:xfrm flipV="1">
          <a:off x="1130300" y="9729067"/>
          <a:ext cx="8890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2599</xdr:rowOff>
    </xdr:from>
    <xdr:to>
      <xdr:col>24</xdr:col>
      <xdr:colOff>114300</xdr:colOff>
      <xdr:row>56</xdr:row>
      <xdr:rowOff>104199</xdr:rowOff>
    </xdr:to>
    <xdr:sp macro="" textlink="">
      <xdr:nvSpPr>
        <xdr:cNvPr id="133" name="楕円 132"/>
        <xdr:cNvSpPr/>
      </xdr:nvSpPr>
      <xdr:spPr>
        <a:xfrm>
          <a:off x="4584700" y="96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152476</xdr:rowOff>
    </xdr:from>
    <xdr:ext cx="534377" cy="259045"/>
    <xdr:sp macro="" textlink="">
      <xdr:nvSpPr>
        <xdr:cNvPr id="134" name="物件費該当値テキスト"/>
        <xdr:cNvSpPr txBox="1"/>
      </xdr:nvSpPr>
      <xdr:spPr>
        <a:xfrm>
          <a:off x="4686300" y="95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66049</xdr:rowOff>
    </xdr:from>
    <xdr:to>
      <xdr:col>20</xdr:col>
      <xdr:colOff>38100</xdr:colOff>
      <xdr:row>56</xdr:row>
      <xdr:rowOff>167649</xdr:rowOff>
    </xdr:to>
    <xdr:sp macro="" textlink="">
      <xdr:nvSpPr>
        <xdr:cNvPr id="135" name="楕円 134"/>
        <xdr:cNvSpPr/>
      </xdr:nvSpPr>
      <xdr:spPr>
        <a:xfrm>
          <a:off x="3746500" y="96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158776</xdr:rowOff>
    </xdr:from>
    <xdr:ext cx="534377" cy="259045"/>
    <xdr:sp macro="" textlink="">
      <xdr:nvSpPr>
        <xdr:cNvPr id="136" name="テキスト ボックス 135"/>
        <xdr:cNvSpPr txBox="1"/>
      </xdr:nvSpPr>
      <xdr:spPr>
        <a:xfrm>
          <a:off x="3530111" y="97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86559</xdr:rowOff>
    </xdr:from>
    <xdr:to>
      <xdr:col>15</xdr:col>
      <xdr:colOff>101600</xdr:colOff>
      <xdr:row>57</xdr:row>
      <xdr:rowOff>16709</xdr:rowOff>
    </xdr:to>
    <xdr:sp macro="" textlink="">
      <xdr:nvSpPr>
        <xdr:cNvPr id="137" name="楕円 136"/>
        <xdr:cNvSpPr/>
      </xdr:nvSpPr>
      <xdr:spPr>
        <a:xfrm>
          <a:off x="2857500" y="96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7836</xdr:rowOff>
    </xdr:from>
    <xdr:ext cx="534377" cy="259045"/>
    <xdr:sp macro="" textlink="">
      <xdr:nvSpPr>
        <xdr:cNvPr id="138" name="テキスト ボックス 137"/>
        <xdr:cNvSpPr txBox="1"/>
      </xdr:nvSpPr>
      <xdr:spPr>
        <a:xfrm>
          <a:off x="2641111" y="97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77067</xdr:rowOff>
    </xdr:from>
    <xdr:to>
      <xdr:col>10</xdr:col>
      <xdr:colOff>165100</xdr:colOff>
      <xdr:row>57</xdr:row>
      <xdr:rowOff>7217</xdr:rowOff>
    </xdr:to>
    <xdr:sp macro="" textlink="">
      <xdr:nvSpPr>
        <xdr:cNvPr id="139" name="楕円 138"/>
        <xdr:cNvSpPr/>
      </xdr:nvSpPr>
      <xdr:spPr>
        <a:xfrm>
          <a:off x="1968500" y="96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169794</xdr:rowOff>
    </xdr:from>
    <xdr:ext cx="534377" cy="259045"/>
    <xdr:sp macro="" textlink="">
      <xdr:nvSpPr>
        <xdr:cNvPr id="140" name="テキスト ボックス 139"/>
        <xdr:cNvSpPr txBox="1"/>
      </xdr:nvSpPr>
      <xdr:spPr>
        <a:xfrm>
          <a:off x="1752111" y="977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104719</xdr:rowOff>
    </xdr:from>
    <xdr:to>
      <xdr:col>6</xdr:col>
      <xdr:colOff>38100</xdr:colOff>
      <xdr:row>57</xdr:row>
      <xdr:rowOff>34869</xdr:rowOff>
    </xdr:to>
    <xdr:sp macro="" textlink="">
      <xdr:nvSpPr>
        <xdr:cNvPr id="141" name="楕円 140"/>
        <xdr:cNvSpPr/>
      </xdr:nvSpPr>
      <xdr:spPr>
        <a:xfrm>
          <a:off x="1079500" y="97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25996</xdr:rowOff>
    </xdr:from>
    <xdr:ext cx="534377" cy="259045"/>
    <xdr:sp macro="" textlink="">
      <xdr:nvSpPr>
        <xdr:cNvPr id="142" name="テキスト ボックス 141"/>
        <xdr:cNvSpPr txBox="1"/>
      </xdr:nvSpPr>
      <xdr:spPr>
        <a:xfrm>
          <a:off x="863111" y="979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104153</xdr:rowOff>
    </xdr:from>
    <xdr:to>
      <xdr:col>24</xdr:col>
      <xdr:colOff>63500</xdr:colOff>
      <xdr:row>78</xdr:row>
      <xdr:rowOff>160807</xdr:rowOff>
    </xdr:to>
    <xdr:cxnSp macro="">
      <xdr:nvCxnSpPr>
        <xdr:cNvPr id="171" name="直線コネクタ 170"/>
        <xdr:cNvCxnSpPr/>
      </xdr:nvCxnSpPr>
      <xdr:spPr>
        <a:xfrm>
          <a:off x="3797300" y="13477253"/>
          <a:ext cx="8382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104153</xdr:rowOff>
    </xdr:from>
    <xdr:to>
      <xdr:col>19</xdr:col>
      <xdr:colOff>177800</xdr:colOff>
      <xdr:row>78</xdr:row>
      <xdr:rowOff>147434</xdr:rowOff>
    </xdr:to>
    <xdr:cxnSp macro="">
      <xdr:nvCxnSpPr>
        <xdr:cNvPr id="174" name="直線コネクタ 173"/>
        <xdr:cNvCxnSpPr/>
      </xdr:nvCxnSpPr>
      <xdr:spPr>
        <a:xfrm flipV="1">
          <a:off x="2908300" y="13477253"/>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147434</xdr:rowOff>
    </xdr:from>
    <xdr:to>
      <xdr:col>15</xdr:col>
      <xdr:colOff>50800</xdr:colOff>
      <xdr:row>79</xdr:row>
      <xdr:rowOff>7798</xdr:rowOff>
    </xdr:to>
    <xdr:cxnSp macro="">
      <xdr:nvCxnSpPr>
        <xdr:cNvPr id="177" name="直線コネクタ 176"/>
        <xdr:cNvCxnSpPr/>
      </xdr:nvCxnSpPr>
      <xdr:spPr>
        <a:xfrm flipV="1">
          <a:off x="2019300" y="13520534"/>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7798</xdr:rowOff>
    </xdr:from>
    <xdr:to>
      <xdr:col>10</xdr:col>
      <xdr:colOff>114300</xdr:colOff>
      <xdr:row>79</xdr:row>
      <xdr:rowOff>7950</xdr:rowOff>
    </xdr:to>
    <xdr:cxnSp macro="">
      <xdr:nvCxnSpPr>
        <xdr:cNvPr id="180" name="直線コネクタ 179"/>
        <xdr:cNvCxnSpPr/>
      </xdr:nvCxnSpPr>
      <xdr:spPr>
        <a:xfrm flipV="1">
          <a:off x="1130300" y="1355234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110007</xdr:rowOff>
    </xdr:from>
    <xdr:to>
      <xdr:col>24</xdr:col>
      <xdr:colOff>114300</xdr:colOff>
      <xdr:row>79</xdr:row>
      <xdr:rowOff>40157</xdr:rowOff>
    </xdr:to>
    <xdr:sp macro="" textlink="">
      <xdr:nvSpPr>
        <xdr:cNvPr id="190" name="楕円 189"/>
        <xdr:cNvSpPr/>
      </xdr:nvSpPr>
      <xdr:spPr>
        <a:xfrm>
          <a:off x="4584700" y="134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24934</xdr:rowOff>
    </xdr:from>
    <xdr:ext cx="469744" cy="259045"/>
    <xdr:sp macro="" textlink="">
      <xdr:nvSpPr>
        <xdr:cNvPr id="191" name="維持補修費該当値テキスト"/>
        <xdr:cNvSpPr txBox="1"/>
      </xdr:nvSpPr>
      <xdr:spPr>
        <a:xfrm>
          <a:off x="4686300" y="133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53353</xdr:rowOff>
    </xdr:from>
    <xdr:to>
      <xdr:col>20</xdr:col>
      <xdr:colOff>38100</xdr:colOff>
      <xdr:row>78</xdr:row>
      <xdr:rowOff>154953</xdr:rowOff>
    </xdr:to>
    <xdr:sp macro="" textlink="">
      <xdr:nvSpPr>
        <xdr:cNvPr id="192" name="楕円 191"/>
        <xdr:cNvSpPr/>
      </xdr:nvSpPr>
      <xdr:spPr>
        <a:xfrm>
          <a:off x="3746500" y="134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146080</xdr:rowOff>
    </xdr:from>
    <xdr:ext cx="469744" cy="259045"/>
    <xdr:sp macro="" textlink="">
      <xdr:nvSpPr>
        <xdr:cNvPr id="193" name="テキスト ボックス 192"/>
        <xdr:cNvSpPr txBox="1"/>
      </xdr:nvSpPr>
      <xdr:spPr>
        <a:xfrm>
          <a:off x="3562428" y="135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96634</xdr:rowOff>
    </xdr:from>
    <xdr:to>
      <xdr:col>15</xdr:col>
      <xdr:colOff>101600</xdr:colOff>
      <xdr:row>79</xdr:row>
      <xdr:rowOff>26784</xdr:rowOff>
    </xdr:to>
    <xdr:sp macro="" textlink="">
      <xdr:nvSpPr>
        <xdr:cNvPr id="194" name="楕円 193"/>
        <xdr:cNvSpPr/>
      </xdr:nvSpPr>
      <xdr:spPr>
        <a:xfrm>
          <a:off x="2857500" y="134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17911</xdr:rowOff>
    </xdr:from>
    <xdr:ext cx="469744" cy="259045"/>
    <xdr:sp macro="" textlink="">
      <xdr:nvSpPr>
        <xdr:cNvPr id="195" name="テキスト ボックス 194"/>
        <xdr:cNvSpPr txBox="1"/>
      </xdr:nvSpPr>
      <xdr:spPr>
        <a:xfrm>
          <a:off x="2673428" y="1356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128448</xdr:rowOff>
    </xdr:from>
    <xdr:to>
      <xdr:col>10</xdr:col>
      <xdr:colOff>165100</xdr:colOff>
      <xdr:row>79</xdr:row>
      <xdr:rowOff>58598</xdr:rowOff>
    </xdr:to>
    <xdr:sp macro="" textlink="">
      <xdr:nvSpPr>
        <xdr:cNvPr id="196" name="楕円 195"/>
        <xdr:cNvSpPr/>
      </xdr:nvSpPr>
      <xdr:spPr>
        <a:xfrm>
          <a:off x="1968500" y="135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49725</xdr:rowOff>
    </xdr:from>
    <xdr:ext cx="378565" cy="259045"/>
    <xdr:sp macro="" textlink="">
      <xdr:nvSpPr>
        <xdr:cNvPr id="197" name="テキスト ボックス 196"/>
        <xdr:cNvSpPr txBox="1"/>
      </xdr:nvSpPr>
      <xdr:spPr>
        <a:xfrm>
          <a:off x="1830017" y="13594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128600</xdr:rowOff>
    </xdr:from>
    <xdr:to>
      <xdr:col>6</xdr:col>
      <xdr:colOff>38100</xdr:colOff>
      <xdr:row>79</xdr:row>
      <xdr:rowOff>58750</xdr:rowOff>
    </xdr:to>
    <xdr:sp macro="" textlink="">
      <xdr:nvSpPr>
        <xdr:cNvPr id="198" name="楕円 197"/>
        <xdr:cNvSpPr/>
      </xdr:nvSpPr>
      <xdr:spPr>
        <a:xfrm>
          <a:off x="1079500" y="135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49877</xdr:rowOff>
    </xdr:from>
    <xdr:ext cx="378565" cy="259045"/>
    <xdr:sp macro="" textlink="">
      <xdr:nvSpPr>
        <xdr:cNvPr id="199" name="テキスト ボックス 198"/>
        <xdr:cNvSpPr txBox="1"/>
      </xdr:nvSpPr>
      <xdr:spPr>
        <a:xfrm>
          <a:off x="941017" y="1359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23113</xdr:rowOff>
    </xdr:from>
    <xdr:to>
      <xdr:col>24</xdr:col>
      <xdr:colOff>63500</xdr:colOff>
      <xdr:row>98</xdr:row>
      <xdr:rowOff>28404</xdr:rowOff>
    </xdr:to>
    <xdr:cxnSp macro="">
      <xdr:nvCxnSpPr>
        <xdr:cNvPr id="231" name="直線コネクタ 230"/>
        <xdr:cNvCxnSpPr/>
      </xdr:nvCxnSpPr>
      <xdr:spPr>
        <a:xfrm flipV="1">
          <a:off x="3797300" y="16825213"/>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154575</xdr:rowOff>
    </xdr:from>
    <xdr:to>
      <xdr:col>19</xdr:col>
      <xdr:colOff>177800</xdr:colOff>
      <xdr:row>98</xdr:row>
      <xdr:rowOff>28404</xdr:rowOff>
    </xdr:to>
    <xdr:cxnSp macro="">
      <xdr:nvCxnSpPr>
        <xdr:cNvPr id="234" name="直線コネクタ 233"/>
        <xdr:cNvCxnSpPr/>
      </xdr:nvCxnSpPr>
      <xdr:spPr>
        <a:xfrm>
          <a:off x="2908300" y="16785225"/>
          <a:ext cx="8890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142687</xdr:rowOff>
    </xdr:from>
    <xdr:to>
      <xdr:col>15</xdr:col>
      <xdr:colOff>50800</xdr:colOff>
      <xdr:row>97</xdr:row>
      <xdr:rowOff>154575</xdr:rowOff>
    </xdr:to>
    <xdr:cxnSp macro="">
      <xdr:nvCxnSpPr>
        <xdr:cNvPr id="237" name="直線コネクタ 236"/>
        <xdr:cNvCxnSpPr/>
      </xdr:nvCxnSpPr>
      <xdr:spPr>
        <a:xfrm>
          <a:off x="2019300" y="1677333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142687</xdr:rowOff>
    </xdr:from>
    <xdr:to>
      <xdr:col>10</xdr:col>
      <xdr:colOff>114300</xdr:colOff>
      <xdr:row>98</xdr:row>
      <xdr:rowOff>77961</xdr:rowOff>
    </xdr:to>
    <xdr:cxnSp macro="">
      <xdr:nvCxnSpPr>
        <xdr:cNvPr id="240" name="直線コネクタ 239"/>
        <xdr:cNvCxnSpPr/>
      </xdr:nvCxnSpPr>
      <xdr:spPr>
        <a:xfrm flipV="1">
          <a:off x="1130300" y="16773337"/>
          <a:ext cx="889000" cy="10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143763</xdr:rowOff>
    </xdr:from>
    <xdr:to>
      <xdr:col>24</xdr:col>
      <xdr:colOff>114300</xdr:colOff>
      <xdr:row>98</xdr:row>
      <xdr:rowOff>73913</xdr:rowOff>
    </xdr:to>
    <xdr:sp macro="" textlink="">
      <xdr:nvSpPr>
        <xdr:cNvPr id="250" name="楕円 249"/>
        <xdr:cNvSpPr/>
      </xdr:nvSpPr>
      <xdr:spPr>
        <a:xfrm>
          <a:off x="45847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122190</xdr:rowOff>
    </xdr:from>
    <xdr:ext cx="534377" cy="259045"/>
    <xdr:sp macro="" textlink="">
      <xdr:nvSpPr>
        <xdr:cNvPr id="251" name="扶助費該当値テキスト"/>
        <xdr:cNvSpPr txBox="1"/>
      </xdr:nvSpPr>
      <xdr:spPr>
        <a:xfrm>
          <a:off x="4686300" y="167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149054</xdr:rowOff>
    </xdr:from>
    <xdr:to>
      <xdr:col>20</xdr:col>
      <xdr:colOff>38100</xdr:colOff>
      <xdr:row>98</xdr:row>
      <xdr:rowOff>79204</xdr:rowOff>
    </xdr:to>
    <xdr:sp macro="" textlink="">
      <xdr:nvSpPr>
        <xdr:cNvPr id="252" name="楕円 251"/>
        <xdr:cNvSpPr/>
      </xdr:nvSpPr>
      <xdr:spPr>
        <a:xfrm>
          <a:off x="3746500" y="167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70331</xdr:rowOff>
    </xdr:from>
    <xdr:ext cx="534377" cy="259045"/>
    <xdr:sp macro="" textlink="">
      <xdr:nvSpPr>
        <xdr:cNvPr id="253" name="テキスト ボックス 252"/>
        <xdr:cNvSpPr txBox="1"/>
      </xdr:nvSpPr>
      <xdr:spPr>
        <a:xfrm>
          <a:off x="3530111" y="168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103775</xdr:rowOff>
    </xdr:from>
    <xdr:to>
      <xdr:col>15</xdr:col>
      <xdr:colOff>101600</xdr:colOff>
      <xdr:row>98</xdr:row>
      <xdr:rowOff>33925</xdr:rowOff>
    </xdr:to>
    <xdr:sp macro="" textlink="">
      <xdr:nvSpPr>
        <xdr:cNvPr id="254" name="楕円 253"/>
        <xdr:cNvSpPr/>
      </xdr:nvSpPr>
      <xdr:spPr>
        <a:xfrm>
          <a:off x="2857500" y="167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25052</xdr:rowOff>
    </xdr:from>
    <xdr:ext cx="534377" cy="259045"/>
    <xdr:sp macro="" textlink="">
      <xdr:nvSpPr>
        <xdr:cNvPr id="255" name="テキスト ボックス 254"/>
        <xdr:cNvSpPr txBox="1"/>
      </xdr:nvSpPr>
      <xdr:spPr>
        <a:xfrm>
          <a:off x="2641111" y="168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91887</xdr:rowOff>
    </xdr:from>
    <xdr:to>
      <xdr:col>10</xdr:col>
      <xdr:colOff>165100</xdr:colOff>
      <xdr:row>98</xdr:row>
      <xdr:rowOff>22037</xdr:rowOff>
    </xdr:to>
    <xdr:sp macro="" textlink="">
      <xdr:nvSpPr>
        <xdr:cNvPr id="256" name="楕円 255"/>
        <xdr:cNvSpPr/>
      </xdr:nvSpPr>
      <xdr:spPr>
        <a:xfrm>
          <a:off x="1968500" y="167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13164</xdr:rowOff>
    </xdr:from>
    <xdr:ext cx="534377" cy="259045"/>
    <xdr:sp macro="" textlink="">
      <xdr:nvSpPr>
        <xdr:cNvPr id="257" name="テキスト ボックス 256"/>
        <xdr:cNvSpPr txBox="1"/>
      </xdr:nvSpPr>
      <xdr:spPr>
        <a:xfrm>
          <a:off x="1752111" y="168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27161</xdr:rowOff>
    </xdr:from>
    <xdr:to>
      <xdr:col>6</xdr:col>
      <xdr:colOff>38100</xdr:colOff>
      <xdr:row>98</xdr:row>
      <xdr:rowOff>128761</xdr:rowOff>
    </xdr:to>
    <xdr:sp macro="" textlink="">
      <xdr:nvSpPr>
        <xdr:cNvPr id="258" name="楕円 257"/>
        <xdr:cNvSpPr/>
      </xdr:nvSpPr>
      <xdr:spPr>
        <a:xfrm>
          <a:off x="1079500" y="168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119888</xdr:rowOff>
    </xdr:from>
    <xdr:ext cx="534377" cy="259045"/>
    <xdr:sp macro="" textlink="">
      <xdr:nvSpPr>
        <xdr:cNvPr id="259" name="テキスト ボックス 258"/>
        <xdr:cNvSpPr txBox="1"/>
      </xdr:nvSpPr>
      <xdr:spPr>
        <a:xfrm>
          <a:off x="863111" y="169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108594</xdr:rowOff>
    </xdr:from>
    <xdr:to>
      <xdr:col>55</xdr:col>
      <xdr:colOff>0</xdr:colOff>
      <xdr:row>38</xdr:row>
      <xdr:rowOff>3222</xdr:rowOff>
    </xdr:to>
    <xdr:cxnSp macro="">
      <xdr:nvCxnSpPr>
        <xdr:cNvPr id="290" name="直線コネクタ 289"/>
        <xdr:cNvCxnSpPr/>
      </xdr:nvCxnSpPr>
      <xdr:spPr>
        <a:xfrm>
          <a:off x="9639300" y="6452244"/>
          <a:ext cx="838200" cy="6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108594</xdr:rowOff>
    </xdr:from>
    <xdr:to>
      <xdr:col>50</xdr:col>
      <xdr:colOff>114300</xdr:colOff>
      <xdr:row>38</xdr:row>
      <xdr:rowOff>71793</xdr:rowOff>
    </xdr:to>
    <xdr:cxnSp macro="">
      <xdr:nvCxnSpPr>
        <xdr:cNvPr id="293" name="直線コネクタ 292"/>
        <xdr:cNvCxnSpPr/>
      </xdr:nvCxnSpPr>
      <xdr:spPr>
        <a:xfrm flipV="1">
          <a:off x="8750300" y="6452244"/>
          <a:ext cx="889000" cy="1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71793</xdr:rowOff>
    </xdr:from>
    <xdr:to>
      <xdr:col>45</xdr:col>
      <xdr:colOff>177800</xdr:colOff>
      <xdr:row>38</xdr:row>
      <xdr:rowOff>76178</xdr:rowOff>
    </xdr:to>
    <xdr:cxnSp macro="">
      <xdr:nvCxnSpPr>
        <xdr:cNvPr id="296" name="直線コネクタ 295"/>
        <xdr:cNvCxnSpPr/>
      </xdr:nvCxnSpPr>
      <xdr:spPr>
        <a:xfrm flipV="1">
          <a:off x="7861300" y="6586893"/>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76178</xdr:rowOff>
    </xdr:from>
    <xdr:to>
      <xdr:col>41</xdr:col>
      <xdr:colOff>50800</xdr:colOff>
      <xdr:row>38</xdr:row>
      <xdr:rowOff>85587</xdr:rowOff>
    </xdr:to>
    <xdr:cxnSp macro="">
      <xdr:nvCxnSpPr>
        <xdr:cNvPr id="299" name="直線コネクタ 298"/>
        <xdr:cNvCxnSpPr/>
      </xdr:nvCxnSpPr>
      <xdr:spPr>
        <a:xfrm flipV="1">
          <a:off x="6972300" y="6591278"/>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123873</xdr:rowOff>
    </xdr:from>
    <xdr:to>
      <xdr:col>55</xdr:col>
      <xdr:colOff>50800</xdr:colOff>
      <xdr:row>38</xdr:row>
      <xdr:rowOff>54023</xdr:rowOff>
    </xdr:to>
    <xdr:sp macro="" textlink="">
      <xdr:nvSpPr>
        <xdr:cNvPr id="309" name="楕円 308"/>
        <xdr:cNvSpPr/>
      </xdr:nvSpPr>
      <xdr:spPr>
        <a:xfrm>
          <a:off x="10426700" y="64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102300</xdr:rowOff>
    </xdr:from>
    <xdr:ext cx="534377" cy="259045"/>
    <xdr:sp macro="" textlink="">
      <xdr:nvSpPr>
        <xdr:cNvPr id="310" name="補助費等該当値テキスト"/>
        <xdr:cNvSpPr txBox="1"/>
      </xdr:nvSpPr>
      <xdr:spPr>
        <a:xfrm>
          <a:off x="10528300" y="64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57794</xdr:rowOff>
    </xdr:from>
    <xdr:to>
      <xdr:col>50</xdr:col>
      <xdr:colOff>165100</xdr:colOff>
      <xdr:row>37</xdr:row>
      <xdr:rowOff>159394</xdr:rowOff>
    </xdr:to>
    <xdr:sp macro="" textlink="">
      <xdr:nvSpPr>
        <xdr:cNvPr id="311" name="楕円 310"/>
        <xdr:cNvSpPr/>
      </xdr:nvSpPr>
      <xdr:spPr>
        <a:xfrm>
          <a:off x="9588500" y="64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4471</xdr:rowOff>
    </xdr:from>
    <xdr:ext cx="599010" cy="259045"/>
    <xdr:sp macro="" textlink="">
      <xdr:nvSpPr>
        <xdr:cNvPr id="312" name="テキスト ボックス 311"/>
        <xdr:cNvSpPr txBox="1"/>
      </xdr:nvSpPr>
      <xdr:spPr>
        <a:xfrm>
          <a:off x="9339795" y="617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20993</xdr:rowOff>
    </xdr:from>
    <xdr:to>
      <xdr:col>46</xdr:col>
      <xdr:colOff>38100</xdr:colOff>
      <xdr:row>38</xdr:row>
      <xdr:rowOff>122593</xdr:rowOff>
    </xdr:to>
    <xdr:sp macro="" textlink="">
      <xdr:nvSpPr>
        <xdr:cNvPr id="313" name="楕円 312"/>
        <xdr:cNvSpPr/>
      </xdr:nvSpPr>
      <xdr:spPr>
        <a:xfrm>
          <a:off x="8699500" y="65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113720</xdr:rowOff>
    </xdr:from>
    <xdr:ext cx="534377" cy="259045"/>
    <xdr:sp macro="" textlink="">
      <xdr:nvSpPr>
        <xdr:cNvPr id="314" name="テキスト ボックス 313"/>
        <xdr:cNvSpPr txBox="1"/>
      </xdr:nvSpPr>
      <xdr:spPr>
        <a:xfrm>
          <a:off x="8483111" y="66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25378</xdr:rowOff>
    </xdr:from>
    <xdr:to>
      <xdr:col>41</xdr:col>
      <xdr:colOff>101600</xdr:colOff>
      <xdr:row>38</xdr:row>
      <xdr:rowOff>126978</xdr:rowOff>
    </xdr:to>
    <xdr:sp macro="" textlink="">
      <xdr:nvSpPr>
        <xdr:cNvPr id="315" name="楕円 314"/>
        <xdr:cNvSpPr/>
      </xdr:nvSpPr>
      <xdr:spPr>
        <a:xfrm>
          <a:off x="7810500" y="654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118105</xdr:rowOff>
    </xdr:from>
    <xdr:ext cx="534377" cy="259045"/>
    <xdr:sp macro="" textlink="">
      <xdr:nvSpPr>
        <xdr:cNvPr id="316" name="テキスト ボックス 315"/>
        <xdr:cNvSpPr txBox="1"/>
      </xdr:nvSpPr>
      <xdr:spPr>
        <a:xfrm>
          <a:off x="7594111" y="663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34787</xdr:rowOff>
    </xdr:from>
    <xdr:to>
      <xdr:col>36</xdr:col>
      <xdr:colOff>165100</xdr:colOff>
      <xdr:row>38</xdr:row>
      <xdr:rowOff>136387</xdr:rowOff>
    </xdr:to>
    <xdr:sp macro="" textlink="">
      <xdr:nvSpPr>
        <xdr:cNvPr id="317" name="楕円 316"/>
        <xdr:cNvSpPr/>
      </xdr:nvSpPr>
      <xdr:spPr>
        <a:xfrm>
          <a:off x="6921500" y="65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127514</xdr:rowOff>
    </xdr:from>
    <xdr:ext cx="534377" cy="259045"/>
    <xdr:sp macro="" textlink="">
      <xdr:nvSpPr>
        <xdr:cNvPr id="318" name="テキスト ボックス 317"/>
        <xdr:cNvSpPr txBox="1"/>
      </xdr:nvSpPr>
      <xdr:spPr>
        <a:xfrm>
          <a:off x="6705111" y="66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97579</xdr:rowOff>
    </xdr:from>
    <xdr:to>
      <xdr:col>55</xdr:col>
      <xdr:colOff>0</xdr:colOff>
      <xdr:row>58</xdr:row>
      <xdr:rowOff>112609</xdr:rowOff>
    </xdr:to>
    <xdr:cxnSp macro="">
      <xdr:nvCxnSpPr>
        <xdr:cNvPr id="347" name="直線コネクタ 346"/>
        <xdr:cNvCxnSpPr/>
      </xdr:nvCxnSpPr>
      <xdr:spPr>
        <a:xfrm>
          <a:off x="9639300" y="10041679"/>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97579</xdr:rowOff>
    </xdr:from>
    <xdr:to>
      <xdr:col>50</xdr:col>
      <xdr:colOff>114300</xdr:colOff>
      <xdr:row>58</xdr:row>
      <xdr:rowOff>163353</xdr:rowOff>
    </xdr:to>
    <xdr:cxnSp macro="">
      <xdr:nvCxnSpPr>
        <xdr:cNvPr id="350" name="直線コネクタ 349"/>
        <xdr:cNvCxnSpPr/>
      </xdr:nvCxnSpPr>
      <xdr:spPr>
        <a:xfrm flipV="1">
          <a:off x="8750300" y="10041679"/>
          <a:ext cx="889000" cy="6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150161</xdr:rowOff>
    </xdr:from>
    <xdr:to>
      <xdr:col>45</xdr:col>
      <xdr:colOff>177800</xdr:colOff>
      <xdr:row>58</xdr:row>
      <xdr:rowOff>163353</xdr:rowOff>
    </xdr:to>
    <xdr:cxnSp macro="">
      <xdr:nvCxnSpPr>
        <xdr:cNvPr id="353" name="直線コネクタ 352"/>
        <xdr:cNvCxnSpPr/>
      </xdr:nvCxnSpPr>
      <xdr:spPr>
        <a:xfrm>
          <a:off x="7861300" y="10094261"/>
          <a:ext cx="8890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129131</xdr:rowOff>
    </xdr:from>
    <xdr:to>
      <xdr:col>41</xdr:col>
      <xdr:colOff>50800</xdr:colOff>
      <xdr:row>58</xdr:row>
      <xdr:rowOff>150161</xdr:rowOff>
    </xdr:to>
    <xdr:cxnSp macro="">
      <xdr:nvCxnSpPr>
        <xdr:cNvPr id="356" name="直線コネクタ 355"/>
        <xdr:cNvCxnSpPr/>
      </xdr:nvCxnSpPr>
      <xdr:spPr>
        <a:xfrm>
          <a:off x="6972300" y="10073231"/>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61809</xdr:rowOff>
    </xdr:from>
    <xdr:to>
      <xdr:col>55</xdr:col>
      <xdr:colOff>50800</xdr:colOff>
      <xdr:row>58</xdr:row>
      <xdr:rowOff>163409</xdr:rowOff>
    </xdr:to>
    <xdr:sp macro="" textlink="">
      <xdr:nvSpPr>
        <xdr:cNvPr id="366" name="楕円 365"/>
        <xdr:cNvSpPr/>
      </xdr:nvSpPr>
      <xdr:spPr>
        <a:xfrm>
          <a:off x="10426700" y="100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148186</xdr:rowOff>
    </xdr:from>
    <xdr:ext cx="534377" cy="259045"/>
    <xdr:sp macro="" textlink="">
      <xdr:nvSpPr>
        <xdr:cNvPr id="367" name="普通建設事業費該当値テキスト"/>
        <xdr:cNvSpPr txBox="1"/>
      </xdr:nvSpPr>
      <xdr:spPr>
        <a:xfrm>
          <a:off x="10528300" y="992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46779</xdr:rowOff>
    </xdr:from>
    <xdr:to>
      <xdr:col>50</xdr:col>
      <xdr:colOff>165100</xdr:colOff>
      <xdr:row>58</xdr:row>
      <xdr:rowOff>148379</xdr:rowOff>
    </xdr:to>
    <xdr:sp macro="" textlink="">
      <xdr:nvSpPr>
        <xdr:cNvPr id="368" name="楕円 367"/>
        <xdr:cNvSpPr/>
      </xdr:nvSpPr>
      <xdr:spPr>
        <a:xfrm>
          <a:off x="9588500" y="99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139506</xdr:rowOff>
    </xdr:from>
    <xdr:ext cx="534377" cy="259045"/>
    <xdr:sp macro="" textlink="">
      <xdr:nvSpPr>
        <xdr:cNvPr id="369" name="テキスト ボックス 368"/>
        <xdr:cNvSpPr txBox="1"/>
      </xdr:nvSpPr>
      <xdr:spPr>
        <a:xfrm>
          <a:off x="9372111" y="100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112553</xdr:rowOff>
    </xdr:from>
    <xdr:to>
      <xdr:col>46</xdr:col>
      <xdr:colOff>38100</xdr:colOff>
      <xdr:row>59</xdr:row>
      <xdr:rowOff>42703</xdr:rowOff>
    </xdr:to>
    <xdr:sp macro="" textlink="">
      <xdr:nvSpPr>
        <xdr:cNvPr id="370" name="楕円 369"/>
        <xdr:cNvSpPr/>
      </xdr:nvSpPr>
      <xdr:spPr>
        <a:xfrm>
          <a:off x="8699500" y="100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33830</xdr:rowOff>
    </xdr:from>
    <xdr:ext cx="534377" cy="259045"/>
    <xdr:sp macro="" textlink="">
      <xdr:nvSpPr>
        <xdr:cNvPr id="371" name="テキスト ボックス 370"/>
        <xdr:cNvSpPr txBox="1"/>
      </xdr:nvSpPr>
      <xdr:spPr>
        <a:xfrm>
          <a:off x="8483111" y="101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99361</xdr:rowOff>
    </xdr:from>
    <xdr:to>
      <xdr:col>41</xdr:col>
      <xdr:colOff>101600</xdr:colOff>
      <xdr:row>59</xdr:row>
      <xdr:rowOff>29511</xdr:rowOff>
    </xdr:to>
    <xdr:sp macro="" textlink="">
      <xdr:nvSpPr>
        <xdr:cNvPr id="372" name="楕円 371"/>
        <xdr:cNvSpPr/>
      </xdr:nvSpPr>
      <xdr:spPr>
        <a:xfrm>
          <a:off x="7810500" y="100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20638</xdr:rowOff>
    </xdr:from>
    <xdr:ext cx="534377" cy="259045"/>
    <xdr:sp macro="" textlink="">
      <xdr:nvSpPr>
        <xdr:cNvPr id="373" name="テキスト ボックス 372"/>
        <xdr:cNvSpPr txBox="1"/>
      </xdr:nvSpPr>
      <xdr:spPr>
        <a:xfrm>
          <a:off x="7594111" y="101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78331</xdr:rowOff>
    </xdr:from>
    <xdr:to>
      <xdr:col>36</xdr:col>
      <xdr:colOff>165100</xdr:colOff>
      <xdr:row>59</xdr:row>
      <xdr:rowOff>8481</xdr:rowOff>
    </xdr:to>
    <xdr:sp macro="" textlink="">
      <xdr:nvSpPr>
        <xdr:cNvPr id="374" name="楕円 373"/>
        <xdr:cNvSpPr/>
      </xdr:nvSpPr>
      <xdr:spPr>
        <a:xfrm>
          <a:off x="6921500" y="100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171058</xdr:rowOff>
    </xdr:from>
    <xdr:ext cx="534377" cy="259045"/>
    <xdr:sp macro="" textlink="">
      <xdr:nvSpPr>
        <xdr:cNvPr id="375" name="テキスト ボックス 374"/>
        <xdr:cNvSpPr txBox="1"/>
      </xdr:nvSpPr>
      <xdr:spPr>
        <a:xfrm>
          <a:off x="6705111" y="1011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30163</xdr:rowOff>
    </xdr:from>
    <xdr:to>
      <xdr:col>55</xdr:col>
      <xdr:colOff>0</xdr:colOff>
      <xdr:row>79</xdr:row>
      <xdr:rowOff>35435</xdr:rowOff>
    </xdr:to>
    <xdr:cxnSp macro="">
      <xdr:nvCxnSpPr>
        <xdr:cNvPr id="404" name="直線コネクタ 403"/>
        <xdr:cNvCxnSpPr/>
      </xdr:nvCxnSpPr>
      <xdr:spPr>
        <a:xfrm>
          <a:off x="9639300" y="13574713"/>
          <a:ext cx="8382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30163</xdr:rowOff>
    </xdr:from>
    <xdr:to>
      <xdr:col>50</xdr:col>
      <xdr:colOff>114300</xdr:colOff>
      <xdr:row>79</xdr:row>
      <xdr:rowOff>33861</xdr:rowOff>
    </xdr:to>
    <xdr:cxnSp macro="">
      <xdr:nvCxnSpPr>
        <xdr:cNvPr id="407" name="直線コネクタ 406"/>
        <xdr:cNvCxnSpPr/>
      </xdr:nvCxnSpPr>
      <xdr:spPr>
        <a:xfrm flipV="1">
          <a:off x="8750300" y="13574713"/>
          <a:ext cx="889000" cy="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169757</xdr:rowOff>
    </xdr:from>
    <xdr:to>
      <xdr:col>45</xdr:col>
      <xdr:colOff>177800</xdr:colOff>
      <xdr:row>79</xdr:row>
      <xdr:rowOff>33861</xdr:rowOff>
    </xdr:to>
    <xdr:cxnSp macro="">
      <xdr:nvCxnSpPr>
        <xdr:cNvPr id="410" name="直線コネクタ 409"/>
        <xdr:cNvCxnSpPr/>
      </xdr:nvCxnSpPr>
      <xdr:spPr>
        <a:xfrm>
          <a:off x="7861300" y="13542857"/>
          <a:ext cx="889000" cy="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159119</xdr:rowOff>
    </xdr:from>
    <xdr:to>
      <xdr:col>41</xdr:col>
      <xdr:colOff>50800</xdr:colOff>
      <xdr:row>78</xdr:row>
      <xdr:rowOff>169757</xdr:rowOff>
    </xdr:to>
    <xdr:cxnSp macro="">
      <xdr:nvCxnSpPr>
        <xdr:cNvPr id="413" name="直線コネクタ 412"/>
        <xdr:cNvCxnSpPr/>
      </xdr:nvCxnSpPr>
      <xdr:spPr>
        <a:xfrm>
          <a:off x="6972300" y="13532219"/>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156085</xdr:rowOff>
    </xdr:from>
    <xdr:to>
      <xdr:col>55</xdr:col>
      <xdr:colOff>50800</xdr:colOff>
      <xdr:row>79</xdr:row>
      <xdr:rowOff>86235</xdr:rowOff>
    </xdr:to>
    <xdr:sp macro="" textlink="">
      <xdr:nvSpPr>
        <xdr:cNvPr id="423" name="楕円 422"/>
        <xdr:cNvSpPr/>
      </xdr:nvSpPr>
      <xdr:spPr>
        <a:xfrm>
          <a:off x="10426700" y="13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71012</xdr:rowOff>
    </xdr:from>
    <xdr:ext cx="469744" cy="259045"/>
    <xdr:sp macro="" textlink="">
      <xdr:nvSpPr>
        <xdr:cNvPr id="424" name="普通建設事業費 （ うち新規整備　）該当値テキスト"/>
        <xdr:cNvSpPr txBox="1"/>
      </xdr:nvSpPr>
      <xdr:spPr>
        <a:xfrm>
          <a:off x="10528300" y="134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150813</xdr:rowOff>
    </xdr:from>
    <xdr:to>
      <xdr:col>50</xdr:col>
      <xdr:colOff>165100</xdr:colOff>
      <xdr:row>79</xdr:row>
      <xdr:rowOff>80963</xdr:rowOff>
    </xdr:to>
    <xdr:sp macro="" textlink="">
      <xdr:nvSpPr>
        <xdr:cNvPr id="425" name="楕円 424"/>
        <xdr:cNvSpPr/>
      </xdr:nvSpPr>
      <xdr:spPr>
        <a:xfrm>
          <a:off x="9588500" y="13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72090</xdr:rowOff>
    </xdr:from>
    <xdr:ext cx="469744" cy="259045"/>
    <xdr:sp macro="" textlink="">
      <xdr:nvSpPr>
        <xdr:cNvPr id="426" name="テキスト ボックス 425"/>
        <xdr:cNvSpPr txBox="1"/>
      </xdr:nvSpPr>
      <xdr:spPr>
        <a:xfrm>
          <a:off x="9404428" y="1361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154511</xdr:rowOff>
    </xdr:from>
    <xdr:to>
      <xdr:col>46</xdr:col>
      <xdr:colOff>38100</xdr:colOff>
      <xdr:row>79</xdr:row>
      <xdr:rowOff>84661</xdr:rowOff>
    </xdr:to>
    <xdr:sp macro="" textlink="">
      <xdr:nvSpPr>
        <xdr:cNvPr id="427" name="楕円 426"/>
        <xdr:cNvSpPr/>
      </xdr:nvSpPr>
      <xdr:spPr>
        <a:xfrm>
          <a:off x="8699500" y="1352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75788</xdr:rowOff>
    </xdr:from>
    <xdr:ext cx="469744" cy="259045"/>
    <xdr:sp macro="" textlink="">
      <xdr:nvSpPr>
        <xdr:cNvPr id="428" name="テキスト ボックス 427"/>
        <xdr:cNvSpPr txBox="1"/>
      </xdr:nvSpPr>
      <xdr:spPr>
        <a:xfrm>
          <a:off x="8515428" y="13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118957</xdr:rowOff>
    </xdr:from>
    <xdr:to>
      <xdr:col>41</xdr:col>
      <xdr:colOff>101600</xdr:colOff>
      <xdr:row>79</xdr:row>
      <xdr:rowOff>49107</xdr:rowOff>
    </xdr:to>
    <xdr:sp macro="" textlink="">
      <xdr:nvSpPr>
        <xdr:cNvPr id="429" name="楕円 428"/>
        <xdr:cNvSpPr/>
      </xdr:nvSpPr>
      <xdr:spPr>
        <a:xfrm>
          <a:off x="7810500" y="134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40234</xdr:rowOff>
    </xdr:from>
    <xdr:ext cx="534377" cy="259045"/>
    <xdr:sp macro="" textlink="">
      <xdr:nvSpPr>
        <xdr:cNvPr id="430" name="テキスト ボックス 429"/>
        <xdr:cNvSpPr txBox="1"/>
      </xdr:nvSpPr>
      <xdr:spPr>
        <a:xfrm>
          <a:off x="7594111" y="135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108319</xdr:rowOff>
    </xdr:from>
    <xdr:to>
      <xdr:col>36</xdr:col>
      <xdr:colOff>165100</xdr:colOff>
      <xdr:row>79</xdr:row>
      <xdr:rowOff>38469</xdr:rowOff>
    </xdr:to>
    <xdr:sp macro="" textlink="">
      <xdr:nvSpPr>
        <xdr:cNvPr id="431" name="楕円 430"/>
        <xdr:cNvSpPr/>
      </xdr:nvSpPr>
      <xdr:spPr>
        <a:xfrm>
          <a:off x="6921500" y="134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29596</xdr:rowOff>
    </xdr:from>
    <xdr:ext cx="534377" cy="259045"/>
    <xdr:sp macro="" textlink="">
      <xdr:nvSpPr>
        <xdr:cNvPr id="432" name="テキスト ボックス 431"/>
        <xdr:cNvSpPr txBox="1"/>
      </xdr:nvSpPr>
      <xdr:spPr>
        <a:xfrm>
          <a:off x="6705111" y="135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63627</xdr:rowOff>
    </xdr:from>
    <xdr:to>
      <xdr:col>55</xdr:col>
      <xdr:colOff>0</xdr:colOff>
      <xdr:row>97</xdr:row>
      <xdr:rowOff>96439</xdr:rowOff>
    </xdr:to>
    <xdr:cxnSp macro="">
      <xdr:nvCxnSpPr>
        <xdr:cNvPr id="459" name="直線コネクタ 458"/>
        <xdr:cNvCxnSpPr/>
      </xdr:nvCxnSpPr>
      <xdr:spPr>
        <a:xfrm>
          <a:off x="9639300" y="16694277"/>
          <a:ext cx="838200" cy="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63627</xdr:rowOff>
    </xdr:from>
    <xdr:to>
      <xdr:col>50</xdr:col>
      <xdr:colOff>114300</xdr:colOff>
      <xdr:row>98</xdr:row>
      <xdr:rowOff>49302</xdr:rowOff>
    </xdr:to>
    <xdr:cxnSp macro="">
      <xdr:nvCxnSpPr>
        <xdr:cNvPr id="462" name="直線コネクタ 461"/>
        <xdr:cNvCxnSpPr/>
      </xdr:nvCxnSpPr>
      <xdr:spPr>
        <a:xfrm flipV="1">
          <a:off x="8750300" y="16694277"/>
          <a:ext cx="889000" cy="1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49302</xdr:rowOff>
    </xdr:from>
    <xdr:to>
      <xdr:col>45</xdr:col>
      <xdr:colOff>177800</xdr:colOff>
      <xdr:row>98</xdr:row>
      <xdr:rowOff>55324</xdr:rowOff>
    </xdr:to>
    <xdr:cxnSp macro="">
      <xdr:nvCxnSpPr>
        <xdr:cNvPr id="465" name="直線コネクタ 464"/>
        <xdr:cNvCxnSpPr/>
      </xdr:nvCxnSpPr>
      <xdr:spPr>
        <a:xfrm flipV="1">
          <a:off x="7861300" y="16851402"/>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55324</xdr:rowOff>
    </xdr:from>
    <xdr:to>
      <xdr:col>41</xdr:col>
      <xdr:colOff>50800</xdr:colOff>
      <xdr:row>98</xdr:row>
      <xdr:rowOff>62689</xdr:rowOff>
    </xdr:to>
    <xdr:cxnSp macro="">
      <xdr:nvCxnSpPr>
        <xdr:cNvPr id="468" name="直線コネクタ 467"/>
        <xdr:cNvCxnSpPr/>
      </xdr:nvCxnSpPr>
      <xdr:spPr>
        <a:xfrm flipV="1">
          <a:off x="6972300" y="16857424"/>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45639</xdr:rowOff>
    </xdr:from>
    <xdr:to>
      <xdr:col>55</xdr:col>
      <xdr:colOff>50800</xdr:colOff>
      <xdr:row>97</xdr:row>
      <xdr:rowOff>147239</xdr:rowOff>
    </xdr:to>
    <xdr:sp macro="" textlink="">
      <xdr:nvSpPr>
        <xdr:cNvPr id="478" name="楕円 477"/>
        <xdr:cNvSpPr/>
      </xdr:nvSpPr>
      <xdr:spPr>
        <a:xfrm>
          <a:off x="10426700" y="1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24066</xdr:rowOff>
    </xdr:from>
    <xdr:ext cx="534377" cy="259045"/>
    <xdr:sp macro="" textlink="">
      <xdr:nvSpPr>
        <xdr:cNvPr id="479" name="普通建設事業費 （ うち更新整備　）該当値テキスト"/>
        <xdr:cNvSpPr txBox="1"/>
      </xdr:nvSpPr>
      <xdr:spPr>
        <a:xfrm>
          <a:off x="10528300" y="166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12827</xdr:rowOff>
    </xdr:from>
    <xdr:to>
      <xdr:col>50</xdr:col>
      <xdr:colOff>165100</xdr:colOff>
      <xdr:row>97</xdr:row>
      <xdr:rowOff>114427</xdr:rowOff>
    </xdr:to>
    <xdr:sp macro="" textlink="">
      <xdr:nvSpPr>
        <xdr:cNvPr id="480" name="楕円 479"/>
        <xdr:cNvSpPr/>
      </xdr:nvSpPr>
      <xdr:spPr>
        <a:xfrm>
          <a:off x="9588500" y="166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105554</xdr:rowOff>
    </xdr:from>
    <xdr:ext cx="534377" cy="259045"/>
    <xdr:sp macro="" textlink="">
      <xdr:nvSpPr>
        <xdr:cNvPr id="481" name="テキスト ボックス 480"/>
        <xdr:cNvSpPr txBox="1"/>
      </xdr:nvSpPr>
      <xdr:spPr>
        <a:xfrm>
          <a:off x="9372111" y="167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169952</xdr:rowOff>
    </xdr:from>
    <xdr:to>
      <xdr:col>46</xdr:col>
      <xdr:colOff>38100</xdr:colOff>
      <xdr:row>98</xdr:row>
      <xdr:rowOff>100102</xdr:rowOff>
    </xdr:to>
    <xdr:sp macro="" textlink="">
      <xdr:nvSpPr>
        <xdr:cNvPr id="482" name="楕円 481"/>
        <xdr:cNvSpPr/>
      </xdr:nvSpPr>
      <xdr:spPr>
        <a:xfrm>
          <a:off x="8699500" y="168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91229</xdr:rowOff>
    </xdr:from>
    <xdr:ext cx="534377" cy="259045"/>
    <xdr:sp macro="" textlink="">
      <xdr:nvSpPr>
        <xdr:cNvPr id="483" name="テキスト ボックス 482"/>
        <xdr:cNvSpPr txBox="1"/>
      </xdr:nvSpPr>
      <xdr:spPr>
        <a:xfrm>
          <a:off x="8483111" y="168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4524</xdr:rowOff>
    </xdr:from>
    <xdr:to>
      <xdr:col>41</xdr:col>
      <xdr:colOff>101600</xdr:colOff>
      <xdr:row>98</xdr:row>
      <xdr:rowOff>106124</xdr:rowOff>
    </xdr:to>
    <xdr:sp macro="" textlink="">
      <xdr:nvSpPr>
        <xdr:cNvPr id="484" name="楕円 483"/>
        <xdr:cNvSpPr/>
      </xdr:nvSpPr>
      <xdr:spPr>
        <a:xfrm>
          <a:off x="7810500" y="1680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97251</xdr:rowOff>
    </xdr:from>
    <xdr:ext cx="534377" cy="259045"/>
    <xdr:sp macro="" textlink="">
      <xdr:nvSpPr>
        <xdr:cNvPr id="485" name="テキスト ボックス 484"/>
        <xdr:cNvSpPr txBox="1"/>
      </xdr:nvSpPr>
      <xdr:spPr>
        <a:xfrm>
          <a:off x="7594111" y="1689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11889</xdr:rowOff>
    </xdr:from>
    <xdr:to>
      <xdr:col>36</xdr:col>
      <xdr:colOff>165100</xdr:colOff>
      <xdr:row>98</xdr:row>
      <xdr:rowOff>113489</xdr:rowOff>
    </xdr:to>
    <xdr:sp macro="" textlink="">
      <xdr:nvSpPr>
        <xdr:cNvPr id="486" name="楕円 485"/>
        <xdr:cNvSpPr/>
      </xdr:nvSpPr>
      <xdr:spPr>
        <a:xfrm>
          <a:off x="6921500" y="168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104616</xdr:rowOff>
    </xdr:from>
    <xdr:ext cx="534377" cy="259045"/>
    <xdr:sp macro="" textlink="">
      <xdr:nvSpPr>
        <xdr:cNvPr id="487" name="テキスト ボックス 486"/>
        <xdr:cNvSpPr txBox="1"/>
      </xdr:nvSpPr>
      <xdr:spPr>
        <a:xfrm>
          <a:off x="6705111" y="169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122441</xdr:rowOff>
    </xdr:from>
    <xdr:to>
      <xdr:col>85</xdr:col>
      <xdr:colOff>127000</xdr:colOff>
      <xdr:row>39</xdr:row>
      <xdr:rowOff>44450</xdr:rowOff>
    </xdr:to>
    <xdr:cxnSp macro="">
      <xdr:nvCxnSpPr>
        <xdr:cNvPr id="516" name="直線コネクタ 515"/>
        <xdr:cNvCxnSpPr/>
      </xdr:nvCxnSpPr>
      <xdr:spPr>
        <a:xfrm flipV="1">
          <a:off x="15481300" y="6466091"/>
          <a:ext cx="838200" cy="2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57345</xdr:rowOff>
    </xdr:from>
    <xdr:ext cx="534377" cy="259045"/>
    <xdr:sp macro="" textlink="">
      <xdr:nvSpPr>
        <xdr:cNvPr id="517" name="災害復旧事業費平均値テキスト"/>
        <xdr:cNvSpPr txBox="1"/>
      </xdr:nvSpPr>
      <xdr:spPr>
        <a:xfrm>
          <a:off x="16370300" y="6400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42869</xdr:rowOff>
    </xdr:from>
    <xdr:to>
      <xdr:col>81</xdr:col>
      <xdr:colOff>50800</xdr:colOff>
      <xdr:row>39</xdr:row>
      <xdr:rowOff>44450</xdr:rowOff>
    </xdr:to>
    <xdr:cxnSp macro="">
      <xdr:nvCxnSpPr>
        <xdr:cNvPr id="519" name="直線コネクタ 518"/>
        <xdr:cNvCxnSpPr/>
      </xdr:nvCxnSpPr>
      <xdr:spPr>
        <a:xfrm>
          <a:off x="14592300" y="6729419"/>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140938</xdr:rowOff>
    </xdr:from>
    <xdr:to>
      <xdr:col>76</xdr:col>
      <xdr:colOff>114300</xdr:colOff>
      <xdr:row>39</xdr:row>
      <xdr:rowOff>42869</xdr:rowOff>
    </xdr:to>
    <xdr:cxnSp macro="">
      <xdr:nvCxnSpPr>
        <xdr:cNvPr id="522" name="直線コネクタ 521"/>
        <xdr:cNvCxnSpPr/>
      </xdr:nvCxnSpPr>
      <xdr:spPr>
        <a:xfrm>
          <a:off x="13703300" y="6656038"/>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11150</xdr:rowOff>
    </xdr:from>
    <xdr:to>
      <xdr:col>71</xdr:col>
      <xdr:colOff>177800</xdr:colOff>
      <xdr:row>38</xdr:row>
      <xdr:rowOff>140938</xdr:rowOff>
    </xdr:to>
    <xdr:cxnSp macro="">
      <xdr:nvCxnSpPr>
        <xdr:cNvPr id="525" name="直線コネクタ 524"/>
        <xdr:cNvCxnSpPr/>
      </xdr:nvCxnSpPr>
      <xdr:spPr>
        <a:xfrm>
          <a:off x="12814300" y="6526250"/>
          <a:ext cx="889000" cy="12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114628</xdr:rowOff>
    </xdr:from>
    <xdr:ext cx="469744" cy="259045"/>
    <xdr:sp macro="" textlink="">
      <xdr:nvSpPr>
        <xdr:cNvPr id="529" name="テキスト ボックス 528"/>
        <xdr:cNvSpPr txBox="1"/>
      </xdr:nvSpPr>
      <xdr:spPr>
        <a:xfrm>
          <a:off x="12579428" y="66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71641</xdr:rowOff>
    </xdr:from>
    <xdr:to>
      <xdr:col>85</xdr:col>
      <xdr:colOff>177800</xdr:colOff>
      <xdr:row>38</xdr:row>
      <xdr:rowOff>1791</xdr:rowOff>
    </xdr:to>
    <xdr:sp macro="" textlink="">
      <xdr:nvSpPr>
        <xdr:cNvPr id="535" name="楕円 534"/>
        <xdr:cNvSpPr/>
      </xdr:nvSpPr>
      <xdr:spPr>
        <a:xfrm>
          <a:off x="162687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94518</xdr:rowOff>
    </xdr:from>
    <xdr:ext cx="534377" cy="259045"/>
    <xdr:sp macro="" textlink="">
      <xdr:nvSpPr>
        <xdr:cNvPr id="536" name="災害復旧事業費該当値テキスト"/>
        <xdr:cNvSpPr txBox="1"/>
      </xdr:nvSpPr>
      <xdr:spPr>
        <a:xfrm>
          <a:off x="16370300" y="62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163519</xdr:rowOff>
    </xdr:from>
    <xdr:to>
      <xdr:col>76</xdr:col>
      <xdr:colOff>165100</xdr:colOff>
      <xdr:row>39</xdr:row>
      <xdr:rowOff>93669</xdr:rowOff>
    </xdr:to>
    <xdr:sp macro="" textlink="">
      <xdr:nvSpPr>
        <xdr:cNvPr id="539" name="楕円 538"/>
        <xdr:cNvSpPr/>
      </xdr:nvSpPr>
      <xdr:spPr>
        <a:xfrm>
          <a:off x="14541500" y="66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84796</xdr:rowOff>
    </xdr:from>
    <xdr:ext cx="313932" cy="259045"/>
    <xdr:sp macro="" textlink="">
      <xdr:nvSpPr>
        <xdr:cNvPr id="540" name="テキスト ボックス 539"/>
        <xdr:cNvSpPr txBox="1"/>
      </xdr:nvSpPr>
      <xdr:spPr>
        <a:xfrm>
          <a:off x="14435333" y="6771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90138</xdr:rowOff>
    </xdr:from>
    <xdr:to>
      <xdr:col>72</xdr:col>
      <xdr:colOff>38100</xdr:colOff>
      <xdr:row>39</xdr:row>
      <xdr:rowOff>20288</xdr:rowOff>
    </xdr:to>
    <xdr:sp macro="" textlink="">
      <xdr:nvSpPr>
        <xdr:cNvPr id="541" name="楕円 540"/>
        <xdr:cNvSpPr/>
      </xdr:nvSpPr>
      <xdr:spPr>
        <a:xfrm>
          <a:off x="13652500" y="66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11415</xdr:rowOff>
    </xdr:from>
    <xdr:ext cx="469744" cy="259045"/>
    <xdr:sp macro="" textlink="">
      <xdr:nvSpPr>
        <xdr:cNvPr id="542" name="テキスト ボックス 541"/>
        <xdr:cNvSpPr txBox="1"/>
      </xdr:nvSpPr>
      <xdr:spPr>
        <a:xfrm>
          <a:off x="13468428" y="669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131800</xdr:rowOff>
    </xdr:from>
    <xdr:to>
      <xdr:col>67</xdr:col>
      <xdr:colOff>101600</xdr:colOff>
      <xdr:row>38</xdr:row>
      <xdr:rowOff>61950</xdr:rowOff>
    </xdr:to>
    <xdr:sp macro="" textlink="">
      <xdr:nvSpPr>
        <xdr:cNvPr id="543" name="楕円 542"/>
        <xdr:cNvSpPr/>
      </xdr:nvSpPr>
      <xdr:spPr>
        <a:xfrm>
          <a:off x="12763500" y="64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78477</xdr:rowOff>
    </xdr:from>
    <xdr:ext cx="534377" cy="259045"/>
    <xdr:sp macro="" textlink="">
      <xdr:nvSpPr>
        <xdr:cNvPr id="544" name="テキスト ボックス 543"/>
        <xdr:cNvSpPr txBox="1"/>
      </xdr:nvSpPr>
      <xdr:spPr>
        <a:xfrm>
          <a:off x="12547111" y="625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84508</xdr:rowOff>
    </xdr:from>
    <xdr:to>
      <xdr:col>85</xdr:col>
      <xdr:colOff>127000</xdr:colOff>
      <xdr:row>77</xdr:row>
      <xdr:rowOff>106226</xdr:rowOff>
    </xdr:to>
    <xdr:cxnSp macro="">
      <xdr:nvCxnSpPr>
        <xdr:cNvPr id="622" name="直線コネクタ 621"/>
        <xdr:cNvCxnSpPr/>
      </xdr:nvCxnSpPr>
      <xdr:spPr>
        <a:xfrm>
          <a:off x="15481300" y="13286158"/>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68765</xdr:rowOff>
    </xdr:from>
    <xdr:to>
      <xdr:col>81</xdr:col>
      <xdr:colOff>50800</xdr:colOff>
      <xdr:row>77</xdr:row>
      <xdr:rowOff>84508</xdr:rowOff>
    </xdr:to>
    <xdr:cxnSp macro="">
      <xdr:nvCxnSpPr>
        <xdr:cNvPr id="625" name="直線コネクタ 624"/>
        <xdr:cNvCxnSpPr/>
      </xdr:nvCxnSpPr>
      <xdr:spPr>
        <a:xfrm>
          <a:off x="14592300" y="13270415"/>
          <a:ext cx="8890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35275</xdr:rowOff>
    </xdr:from>
    <xdr:to>
      <xdr:col>76</xdr:col>
      <xdr:colOff>114300</xdr:colOff>
      <xdr:row>77</xdr:row>
      <xdr:rowOff>68765</xdr:rowOff>
    </xdr:to>
    <xdr:cxnSp macro="">
      <xdr:nvCxnSpPr>
        <xdr:cNvPr id="628" name="直線コネクタ 627"/>
        <xdr:cNvCxnSpPr/>
      </xdr:nvCxnSpPr>
      <xdr:spPr>
        <a:xfrm>
          <a:off x="13703300" y="1323692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35275</xdr:rowOff>
    </xdr:from>
    <xdr:to>
      <xdr:col>71</xdr:col>
      <xdr:colOff>177800</xdr:colOff>
      <xdr:row>77</xdr:row>
      <xdr:rowOff>60742</xdr:rowOff>
    </xdr:to>
    <xdr:cxnSp macro="">
      <xdr:nvCxnSpPr>
        <xdr:cNvPr id="631" name="直線コネクタ 630"/>
        <xdr:cNvCxnSpPr/>
      </xdr:nvCxnSpPr>
      <xdr:spPr>
        <a:xfrm flipV="1">
          <a:off x="12814300" y="13236925"/>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55426</xdr:rowOff>
    </xdr:from>
    <xdr:to>
      <xdr:col>85</xdr:col>
      <xdr:colOff>177800</xdr:colOff>
      <xdr:row>77</xdr:row>
      <xdr:rowOff>157026</xdr:rowOff>
    </xdr:to>
    <xdr:sp macro="" textlink="">
      <xdr:nvSpPr>
        <xdr:cNvPr id="641" name="楕円 640"/>
        <xdr:cNvSpPr/>
      </xdr:nvSpPr>
      <xdr:spPr>
        <a:xfrm>
          <a:off x="16268700" y="132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141803</xdr:rowOff>
    </xdr:from>
    <xdr:ext cx="534377" cy="259045"/>
    <xdr:sp macro="" textlink="">
      <xdr:nvSpPr>
        <xdr:cNvPr id="642" name="公債費該当値テキスト"/>
        <xdr:cNvSpPr txBox="1"/>
      </xdr:nvSpPr>
      <xdr:spPr>
        <a:xfrm>
          <a:off x="16370300" y="131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33708</xdr:rowOff>
    </xdr:from>
    <xdr:to>
      <xdr:col>81</xdr:col>
      <xdr:colOff>101600</xdr:colOff>
      <xdr:row>77</xdr:row>
      <xdr:rowOff>135308</xdr:rowOff>
    </xdr:to>
    <xdr:sp macro="" textlink="">
      <xdr:nvSpPr>
        <xdr:cNvPr id="643" name="楕円 642"/>
        <xdr:cNvSpPr/>
      </xdr:nvSpPr>
      <xdr:spPr>
        <a:xfrm>
          <a:off x="15430500" y="132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126435</xdr:rowOff>
    </xdr:from>
    <xdr:ext cx="534377" cy="259045"/>
    <xdr:sp macro="" textlink="">
      <xdr:nvSpPr>
        <xdr:cNvPr id="644" name="テキスト ボックス 643"/>
        <xdr:cNvSpPr txBox="1"/>
      </xdr:nvSpPr>
      <xdr:spPr>
        <a:xfrm>
          <a:off x="15214111" y="133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17965</xdr:rowOff>
    </xdr:from>
    <xdr:to>
      <xdr:col>76</xdr:col>
      <xdr:colOff>165100</xdr:colOff>
      <xdr:row>77</xdr:row>
      <xdr:rowOff>119565</xdr:rowOff>
    </xdr:to>
    <xdr:sp macro="" textlink="">
      <xdr:nvSpPr>
        <xdr:cNvPr id="645" name="楕円 644"/>
        <xdr:cNvSpPr/>
      </xdr:nvSpPr>
      <xdr:spPr>
        <a:xfrm>
          <a:off x="14541500" y="132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110692</xdr:rowOff>
    </xdr:from>
    <xdr:ext cx="534377" cy="259045"/>
    <xdr:sp macro="" textlink="">
      <xdr:nvSpPr>
        <xdr:cNvPr id="646" name="テキスト ボックス 645"/>
        <xdr:cNvSpPr txBox="1"/>
      </xdr:nvSpPr>
      <xdr:spPr>
        <a:xfrm>
          <a:off x="14325111" y="133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155925</xdr:rowOff>
    </xdr:from>
    <xdr:to>
      <xdr:col>72</xdr:col>
      <xdr:colOff>38100</xdr:colOff>
      <xdr:row>77</xdr:row>
      <xdr:rowOff>86075</xdr:rowOff>
    </xdr:to>
    <xdr:sp macro="" textlink="">
      <xdr:nvSpPr>
        <xdr:cNvPr id="647" name="楕円 646"/>
        <xdr:cNvSpPr/>
      </xdr:nvSpPr>
      <xdr:spPr>
        <a:xfrm>
          <a:off x="13652500" y="13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77202</xdr:rowOff>
    </xdr:from>
    <xdr:ext cx="534377" cy="259045"/>
    <xdr:sp macro="" textlink="">
      <xdr:nvSpPr>
        <xdr:cNvPr id="648" name="テキスト ボックス 647"/>
        <xdr:cNvSpPr txBox="1"/>
      </xdr:nvSpPr>
      <xdr:spPr>
        <a:xfrm>
          <a:off x="13436111" y="132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9942</xdr:rowOff>
    </xdr:from>
    <xdr:to>
      <xdr:col>67</xdr:col>
      <xdr:colOff>101600</xdr:colOff>
      <xdr:row>77</xdr:row>
      <xdr:rowOff>111542</xdr:rowOff>
    </xdr:to>
    <xdr:sp macro="" textlink="">
      <xdr:nvSpPr>
        <xdr:cNvPr id="649" name="楕円 648"/>
        <xdr:cNvSpPr/>
      </xdr:nvSpPr>
      <xdr:spPr>
        <a:xfrm>
          <a:off x="12763500" y="13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102669</xdr:rowOff>
    </xdr:from>
    <xdr:ext cx="534377" cy="259045"/>
    <xdr:sp macro="" textlink="">
      <xdr:nvSpPr>
        <xdr:cNvPr id="650" name="テキスト ボックス 649"/>
        <xdr:cNvSpPr txBox="1"/>
      </xdr:nvSpPr>
      <xdr:spPr>
        <a:xfrm>
          <a:off x="12547111" y="1330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89993</xdr:rowOff>
    </xdr:from>
    <xdr:to>
      <xdr:col>85</xdr:col>
      <xdr:colOff>127000</xdr:colOff>
      <xdr:row>98</xdr:row>
      <xdr:rowOff>125730</xdr:rowOff>
    </xdr:to>
    <xdr:cxnSp macro="">
      <xdr:nvCxnSpPr>
        <xdr:cNvPr id="679" name="直線コネクタ 678"/>
        <xdr:cNvCxnSpPr/>
      </xdr:nvCxnSpPr>
      <xdr:spPr>
        <a:xfrm>
          <a:off x="15481300" y="16892093"/>
          <a:ext cx="8382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123013</xdr:rowOff>
    </xdr:from>
    <xdr:to>
      <xdr:col>81</xdr:col>
      <xdr:colOff>50800</xdr:colOff>
      <xdr:row>98</xdr:row>
      <xdr:rowOff>89993</xdr:rowOff>
    </xdr:to>
    <xdr:cxnSp macro="">
      <xdr:nvCxnSpPr>
        <xdr:cNvPr id="682" name="直線コネクタ 681"/>
        <xdr:cNvCxnSpPr/>
      </xdr:nvCxnSpPr>
      <xdr:spPr>
        <a:xfrm>
          <a:off x="14592300" y="16753663"/>
          <a:ext cx="8890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123013</xdr:rowOff>
    </xdr:from>
    <xdr:to>
      <xdr:col>76</xdr:col>
      <xdr:colOff>114300</xdr:colOff>
      <xdr:row>97</xdr:row>
      <xdr:rowOff>125451</xdr:rowOff>
    </xdr:to>
    <xdr:cxnSp macro="">
      <xdr:nvCxnSpPr>
        <xdr:cNvPr id="685" name="直線コネクタ 684"/>
        <xdr:cNvCxnSpPr/>
      </xdr:nvCxnSpPr>
      <xdr:spPr>
        <a:xfrm flipV="1">
          <a:off x="13703300" y="16753663"/>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125451</xdr:rowOff>
    </xdr:from>
    <xdr:to>
      <xdr:col>71</xdr:col>
      <xdr:colOff>177800</xdr:colOff>
      <xdr:row>97</xdr:row>
      <xdr:rowOff>160083</xdr:rowOff>
    </xdr:to>
    <xdr:cxnSp macro="">
      <xdr:nvCxnSpPr>
        <xdr:cNvPr id="688" name="直線コネクタ 687"/>
        <xdr:cNvCxnSpPr/>
      </xdr:nvCxnSpPr>
      <xdr:spPr>
        <a:xfrm flipV="1">
          <a:off x="12814300" y="1675610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74930</xdr:rowOff>
    </xdr:from>
    <xdr:to>
      <xdr:col>85</xdr:col>
      <xdr:colOff>177800</xdr:colOff>
      <xdr:row>99</xdr:row>
      <xdr:rowOff>5080</xdr:rowOff>
    </xdr:to>
    <xdr:sp macro="" textlink="">
      <xdr:nvSpPr>
        <xdr:cNvPr id="698" name="楕円 697"/>
        <xdr:cNvSpPr/>
      </xdr:nvSpPr>
      <xdr:spPr>
        <a:xfrm>
          <a:off x="162687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161307</xdr:rowOff>
    </xdr:from>
    <xdr:ext cx="469744" cy="259045"/>
    <xdr:sp macro="" textlink="">
      <xdr:nvSpPr>
        <xdr:cNvPr id="699" name="積立金該当値テキスト"/>
        <xdr:cNvSpPr txBox="1"/>
      </xdr:nvSpPr>
      <xdr:spPr>
        <a:xfrm>
          <a:off x="16370300" y="1679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39193</xdr:rowOff>
    </xdr:from>
    <xdr:to>
      <xdr:col>81</xdr:col>
      <xdr:colOff>101600</xdr:colOff>
      <xdr:row>98</xdr:row>
      <xdr:rowOff>140793</xdr:rowOff>
    </xdr:to>
    <xdr:sp macro="" textlink="">
      <xdr:nvSpPr>
        <xdr:cNvPr id="700" name="楕円 699"/>
        <xdr:cNvSpPr/>
      </xdr:nvSpPr>
      <xdr:spPr>
        <a:xfrm>
          <a:off x="15430500" y="168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131920</xdr:rowOff>
    </xdr:from>
    <xdr:ext cx="469744" cy="259045"/>
    <xdr:sp macro="" textlink="">
      <xdr:nvSpPr>
        <xdr:cNvPr id="701" name="テキスト ボックス 700"/>
        <xdr:cNvSpPr txBox="1"/>
      </xdr:nvSpPr>
      <xdr:spPr>
        <a:xfrm>
          <a:off x="15246428" y="1693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72213</xdr:rowOff>
    </xdr:from>
    <xdr:to>
      <xdr:col>76</xdr:col>
      <xdr:colOff>165100</xdr:colOff>
      <xdr:row>98</xdr:row>
      <xdr:rowOff>2363</xdr:rowOff>
    </xdr:to>
    <xdr:sp macro="" textlink="">
      <xdr:nvSpPr>
        <xdr:cNvPr id="702" name="楕円 701"/>
        <xdr:cNvSpPr/>
      </xdr:nvSpPr>
      <xdr:spPr>
        <a:xfrm>
          <a:off x="14541500" y="167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164940</xdr:rowOff>
    </xdr:from>
    <xdr:ext cx="534377" cy="259045"/>
    <xdr:sp macro="" textlink="">
      <xdr:nvSpPr>
        <xdr:cNvPr id="703" name="テキスト ボックス 702"/>
        <xdr:cNvSpPr txBox="1"/>
      </xdr:nvSpPr>
      <xdr:spPr>
        <a:xfrm>
          <a:off x="14325111" y="167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74651</xdr:rowOff>
    </xdr:from>
    <xdr:to>
      <xdr:col>72</xdr:col>
      <xdr:colOff>38100</xdr:colOff>
      <xdr:row>98</xdr:row>
      <xdr:rowOff>4801</xdr:rowOff>
    </xdr:to>
    <xdr:sp macro="" textlink="">
      <xdr:nvSpPr>
        <xdr:cNvPr id="704" name="楕円 703"/>
        <xdr:cNvSpPr/>
      </xdr:nvSpPr>
      <xdr:spPr>
        <a:xfrm>
          <a:off x="13652500" y="167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167378</xdr:rowOff>
    </xdr:from>
    <xdr:ext cx="534377" cy="259045"/>
    <xdr:sp macro="" textlink="">
      <xdr:nvSpPr>
        <xdr:cNvPr id="705" name="テキスト ボックス 704"/>
        <xdr:cNvSpPr txBox="1"/>
      </xdr:nvSpPr>
      <xdr:spPr>
        <a:xfrm>
          <a:off x="13436111" y="167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109283</xdr:rowOff>
    </xdr:from>
    <xdr:to>
      <xdr:col>67</xdr:col>
      <xdr:colOff>101600</xdr:colOff>
      <xdr:row>98</xdr:row>
      <xdr:rowOff>39433</xdr:rowOff>
    </xdr:to>
    <xdr:sp macro="" textlink="">
      <xdr:nvSpPr>
        <xdr:cNvPr id="706" name="楕円 705"/>
        <xdr:cNvSpPr/>
      </xdr:nvSpPr>
      <xdr:spPr>
        <a:xfrm>
          <a:off x="12763500" y="167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30560</xdr:rowOff>
    </xdr:from>
    <xdr:ext cx="534377" cy="259045"/>
    <xdr:sp macro="" textlink="">
      <xdr:nvSpPr>
        <xdr:cNvPr id="707" name="テキスト ボックス 706"/>
        <xdr:cNvSpPr txBox="1"/>
      </xdr:nvSpPr>
      <xdr:spPr>
        <a:xfrm>
          <a:off x="12547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141940</xdr:rowOff>
    </xdr:from>
    <xdr:to>
      <xdr:col>116</xdr:col>
      <xdr:colOff>63500</xdr:colOff>
      <xdr:row>38</xdr:row>
      <xdr:rowOff>31686</xdr:rowOff>
    </xdr:to>
    <xdr:cxnSp macro="">
      <xdr:nvCxnSpPr>
        <xdr:cNvPr id="734" name="直線コネクタ 733"/>
        <xdr:cNvCxnSpPr/>
      </xdr:nvCxnSpPr>
      <xdr:spPr>
        <a:xfrm>
          <a:off x="21323300" y="6485590"/>
          <a:ext cx="8382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141940</xdr:rowOff>
    </xdr:from>
    <xdr:to>
      <xdr:col>111</xdr:col>
      <xdr:colOff>177800</xdr:colOff>
      <xdr:row>37</xdr:row>
      <xdr:rowOff>155794</xdr:rowOff>
    </xdr:to>
    <xdr:cxnSp macro="">
      <xdr:nvCxnSpPr>
        <xdr:cNvPr id="737" name="直線コネクタ 736"/>
        <xdr:cNvCxnSpPr/>
      </xdr:nvCxnSpPr>
      <xdr:spPr>
        <a:xfrm flipV="1">
          <a:off x="20434300" y="6485590"/>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155794</xdr:rowOff>
    </xdr:from>
    <xdr:to>
      <xdr:col>107</xdr:col>
      <xdr:colOff>50800</xdr:colOff>
      <xdr:row>38</xdr:row>
      <xdr:rowOff>5535</xdr:rowOff>
    </xdr:to>
    <xdr:cxnSp macro="">
      <xdr:nvCxnSpPr>
        <xdr:cNvPr id="740" name="直線コネクタ 739"/>
        <xdr:cNvCxnSpPr/>
      </xdr:nvCxnSpPr>
      <xdr:spPr>
        <a:xfrm flipV="1">
          <a:off x="19545300" y="6499444"/>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5535</xdr:rowOff>
    </xdr:from>
    <xdr:to>
      <xdr:col>102</xdr:col>
      <xdr:colOff>114300</xdr:colOff>
      <xdr:row>38</xdr:row>
      <xdr:rowOff>8210</xdr:rowOff>
    </xdr:to>
    <xdr:cxnSp macro="">
      <xdr:nvCxnSpPr>
        <xdr:cNvPr id="743" name="直線コネクタ 742"/>
        <xdr:cNvCxnSpPr/>
      </xdr:nvCxnSpPr>
      <xdr:spPr>
        <a:xfrm flipV="1">
          <a:off x="18656300" y="6520635"/>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152336</xdr:rowOff>
    </xdr:from>
    <xdr:to>
      <xdr:col>116</xdr:col>
      <xdr:colOff>114300</xdr:colOff>
      <xdr:row>38</xdr:row>
      <xdr:rowOff>82486</xdr:rowOff>
    </xdr:to>
    <xdr:sp macro="" textlink="">
      <xdr:nvSpPr>
        <xdr:cNvPr id="753" name="楕円 752"/>
        <xdr:cNvSpPr/>
      </xdr:nvSpPr>
      <xdr:spPr>
        <a:xfrm>
          <a:off x="22110700" y="6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111713</xdr:rowOff>
    </xdr:from>
    <xdr:ext cx="469744" cy="259045"/>
    <xdr:sp macro="" textlink="">
      <xdr:nvSpPr>
        <xdr:cNvPr id="754" name="投資及び出資金該当値テキスト"/>
        <xdr:cNvSpPr txBox="1"/>
      </xdr:nvSpPr>
      <xdr:spPr>
        <a:xfrm>
          <a:off x="22212300" y="62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91140</xdr:rowOff>
    </xdr:from>
    <xdr:to>
      <xdr:col>112</xdr:col>
      <xdr:colOff>38100</xdr:colOff>
      <xdr:row>38</xdr:row>
      <xdr:rowOff>21290</xdr:rowOff>
    </xdr:to>
    <xdr:sp macro="" textlink="">
      <xdr:nvSpPr>
        <xdr:cNvPr id="755" name="楕円 754"/>
        <xdr:cNvSpPr/>
      </xdr:nvSpPr>
      <xdr:spPr>
        <a:xfrm>
          <a:off x="21272500" y="64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37817</xdr:rowOff>
    </xdr:from>
    <xdr:ext cx="469744" cy="259045"/>
    <xdr:sp macro="" textlink="">
      <xdr:nvSpPr>
        <xdr:cNvPr id="756" name="テキスト ボックス 755"/>
        <xdr:cNvSpPr txBox="1"/>
      </xdr:nvSpPr>
      <xdr:spPr>
        <a:xfrm>
          <a:off x="21088428" y="621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104994</xdr:rowOff>
    </xdr:from>
    <xdr:to>
      <xdr:col>107</xdr:col>
      <xdr:colOff>101600</xdr:colOff>
      <xdr:row>38</xdr:row>
      <xdr:rowOff>35144</xdr:rowOff>
    </xdr:to>
    <xdr:sp macro="" textlink="">
      <xdr:nvSpPr>
        <xdr:cNvPr id="757" name="楕円 756"/>
        <xdr:cNvSpPr/>
      </xdr:nvSpPr>
      <xdr:spPr>
        <a:xfrm>
          <a:off x="20383500" y="6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51671</xdr:rowOff>
    </xdr:from>
    <xdr:ext cx="469744" cy="259045"/>
    <xdr:sp macro="" textlink="">
      <xdr:nvSpPr>
        <xdr:cNvPr id="758" name="テキスト ボックス 757"/>
        <xdr:cNvSpPr txBox="1"/>
      </xdr:nvSpPr>
      <xdr:spPr>
        <a:xfrm>
          <a:off x="20199428" y="62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126185</xdr:rowOff>
    </xdr:from>
    <xdr:to>
      <xdr:col>102</xdr:col>
      <xdr:colOff>165100</xdr:colOff>
      <xdr:row>38</xdr:row>
      <xdr:rowOff>56335</xdr:rowOff>
    </xdr:to>
    <xdr:sp macro="" textlink="">
      <xdr:nvSpPr>
        <xdr:cNvPr id="759" name="楕円 758"/>
        <xdr:cNvSpPr/>
      </xdr:nvSpPr>
      <xdr:spPr>
        <a:xfrm>
          <a:off x="19494500" y="64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72862</xdr:rowOff>
    </xdr:from>
    <xdr:ext cx="469744" cy="259045"/>
    <xdr:sp macro="" textlink="">
      <xdr:nvSpPr>
        <xdr:cNvPr id="760" name="テキスト ボックス 759"/>
        <xdr:cNvSpPr txBox="1"/>
      </xdr:nvSpPr>
      <xdr:spPr>
        <a:xfrm>
          <a:off x="19310428" y="624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128859</xdr:rowOff>
    </xdr:from>
    <xdr:to>
      <xdr:col>98</xdr:col>
      <xdr:colOff>38100</xdr:colOff>
      <xdr:row>38</xdr:row>
      <xdr:rowOff>59009</xdr:rowOff>
    </xdr:to>
    <xdr:sp macro="" textlink="">
      <xdr:nvSpPr>
        <xdr:cNvPr id="761" name="楕円 760"/>
        <xdr:cNvSpPr/>
      </xdr:nvSpPr>
      <xdr:spPr>
        <a:xfrm>
          <a:off x="18605500" y="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75536</xdr:rowOff>
    </xdr:from>
    <xdr:ext cx="469744" cy="259045"/>
    <xdr:sp macro="" textlink="">
      <xdr:nvSpPr>
        <xdr:cNvPr id="762" name="テキスト ボックス 761"/>
        <xdr:cNvSpPr txBox="1"/>
      </xdr:nvSpPr>
      <xdr:spPr>
        <a:xfrm>
          <a:off x="18421428" y="62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166949</xdr:rowOff>
    </xdr:from>
    <xdr:to>
      <xdr:col>116</xdr:col>
      <xdr:colOff>63500</xdr:colOff>
      <xdr:row>58</xdr:row>
      <xdr:rowOff>6129</xdr:rowOff>
    </xdr:to>
    <xdr:cxnSp macro="">
      <xdr:nvCxnSpPr>
        <xdr:cNvPr id="789" name="直線コネクタ 788"/>
        <xdr:cNvCxnSpPr/>
      </xdr:nvCxnSpPr>
      <xdr:spPr>
        <a:xfrm flipV="1">
          <a:off x="21323300" y="9939599"/>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169875</xdr:rowOff>
    </xdr:from>
    <xdr:to>
      <xdr:col>111</xdr:col>
      <xdr:colOff>177800</xdr:colOff>
      <xdr:row>58</xdr:row>
      <xdr:rowOff>6129</xdr:rowOff>
    </xdr:to>
    <xdr:cxnSp macro="">
      <xdr:nvCxnSpPr>
        <xdr:cNvPr id="792" name="直線コネクタ 791"/>
        <xdr:cNvCxnSpPr/>
      </xdr:nvCxnSpPr>
      <xdr:spPr>
        <a:xfrm>
          <a:off x="20434300" y="9942525"/>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169875</xdr:rowOff>
    </xdr:from>
    <xdr:to>
      <xdr:col>107</xdr:col>
      <xdr:colOff>50800</xdr:colOff>
      <xdr:row>58</xdr:row>
      <xdr:rowOff>3957</xdr:rowOff>
    </xdr:to>
    <xdr:cxnSp macro="">
      <xdr:nvCxnSpPr>
        <xdr:cNvPr id="795" name="直線コネクタ 794"/>
        <xdr:cNvCxnSpPr/>
      </xdr:nvCxnSpPr>
      <xdr:spPr>
        <a:xfrm flipV="1">
          <a:off x="19545300" y="9942525"/>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160754</xdr:rowOff>
    </xdr:from>
    <xdr:to>
      <xdr:col>102</xdr:col>
      <xdr:colOff>114300</xdr:colOff>
      <xdr:row>58</xdr:row>
      <xdr:rowOff>3957</xdr:rowOff>
    </xdr:to>
    <xdr:cxnSp macro="">
      <xdr:nvCxnSpPr>
        <xdr:cNvPr id="798" name="直線コネクタ 797"/>
        <xdr:cNvCxnSpPr/>
      </xdr:nvCxnSpPr>
      <xdr:spPr>
        <a:xfrm>
          <a:off x="18656300" y="9933404"/>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116149</xdr:rowOff>
    </xdr:from>
    <xdr:to>
      <xdr:col>116</xdr:col>
      <xdr:colOff>114300</xdr:colOff>
      <xdr:row>58</xdr:row>
      <xdr:rowOff>46299</xdr:rowOff>
    </xdr:to>
    <xdr:sp macro="" textlink="">
      <xdr:nvSpPr>
        <xdr:cNvPr id="808" name="楕円 807"/>
        <xdr:cNvSpPr/>
      </xdr:nvSpPr>
      <xdr:spPr>
        <a:xfrm>
          <a:off x="22110700" y="9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139026</xdr:rowOff>
    </xdr:from>
    <xdr:ext cx="469744" cy="259045"/>
    <xdr:sp macro="" textlink="">
      <xdr:nvSpPr>
        <xdr:cNvPr id="809" name="貸付金該当値テキスト"/>
        <xdr:cNvSpPr txBox="1"/>
      </xdr:nvSpPr>
      <xdr:spPr>
        <a:xfrm>
          <a:off x="22212300" y="974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126779</xdr:rowOff>
    </xdr:from>
    <xdr:to>
      <xdr:col>112</xdr:col>
      <xdr:colOff>38100</xdr:colOff>
      <xdr:row>58</xdr:row>
      <xdr:rowOff>56929</xdr:rowOff>
    </xdr:to>
    <xdr:sp macro="" textlink="">
      <xdr:nvSpPr>
        <xdr:cNvPr id="810" name="楕円 809"/>
        <xdr:cNvSpPr/>
      </xdr:nvSpPr>
      <xdr:spPr>
        <a:xfrm>
          <a:off x="21272500" y="98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73456</xdr:rowOff>
    </xdr:from>
    <xdr:ext cx="469744" cy="259045"/>
    <xdr:sp macro="" textlink="">
      <xdr:nvSpPr>
        <xdr:cNvPr id="811" name="テキスト ボックス 810"/>
        <xdr:cNvSpPr txBox="1"/>
      </xdr:nvSpPr>
      <xdr:spPr>
        <a:xfrm>
          <a:off x="21088428" y="96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119075</xdr:rowOff>
    </xdr:from>
    <xdr:to>
      <xdr:col>107</xdr:col>
      <xdr:colOff>101600</xdr:colOff>
      <xdr:row>58</xdr:row>
      <xdr:rowOff>49225</xdr:rowOff>
    </xdr:to>
    <xdr:sp macro="" textlink="">
      <xdr:nvSpPr>
        <xdr:cNvPr id="812" name="楕円 811"/>
        <xdr:cNvSpPr/>
      </xdr:nvSpPr>
      <xdr:spPr>
        <a:xfrm>
          <a:off x="20383500" y="98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65752</xdr:rowOff>
    </xdr:from>
    <xdr:ext cx="469744" cy="259045"/>
    <xdr:sp macro="" textlink="">
      <xdr:nvSpPr>
        <xdr:cNvPr id="813" name="テキスト ボックス 812"/>
        <xdr:cNvSpPr txBox="1"/>
      </xdr:nvSpPr>
      <xdr:spPr>
        <a:xfrm>
          <a:off x="20199428" y="966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124607</xdr:rowOff>
    </xdr:from>
    <xdr:to>
      <xdr:col>102</xdr:col>
      <xdr:colOff>165100</xdr:colOff>
      <xdr:row>58</xdr:row>
      <xdr:rowOff>54757</xdr:rowOff>
    </xdr:to>
    <xdr:sp macro="" textlink="">
      <xdr:nvSpPr>
        <xdr:cNvPr id="814" name="楕円 813"/>
        <xdr:cNvSpPr/>
      </xdr:nvSpPr>
      <xdr:spPr>
        <a:xfrm>
          <a:off x="19494500" y="98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45884</xdr:rowOff>
    </xdr:from>
    <xdr:ext cx="469744" cy="259045"/>
    <xdr:sp macro="" textlink="">
      <xdr:nvSpPr>
        <xdr:cNvPr id="815" name="テキスト ボックス 814"/>
        <xdr:cNvSpPr txBox="1"/>
      </xdr:nvSpPr>
      <xdr:spPr>
        <a:xfrm>
          <a:off x="19310428" y="998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109954</xdr:rowOff>
    </xdr:from>
    <xdr:to>
      <xdr:col>98</xdr:col>
      <xdr:colOff>38100</xdr:colOff>
      <xdr:row>58</xdr:row>
      <xdr:rowOff>40104</xdr:rowOff>
    </xdr:to>
    <xdr:sp macro="" textlink="">
      <xdr:nvSpPr>
        <xdr:cNvPr id="816" name="楕円 815"/>
        <xdr:cNvSpPr/>
      </xdr:nvSpPr>
      <xdr:spPr>
        <a:xfrm>
          <a:off x="18605500" y="98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56631</xdr:rowOff>
    </xdr:from>
    <xdr:ext cx="469744" cy="259045"/>
    <xdr:sp macro="" textlink="">
      <xdr:nvSpPr>
        <xdr:cNvPr id="817" name="テキスト ボックス 816"/>
        <xdr:cNvSpPr txBox="1"/>
      </xdr:nvSpPr>
      <xdr:spPr>
        <a:xfrm>
          <a:off x="18421428" y="965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99803</xdr:rowOff>
    </xdr:from>
    <xdr:to>
      <xdr:col>116</xdr:col>
      <xdr:colOff>63500</xdr:colOff>
      <xdr:row>78</xdr:row>
      <xdr:rowOff>121400</xdr:rowOff>
    </xdr:to>
    <xdr:cxnSp macro="">
      <xdr:nvCxnSpPr>
        <xdr:cNvPr id="849" name="直線コネクタ 848"/>
        <xdr:cNvCxnSpPr/>
      </xdr:nvCxnSpPr>
      <xdr:spPr>
        <a:xfrm flipV="1">
          <a:off x="21323300" y="13472903"/>
          <a:ext cx="8382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121400</xdr:rowOff>
    </xdr:from>
    <xdr:to>
      <xdr:col>111</xdr:col>
      <xdr:colOff>177800</xdr:colOff>
      <xdr:row>78</xdr:row>
      <xdr:rowOff>165314</xdr:rowOff>
    </xdr:to>
    <xdr:cxnSp macro="">
      <xdr:nvCxnSpPr>
        <xdr:cNvPr id="852" name="直線コネクタ 851"/>
        <xdr:cNvCxnSpPr/>
      </xdr:nvCxnSpPr>
      <xdr:spPr>
        <a:xfrm flipV="1">
          <a:off x="20434300" y="13494500"/>
          <a:ext cx="889000" cy="4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165314</xdr:rowOff>
    </xdr:from>
    <xdr:to>
      <xdr:col>107</xdr:col>
      <xdr:colOff>50800</xdr:colOff>
      <xdr:row>79</xdr:row>
      <xdr:rowOff>864</xdr:rowOff>
    </xdr:to>
    <xdr:cxnSp macro="">
      <xdr:nvCxnSpPr>
        <xdr:cNvPr id="855" name="直線コネクタ 854"/>
        <xdr:cNvCxnSpPr/>
      </xdr:nvCxnSpPr>
      <xdr:spPr>
        <a:xfrm flipV="1">
          <a:off x="19545300" y="13538414"/>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864</xdr:rowOff>
    </xdr:from>
    <xdr:to>
      <xdr:col>102</xdr:col>
      <xdr:colOff>114300</xdr:colOff>
      <xdr:row>79</xdr:row>
      <xdr:rowOff>9942</xdr:rowOff>
    </xdr:to>
    <xdr:cxnSp macro="">
      <xdr:nvCxnSpPr>
        <xdr:cNvPr id="858" name="直線コネクタ 857"/>
        <xdr:cNvCxnSpPr/>
      </xdr:nvCxnSpPr>
      <xdr:spPr>
        <a:xfrm flipV="1">
          <a:off x="18656300" y="13545414"/>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49003</xdr:rowOff>
    </xdr:from>
    <xdr:to>
      <xdr:col>116</xdr:col>
      <xdr:colOff>114300</xdr:colOff>
      <xdr:row>78</xdr:row>
      <xdr:rowOff>150603</xdr:rowOff>
    </xdr:to>
    <xdr:sp macro="" textlink="">
      <xdr:nvSpPr>
        <xdr:cNvPr id="868" name="楕円 867"/>
        <xdr:cNvSpPr/>
      </xdr:nvSpPr>
      <xdr:spPr>
        <a:xfrm>
          <a:off x="22110700" y="134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27430</xdr:rowOff>
    </xdr:from>
    <xdr:ext cx="534377" cy="259045"/>
    <xdr:sp macro="" textlink="">
      <xdr:nvSpPr>
        <xdr:cNvPr id="869" name="繰出金該当値テキスト"/>
        <xdr:cNvSpPr txBox="1"/>
      </xdr:nvSpPr>
      <xdr:spPr>
        <a:xfrm>
          <a:off x="22212300" y="134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70600</xdr:rowOff>
    </xdr:from>
    <xdr:to>
      <xdr:col>112</xdr:col>
      <xdr:colOff>38100</xdr:colOff>
      <xdr:row>79</xdr:row>
      <xdr:rowOff>750</xdr:rowOff>
    </xdr:to>
    <xdr:sp macro="" textlink="">
      <xdr:nvSpPr>
        <xdr:cNvPr id="870" name="楕円 869"/>
        <xdr:cNvSpPr/>
      </xdr:nvSpPr>
      <xdr:spPr>
        <a:xfrm>
          <a:off x="21272500" y="134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163327</xdr:rowOff>
    </xdr:from>
    <xdr:ext cx="534377" cy="259045"/>
    <xdr:sp macro="" textlink="">
      <xdr:nvSpPr>
        <xdr:cNvPr id="871" name="テキスト ボックス 870"/>
        <xdr:cNvSpPr txBox="1"/>
      </xdr:nvSpPr>
      <xdr:spPr>
        <a:xfrm>
          <a:off x="21056111" y="135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114514</xdr:rowOff>
    </xdr:from>
    <xdr:to>
      <xdr:col>107</xdr:col>
      <xdr:colOff>101600</xdr:colOff>
      <xdr:row>79</xdr:row>
      <xdr:rowOff>44664</xdr:rowOff>
    </xdr:to>
    <xdr:sp macro="" textlink="">
      <xdr:nvSpPr>
        <xdr:cNvPr id="872" name="楕円 871"/>
        <xdr:cNvSpPr/>
      </xdr:nvSpPr>
      <xdr:spPr>
        <a:xfrm>
          <a:off x="20383500" y="134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35791</xdr:rowOff>
    </xdr:from>
    <xdr:ext cx="534377" cy="259045"/>
    <xdr:sp macro="" textlink="">
      <xdr:nvSpPr>
        <xdr:cNvPr id="873" name="テキスト ボックス 872"/>
        <xdr:cNvSpPr txBox="1"/>
      </xdr:nvSpPr>
      <xdr:spPr>
        <a:xfrm>
          <a:off x="20167111" y="135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121514</xdr:rowOff>
    </xdr:from>
    <xdr:to>
      <xdr:col>102</xdr:col>
      <xdr:colOff>165100</xdr:colOff>
      <xdr:row>79</xdr:row>
      <xdr:rowOff>51664</xdr:rowOff>
    </xdr:to>
    <xdr:sp macro="" textlink="">
      <xdr:nvSpPr>
        <xdr:cNvPr id="874" name="楕円 873"/>
        <xdr:cNvSpPr/>
      </xdr:nvSpPr>
      <xdr:spPr>
        <a:xfrm>
          <a:off x="19494500" y="13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42791</xdr:rowOff>
    </xdr:from>
    <xdr:ext cx="534377" cy="259045"/>
    <xdr:sp macro="" textlink="">
      <xdr:nvSpPr>
        <xdr:cNvPr id="875" name="テキスト ボックス 874"/>
        <xdr:cNvSpPr txBox="1"/>
      </xdr:nvSpPr>
      <xdr:spPr>
        <a:xfrm>
          <a:off x="19278111" y="135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130592</xdr:rowOff>
    </xdr:from>
    <xdr:to>
      <xdr:col>98</xdr:col>
      <xdr:colOff>38100</xdr:colOff>
      <xdr:row>79</xdr:row>
      <xdr:rowOff>60742</xdr:rowOff>
    </xdr:to>
    <xdr:sp macro="" textlink="">
      <xdr:nvSpPr>
        <xdr:cNvPr id="876" name="楕円 875"/>
        <xdr:cNvSpPr/>
      </xdr:nvSpPr>
      <xdr:spPr>
        <a:xfrm>
          <a:off x="18605500" y="135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51869</xdr:rowOff>
    </xdr:from>
    <xdr:ext cx="534377" cy="259045"/>
    <xdr:sp macro="" textlink="">
      <xdr:nvSpPr>
        <xdr:cNvPr id="877" name="テキスト ボックス 876"/>
        <xdr:cNvSpPr txBox="1"/>
      </xdr:nvSpPr>
      <xdr:spPr>
        <a:xfrm>
          <a:off x="18389111" y="1359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歳出決算総額は、住民一人当たり４８</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千円となっている。主な構成項目である人件費は住民一人当たり</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円前後で推移していたが</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５千</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超</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。類似団体平均よりは下回っているものの、県平均よりは大きく上回っている状況である。</a:t>
          </a:r>
          <a:r>
            <a:rPr kumimoji="1" lang="ja-JP" altLang="en-US" sz="1100">
              <a:solidFill>
                <a:schemeClr val="dk1"/>
              </a:solidFill>
              <a:effectLst/>
              <a:latin typeface="+mn-lt"/>
              <a:ea typeface="+mn-ea"/>
              <a:cs typeface="+mn-cs"/>
            </a:rPr>
            <a:t>今後も会計年度任用職員制度の導入により人件費の増加は必至であるが、</a:t>
          </a:r>
          <a:r>
            <a:rPr kumimoji="1" lang="ja-JP" altLang="ja-JP" sz="1100">
              <a:solidFill>
                <a:schemeClr val="dk1"/>
              </a:solidFill>
              <a:effectLst/>
              <a:latin typeface="+mn-lt"/>
              <a:ea typeface="+mn-ea"/>
              <a:cs typeface="+mn-cs"/>
            </a:rPr>
            <a:t>今後も引き続き人件費の適正化に努める。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他会計への繰出金は、</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県平均を大きく上回っている。今後、水道施設の更新・水源統合に伴ってさらに増加</a:t>
          </a:r>
          <a:r>
            <a:rPr kumimoji="1" lang="ja-JP" altLang="en-US" sz="1100">
              <a:solidFill>
                <a:schemeClr val="dk1"/>
              </a:solidFill>
              <a:effectLst/>
              <a:latin typeface="+mn-lt"/>
              <a:ea typeface="+mn-ea"/>
              <a:cs typeface="+mn-cs"/>
            </a:rPr>
            <a:t>が見込まれるが、</a:t>
          </a:r>
          <a:r>
            <a:rPr kumimoji="1" lang="ja-JP" altLang="ja-JP" sz="1100">
              <a:solidFill>
                <a:schemeClr val="dk1"/>
              </a:solidFill>
              <a:effectLst/>
              <a:latin typeface="+mn-lt"/>
              <a:ea typeface="+mn-ea"/>
              <a:cs typeface="+mn-cs"/>
            </a:rPr>
            <a:t>公共施設等総合管理計画や水道事業の経営戦略等により、施設の計画的な維持管理・更新に務め、普通会計の負担軽減に努める。</a:t>
          </a:r>
          <a:endParaRPr lang="ja-JP" altLang="ja-JP">
            <a:effectLst/>
          </a:endParaRPr>
        </a:p>
        <a:p>
          <a:r>
            <a:rPr kumimoji="1" lang="ja-JP" altLang="en-US" sz="1100">
              <a:solidFill>
                <a:schemeClr val="dk1"/>
              </a:solidFill>
              <a:effectLst/>
              <a:latin typeface="+mn-lt"/>
              <a:ea typeface="+mn-ea"/>
              <a:cs typeface="+mn-cs"/>
            </a:rPr>
            <a:t>　一方、</a:t>
          </a:r>
          <a:r>
            <a:rPr kumimoji="1" lang="ja-JP" altLang="ja-JP" sz="1100">
              <a:solidFill>
                <a:schemeClr val="dk1"/>
              </a:solidFill>
              <a:effectLst/>
              <a:latin typeface="+mn-lt"/>
              <a:ea typeface="+mn-ea"/>
              <a:cs typeface="+mn-cs"/>
            </a:rPr>
            <a:t>減少している経費</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積立金である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公債費は、今後、</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庁舎建設に伴う新規起債や</a:t>
          </a:r>
          <a:r>
            <a:rPr kumimoji="1" lang="ja-JP" altLang="en-US" sz="1100">
              <a:solidFill>
                <a:schemeClr val="dk1"/>
              </a:solidFill>
              <a:effectLst/>
              <a:latin typeface="+mn-lt"/>
              <a:ea typeface="+mn-ea"/>
              <a:cs typeface="+mn-cs"/>
            </a:rPr>
            <a:t>交付税措置のある</a:t>
          </a:r>
          <a:r>
            <a:rPr kumimoji="1" lang="ja-JP" altLang="ja-JP" sz="1100">
              <a:solidFill>
                <a:schemeClr val="dk1"/>
              </a:solidFill>
              <a:effectLst/>
              <a:latin typeface="+mn-lt"/>
              <a:ea typeface="+mn-ea"/>
              <a:cs typeface="+mn-cs"/>
            </a:rPr>
            <a:t>有利な過疎対策事業債の活用により一時的に増加に転じる可能性があるが、借入と償還のバランスを取って運用してい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また、普通建設事業費は住民一人当たり</a:t>
          </a:r>
          <a:r>
            <a:rPr kumimoji="1" lang="ja-JP" altLang="en-US" sz="1050">
              <a:solidFill>
                <a:schemeClr val="dk1"/>
              </a:solidFill>
              <a:effectLst/>
              <a:latin typeface="+mn-lt"/>
              <a:ea typeface="+mn-ea"/>
              <a:cs typeface="+mn-cs"/>
            </a:rPr>
            <a:t>５４</a:t>
          </a:r>
          <a:r>
            <a:rPr kumimoji="1" lang="ja-JP" altLang="ja-JP" sz="1050">
              <a:solidFill>
                <a:schemeClr val="dk1"/>
              </a:solidFill>
              <a:effectLst/>
              <a:latin typeface="+mn-lt"/>
              <a:ea typeface="+mn-ea"/>
              <a:cs typeface="+mn-cs"/>
            </a:rPr>
            <a:t>千円となっており、類似団体と比較して一人当たりのコストは低い状況となっている</a:t>
          </a:r>
          <a:r>
            <a:rPr kumimoji="1" lang="ja-JP" altLang="en-US" sz="1050">
              <a:solidFill>
                <a:schemeClr val="dk1"/>
              </a:solidFill>
              <a:effectLst/>
              <a:latin typeface="+mn-lt"/>
              <a:ea typeface="+mn-ea"/>
              <a:cs typeface="+mn-cs"/>
            </a:rPr>
            <a:t>が、今後の主要事業である新</a:t>
          </a:r>
          <a:r>
            <a:rPr kumimoji="1" lang="ja-JP" altLang="ja-JP" sz="1050">
              <a:solidFill>
                <a:schemeClr val="dk1"/>
              </a:solidFill>
              <a:effectLst/>
              <a:latin typeface="+mn-lt"/>
              <a:ea typeface="+mn-ea"/>
              <a:cs typeface="+mn-cs"/>
            </a:rPr>
            <a:t>庁舎建設</a:t>
          </a:r>
          <a:r>
            <a:rPr kumimoji="1" lang="ja-JP" altLang="en-US" sz="1050">
              <a:solidFill>
                <a:schemeClr val="dk1"/>
              </a:solidFill>
              <a:effectLst/>
              <a:latin typeface="+mn-lt"/>
              <a:ea typeface="+mn-ea"/>
              <a:cs typeface="+mn-cs"/>
            </a:rPr>
            <a:t>事業が始まると</a:t>
          </a:r>
          <a:r>
            <a:rPr kumimoji="1" lang="ja-JP" altLang="ja-JP" sz="1050">
              <a:solidFill>
                <a:schemeClr val="dk1"/>
              </a:solidFill>
              <a:effectLst/>
              <a:latin typeface="+mn-lt"/>
              <a:ea typeface="+mn-ea"/>
              <a:cs typeface="+mn-cs"/>
            </a:rPr>
            <a:t>大幅に増加することが</a:t>
          </a:r>
          <a:r>
            <a:rPr kumimoji="1" lang="ja-JP" altLang="en-US" sz="1050">
              <a:solidFill>
                <a:schemeClr val="dk1"/>
              </a:solidFill>
              <a:effectLst/>
              <a:latin typeface="+mn-lt"/>
              <a:ea typeface="+mn-ea"/>
              <a:cs typeface="+mn-cs"/>
            </a:rPr>
            <a:t>見込まれる。引き続き</a:t>
          </a:r>
          <a:r>
            <a:rPr kumimoji="1" lang="ja-JP" altLang="ja-JP" sz="1050">
              <a:solidFill>
                <a:schemeClr val="dk1"/>
              </a:solidFill>
              <a:effectLst/>
              <a:latin typeface="+mn-lt"/>
              <a:ea typeface="+mn-ea"/>
              <a:cs typeface="+mn-cs"/>
            </a:rPr>
            <a:t>公共施設等総合管理計画に基づき、事業の取捨選択を徹底していくことで、</a:t>
          </a:r>
          <a:r>
            <a:rPr kumimoji="1" lang="ja-JP" altLang="en-US" sz="1050">
              <a:solidFill>
                <a:schemeClr val="dk1"/>
              </a:solidFill>
              <a:effectLst/>
              <a:latin typeface="+mn-lt"/>
              <a:ea typeface="+mn-ea"/>
              <a:cs typeface="+mn-cs"/>
            </a:rPr>
            <a:t>経費の削減</a:t>
          </a:r>
          <a:r>
            <a:rPr kumimoji="1" lang="ja-JP" altLang="ja-JP" sz="1050">
              <a:solidFill>
                <a:schemeClr val="dk1"/>
              </a:solidFill>
              <a:effectLst/>
              <a:latin typeface="+mn-lt"/>
              <a:ea typeface="+mn-ea"/>
              <a:cs typeface="+mn-cs"/>
            </a:rPr>
            <a:t>を目指す。</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11,071
11,015
176.06
6,107,989
5,385,797
371,270
3,564,134
3,743,807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xdr:rowOff>
    </xdr:from>
    <xdr:to>
      <xdr:col>24</xdr:col>
      <xdr:colOff>63500</xdr:colOff>
      <xdr:row>36</xdr:row>
      <xdr:rowOff>74930</xdr:rowOff>
    </xdr:to>
    <xdr:cxnSp macro="">
      <xdr:nvCxnSpPr>
        <xdr:cNvPr id="61" name="直線コネクタ 60"/>
        <xdr:cNvCxnSpPr/>
      </xdr:nvCxnSpPr>
      <xdr:spPr>
        <a:xfrm>
          <a:off x="3797300" y="6173216"/>
          <a:ext cx="8382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xdr:rowOff>
    </xdr:from>
    <xdr:to>
      <xdr:col>19</xdr:col>
      <xdr:colOff>177800</xdr:colOff>
      <xdr:row>36</xdr:row>
      <xdr:rowOff>55626</xdr:rowOff>
    </xdr:to>
    <xdr:cxnSp macro="">
      <xdr:nvCxnSpPr>
        <xdr:cNvPr id="64" name="直線コネクタ 63"/>
        <xdr:cNvCxnSpPr/>
      </xdr:nvCxnSpPr>
      <xdr:spPr>
        <a:xfrm flipV="1">
          <a:off x="2908300" y="6173216"/>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55626</xdr:rowOff>
    </xdr:from>
    <xdr:to>
      <xdr:col>15</xdr:col>
      <xdr:colOff>50800</xdr:colOff>
      <xdr:row>36</xdr:row>
      <xdr:rowOff>97663</xdr:rowOff>
    </xdr:to>
    <xdr:cxnSp macro="">
      <xdr:nvCxnSpPr>
        <xdr:cNvPr id="67" name="直線コネクタ 66"/>
        <xdr:cNvCxnSpPr/>
      </xdr:nvCxnSpPr>
      <xdr:spPr>
        <a:xfrm flipV="1">
          <a:off x="2019300" y="6227826"/>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42291</xdr:rowOff>
    </xdr:from>
    <xdr:to>
      <xdr:col>10</xdr:col>
      <xdr:colOff>114300</xdr:colOff>
      <xdr:row>36</xdr:row>
      <xdr:rowOff>97663</xdr:rowOff>
    </xdr:to>
    <xdr:cxnSp macro="">
      <xdr:nvCxnSpPr>
        <xdr:cNvPr id="70" name="直線コネクタ 69"/>
        <xdr:cNvCxnSpPr/>
      </xdr:nvCxnSpPr>
      <xdr:spPr>
        <a:xfrm>
          <a:off x="1130300" y="6214491"/>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80" name="楕円 79"/>
        <xdr:cNvSpPr/>
      </xdr:nvSpPr>
      <xdr:spPr>
        <a:xfrm>
          <a:off x="4584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469744" cy="259045"/>
    <xdr:sp macro="" textlink="">
      <xdr:nvSpPr>
        <xdr:cNvPr id="81" name="議会費該当値テキスト"/>
        <xdr:cNvSpPr txBox="1"/>
      </xdr:nvSpPr>
      <xdr:spPr>
        <a:xfrm>
          <a:off x="4686300"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121666</xdr:rowOff>
    </xdr:from>
    <xdr:to>
      <xdr:col>20</xdr:col>
      <xdr:colOff>38100</xdr:colOff>
      <xdr:row>36</xdr:row>
      <xdr:rowOff>51816</xdr:rowOff>
    </xdr:to>
    <xdr:sp macro="" textlink="">
      <xdr:nvSpPr>
        <xdr:cNvPr id="82" name="楕円 81"/>
        <xdr:cNvSpPr/>
      </xdr:nvSpPr>
      <xdr:spPr>
        <a:xfrm>
          <a:off x="3746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68343</xdr:rowOff>
    </xdr:from>
    <xdr:ext cx="469744" cy="259045"/>
    <xdr:sp macro="" textlink="">
      <xdr:nvSpPr>
        <xdr:cNvPr id="83" name="テキスト ボックス 82"/>
        <xdr:cNvSpPr txBox="1"/>
      </xdr:nvSpPr>
      <xdr:spPr>
        <a:xfrm>
          <a:off x="3562428" y="589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4826</xdr:rowOff>
    </xdr:from>
    <xdr:to>
      <xdr:col>15</xdr:col>
      <xdr:colOff>101600</xdr:colOff>
      <xdr:row>36</xdr:row>
      <xdr:rowOff>106426</xdr:rowOff>
    </xdr:to>
    <xdr:sp macro="" textlink="">
      <xdr:nvSpPr>
        <xdr:cNvPr id="84" name="楕円 83"/>
        <xdr:cNvSpPr/>
      </xdr:nvSpPr>
      <xdr:spPr>
        <a:xfrm>
          <a:off x="2857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122953</xdr:rowOff>
    </xdr:from>
    <xdr:ext cx="469744" cy="259045"/>
    <xdr:sp macro="" textlink="">
      <xdr:nvSpPr>
        <xdr:cNvPr id="85" name="テキスト ボックス 84"/>
        <xdr:cNvSpPr txBox="1"/>
      </xdr:nvSpPr>
      <xdr:spPr>
        <a:xfrm>
          <a:off x="2673428"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46863</xdr:rowOff>
    </xdr:from>
    <xdr:to>
      <xdr:col>10</xdr:col>
      <xdr:colOff>165100</xdr:colOff>
      <xdr:row>36</xdr:row>
      <xdr:rowOff>148463</xdr:rowOff>
    </xdr:to>
    <xdr:sp macro="" textlink="">
      <xdr:nvSpPr>
        <xdr:cNvPr id="86" name="楕円 85"/>
        <xdr:cNvSpPr/>
      </xdr:nvSpPr>
      <xdr:spPr>
        <a:xfrm>
          <a:off x="1968500" y="62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164990</xdr:rowOff>
    </xdr:from>
    <xdr:ext cx="469744" cy="259045"/>
    <xdr:sp macro="" textlink="">
      <xdr:nvSpPr>
        <xdr:cNvPr id="87" name="テキスト ボックス 86"/>
        <xdr:cNvSpPr txBox="1"/>
      </xdr:nvSpPr>
      <xdr:spPr>
        <a:xfrm>
          <a:off x="1784428" y="59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162941</xdr:rowOff>
    </xdr:from>
    <xdr:to>
      <xdr:col>6</xdr:col>
      <xdr:colOff>38100</xdr:colOff>
      <xdr:row>36</xdr:row>
      <xdr:rowOff>93091</xdr:rowOff>
    </xdr:to>
    <xdr:sp macro="" textlink="">
      <xdr:nvSpPr>
        <xdr:cNvPr id="88" name="楕円 87"/>
        <xdr:cNvSpPr/>
      </xdr:nvSpPr>
      <xdr:spPr>
        <a:xfrm>
          <a:off x="1079500" y="61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84218</xdr:rowOff>
    </xdr:from>
    <xdr:ext cx="469744" cy="259045"/>
    <xdr:sp macro="" textlink="">
      <xdr:nvSpPr>
        <xdr:cNvPr id="89" name="テキスト ボックス 88"/>
        <xdr:cNvSpPr txBox="1"/>
      </xdr:nvSpPr>
      <xdr:spPr>
        <a:xfrm>
          <a:off x="895428" y="625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167808</xdr:rowOff>
    </xdr:from>
    <xdr:to>
      <xdr:col>24</xdr:col>
      <xdr:colOff>63500</xdr:colOff>
      <xdr:row>58</xdr:row>
      <xdr:rowOff>17001</xdr:rowOff>
    </xdr:to>
    <xdr:cxnSp macro="">
      <xdr:nvCxnSpPr>
        <xdr:cNvPr id="120" name="直線コネクタ 119"/>
        <xdr:cNvCxnSpPr/>
      </xdr:nvCxnSpPr>
      <xdr:spPr>
        <a:xfrm>
          <a:off x="3797300" y="9940458"/>
          <a:ext cx="8382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167808</xdr:rowOff>
    </xdr:from>
    <xdr:to>
      <xdr:col>19</xdr:col>
      <xdr:colOff>177800</xdr:colOff>
      <xdr:row>58</xdr:row>
      <xdr:rowOff>3340</xdr:rowOff>
    </xdr:to>
    <xdr:cxnSp macro="">
      <xdr:nvCxnSpPr>
        <xdr:cNvPr id="123" name="直線コネクタ 122"/>
        <xdr:cNvCxnSpPr/>
      </xdr:nvCxnSpPr>
      <xdr:spPr>
        <a:xfrm flipV="1">
          <a:off x="2908300" y="9940458"/>
          <a:ext cx="889000" cy="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157073</xdr:rowOff>
    </xdr:from>
    <xdr:to>
      <xdr:col>15</xdr:col>
      <xdr:colOff>50800</xdr:colOff>
      <xdr:row>58</xdr:row>
      <xdr:rowOff>3340</xdr:rowOff>
    </xdr:to>
    <xdr:cxnSp macro="">
      <xdr:nvCxnSpPr>
        <xdr:cNvPr id="126" name="直線コネクタ 125"/>
        <xdr:cNvCxnSpPr/>
      </xdr:nvCxnSpPr>
      <xdr:spPr>
        <a:xfrm>
          <a:off x="2019300" y="992972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157073</xdr:rowOff>
    </xdr:from>
    <xdr:to>
      <xdr:col>10</xdr:col>
      <xdr:colOff>114300</xdr:colOff>
      <xdr:row>58</xdr:row>
      <xdr:rowOff>20034</xdr:rowOff>
    </xdr:to>
    <xdr:cxnSp macro="">
      <xdr:nvCxnSpPr>
        <xdr:cNvPr id="129" name="直線コネクタ 128"/>
        <xdr:cNvCxnSpPr/>
      </xdr:nvCxnSpPr>
      <xdr:spPr>
        <a:xfrm flipV="1">
          <a:off x="1130300" y="9929723"/>
          <a:ext cx="889000" cy="3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137651</xdr:rowOff>
    </xdr:from>
    <xdr:to>
      <xdr:col>24</xdr:col>
      <xdr:colOff>114300</xdr:colOff>
      <xdr:row>58</xdr:row>
      <xdr:rowOff>67801</xdr:rowOff>
    </xdr:to>
    <xdr:sp macro="" textlink="">
      <xdr:nvSpPr>
        <xdr:cNvPr id="139" name="楕円 138"/>
        <xdr:cNvSpPr/>
      </xdr:nvSpPr>
      <xdr:spPr>
        <a:xfrm>
          <a:off x="4584700" y="99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52578</xdr:rowOff>
    </xdr:from>
    <xdr:ext cx="534377" cy="259045"/>
    <xdr:sp macro="" textlink="">
      <xdr:nvSpPr>
        <xdr:cNvPr id="140" name="総務費該当値テキスト"/>
        <xdr:cNvSpPr txBox="1"/>
      </xdr:nvSpPr>
      <xdr:spPr>
        <a:xfrm>
          <a:off x="4686300" y="98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117008</xdr:rowOff>
    </xdr:from>
    <xdr:to>
      <xdr:col>20</xdr:col>
      <xdr:colOff>38100</xdr:colOff>
      <xdr:row>58</xdr:row>
      <xdr:rowOff>47158</xdr:rowOff>
    </xdr:to>
    <xdr:sp macro="" textlink="">
      <xdr:nvSpPr>
        <xdr:cNvPr id="141" name="楕円 140"/>
        <xdr:cNvSpPr/>
      </xdr:nvSpPr>
      <xdr:spPr>
        <a:xfrm>
          <a:off x="3746500" y="98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38285</xdr:rowOff>
    </xdr:from>
    <xdr:ext cx="534377" cy="259045"/>
    <xdr:sp macro="" textlink="">
      <xdr:nvSpPr>
        <xdr:cNvPr id="142" name="テキスト ボックス 141"/>
        <xdr:cNvSpPr txBox="1"/>
      </xdr:nvSpPr>
      <xdr:spPr>
        <a:xfrm>
          <a:off x="3530111" y="99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123990</xdr:rowOff>
    </xdr:from>
    <xdr:to>
      <xdr:col>15</xdr:col>
      <xdr:colOff>101600</xdr:colOff>
      <xdr:row>58</xdr:row>
      <xdr:rowOff>54140</xdr:rowOff>
    </xdr:to>
    <xdr:sp macro="" textlink="">
      <xdr:nvSpPr>
        <xdr:cNvPr id="143" name="楕円 142"/>
        <xdr:cNvSpPr/>
      </xdr:nvSpPr>
      <xdr:spPr>
        <a:xfrm>
          <a:off x="2857500" y="98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45267</xdr:rowOff>
    </xdr:from>
    <xdr:ext cx="534377" cy="259045"/>
    <xdr:sp macro="" textlink="">
      <xdr:nvSpPr>
        <xdr:cNvPr id="144" name="テキスト ボックス 143"/>
        <xdr:cNvSpPr txBox="1"/>
      </xdr:nvSpPr>
      <xdr:spPr>
        <a:xfrm>
          <a:off x="2641111" y="99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106273</xdr:rowOff>
    </xdr:from>
    <xdr:to>
      <xdr:col>10</xdr:col>
      <xdr:colOff>165100</xdr:colOff>
      <xdr:row>58</xdr:row>
      <xdr:rowOff>36423</xdr:rowOff>
    </xdr:to>
    <xdr:sp macro="" textlink="">
      <xdr:nvSpPr>
        <xdr:cNvPr id="145" name="楕円 144"/>
        <xdr:cNvSpPr/>
      </xdr:nvSpPr>
      <xdr:spPr>
        <a:xfrm>
          <a:off x="19685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27550</xdr:rowOff>
    </xdr:from>
    <xdr:ext cx="534377" cy="259045"/>
    <xdr:sp macro="" textlink="">
      <xdr:nvSpPr>
        <xdr:cNvPr id="146" name="テキスト ボックス 145"/>
        <xdr:cNvSpPr txBox="1"/>
      </xdr:nvSpPr>
      <xdr:spPr>
        <a:xfrm>
          <a:off x="1752111" y="99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140684</xdr:rowOff>
    </xdr:from>
    <xdr:to>
      <xdr:col>6</xdr:col>
      <xdr:colOff>38100</xdr:colOff>
      <xdr:row>58</xdr:row>
      <xdr:rowOff>70834</xdr:rowOff>
    </xdr:to>
    <xdr:sp macro="" textlink="">
      <xdr:nvSpPr>
        <xdr:cNvPr id="147" name="楕円 146"/>
        <xdr:cNvSpPr/>
      </xdr:nvSpPr>
      <xdr:spPr>
        <a:xfrm>
          <a:off x="1079500" y="99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61961</xdr:rowOff>
    </xdr:from>
    <xdr:ext cx="534377" cy="259045"/>
    <xdr:sp macro="" textlink="">
      <xdr:nvSpPr>
        <xdr:cNvPr id="148" name="テキスト ボックス 147"/>
        <xdr:cNvSpPr txBox="1"/>
      </xdr:nvSpPr>
      <xdr:spPr>
        <a:xfrm>
          <a:off x="863111" y="100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143069</xdr:rowOff>
    </xdr:from>
    <xdr:to>
      <xdr:col>24</xdr:col>
      <xdr:colOff>63500</xdr:colOff>
      <xdr:row>78</xdr:row>
      <xdr:rowOff>42766</xdr:rowOff>
    </xdr:to>
    <xdr:cxnSp macro="">
      <xdr:nvCxnSpPr>
        <xdr:cNvPr id="178" name="直線コネクタ 177"/>
        <xdr:cNvCxnSpPr/>
      </xdr:nvCxnSpPr>
      <xdr:spPr>
        <a:xfrm flipV="1">
          <a:off x="3797300" y="13344719"/>
          <a:ext cx="838200" cy="7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42766</xdr:rowOff>
    </xdr:from>
    <xdr:to>
      <xdr:col>19</xdr:col>
      <xdr:colOff>177800</xdr:colOff>
      <xdr:row>78</xdr:row>
      <xdr:rowOff>42842</xdr:rowOff>
    </xdr:to>
    <xdr:cxnSp macro="">
      <xdr:nvCxnSpPr>
        <xdr:cNvPr id="181" name="直線コネクタ 180"/>
        <xdr:cNvCxnSpPr/>
      </xdr:nvCxnSpPr>
      <xdr:spPr>
        <a:xfrm flipV="1">
          <a:off x="2908300" y="1341586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41768</xdr:rowOff>
    </xdr:from>
    <xdr:to>
      <xdr:col>15</xdr:col>
      <xdr:colOff>50800</xdr:colOff>
      <xdr:row>78</xdr:row>
      <xdr:rowOff>42842</xdr:rowOff>
    </xdr:to>
    <xdr:cxnSp macro="">
      <xdr:nvCxnSpPr>
        <xdr:cNvPr id="184" name="直線コネクタ 183"/>
        <xdr:cNvCxnSpPr/>
      </xdr:nvCxnSpPr>
      <xdr:spPr>
        <a:xfrm>
          <a:off x="2019300" y="13414868"/>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41768</xdr:rowOff>
    </xdr:from>
    <xdr:to>
      <xdr:col>10</xdr:col>
      <xdr:colOff>114300</xdr:colOff>
      <xdr:row>78</xdr:row>
      <xdr:rowOff>54639</xdr:rowOff>
    </xdr:to>
    <xdr:cxnSp macro="">
      <xdr:nvCxnSpPr>
        <xdr:cNvPr id="187" name="直線コネクタ 186"/>
        <xdr:cNvCxnSpPr/>
      </xdr:nvCxnSpPr>
      <xdr:spPr>
        <a:xfrm flipV="1">
          <a:off x="1130300" y="13414868"/>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92269</xdr:rowOff>
    </xdr:from>
    <xdr:to>
      <xdr:col>24</xdr:col>
      <xdr:colOff>114300</xdr:colOff>
      <xdr:row>78</xdr:row>
      <xdr:rowOff>22419</xdr:rowOff>
    </xdr:to>
    <xdr:sp macro="" textlink="">
      <xdr:nvSpPr>
        <xdr:cNvPr id="197" name="楕円 196"/>
        <xdr:cNvSpPr/>
      </xdr:nvSpPr>
      <xdr:spPr>
        <a:xfrm>
          <a:off x="4584700" y="132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70696</xdr:rowOff>
    </xdr:from>
    <xdr:ext cx="599010" cy="259045"/>
    <xdr:sp macro="" textlink="">
      <xdr:nvSpPr>
        <xdr:cNvPr id="198" name="民生費該当値テキスト"/>
        <xdr:cNvSpPr txBox="1"/>
      </xdr:nvSpPr>
      <xdr:spPr>
        <a:xfrm>
          <a:off x="4686300" y="132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163416</xdr:rowOff>
    </xdr:from>
    <xdr:to>
      <xdr:col>20</xdr:col>
      <xdr:colOff>38100</xdr:colOff>
      <xdr:row>78</xdr:row>
      <xdr:rowOff>93566</xdr:rowOff>
    </xdr:to>
    <xdr:sp macro="" textlink="">
      <xdr:nvSpPr>
        <xdr:cNvPr id="199" name="楕円 198"/>
        <xdr:cNvSpPr/>
      </xdr:nvSpPr>
      <xdr:spPr>
        <a:xfrm>
          <a:off x="3746500" y="133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84693</xdr:rowOff>
    </xdr:from>
    <xdr:ext cx="599010" cy="259045"/>
    <xdr:sp macro="" textlink="">
      <xdr:nvSpPr>
        <xdr:cNvPr id="200" name="テキスト ボックス 199"/>
        <xdr:cNvSpPr txBox="1"/>
      </xdr:nvSpPr>
      <xdr:spPr>
        <a:xfrm>
          <a:off x="3497795" y="1345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163492</xdr:rowOff>
    </xdr:from>
    <xdr:to>
      <xdr:col>15</xdr:col>
      <xdr:colOff>101600</xdr:colOff>
      <xdr:row>78</xdr:row>
      <xdr:rowOff>93642</xdr:rowOff>
    </xdr:to>
    <xdr:sp macro="" textlink="">
      <xdr:nvSpPr>
        <xdr:cNvPr id="201" name="楕円 200"/>
        <xdr:cNvSpPr/>
      </xdr:nvSpPr>
      <xdr:spPr>
        <a:xfrm>
          <a:off x="2857500" y="133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84769</xdr:rowOff>
    </xdr:from>
    <xdr:ext cx="599010" cy="259045"/>
    <xdr:sp macro="" textlink="">
      <xdr:nvSpPr>
        <xdr:cNvPr id="202" name="テキスト ボックス 201"/>
        <xdr:cNvSpPr txBox="1"/>
      </xdr:nvSpPr>
      <xdr:spPr>
        <a:xfrm>
          <a:off x="2608795" y="1345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162418</xdr:rowOff>
    </xdr:from>
    <xdr:to>
      <xdr:col>10</xdr:col>
      <xdr:colOff>165100</xdr:colOff>
      <xdr:row>78</xdr:row>
      <xdr:rowOff>92568</xdr:rowOff>
    </xdr:to>
    <xdr:sp macro="" textlink="">
      <xdr:nvSpPr>
        <xdr:cNvPr id="203" name="楕円 202"/>
        <xdr:cNvSpPr/>
      </xdr:nvSpPr>
      <xdr:spPr>
        <a:xfrm>
          <a:off x="1968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83695</xdr:rowOff>
    </xdr:from>
    <xdr:ext cx="599010" cy="259045"/>
    <xdr:sp macro="" textlink="">
      <xdr:nvSpPr>
        <xdr:cNvPr id="204" name="テキスト ボックス 203"/>
        <xdr:cNvSpPr txBox="1"/>
      </xdr:nvSpPr>
      <xdr:spPr>
        <a:xfrm>
          <a:off x="1719795" y="1345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3839</xdr:rowOff>
    </xdr:from>
    <xdr:to>
      <xdr:col>6</xdr:col>
      <xdr:colOff>38100</xdr:colOff>
      <xdr:row>78</xdr:row>
      <xdr:rowOff>105439</xdr:rowOff>
    </xdr:to>
    <xdr:sp macro="" textlink="">
      <xdr:nvSpPr>
        <xdr:cNvPr id="205" name="楕円 204"/>
        <xdr:cNvSpPr/>
      </xdr:nvSpPr>
      <xdr:spPr>
        <a:xfrm>
          <a:off x="1079500" y="133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96566</xdr:rowOff>
    </xdr:from>
    <xdr:ext cx="599010" cy="259045"/>
    <xdr:sp macro="" textlink="">
      <xdr:nvSpPr>
        <xdr:cNvPr id="206" name="テキスト ボックス 205"/>
        <xdr:cNvSpPr txBox="1"/>
      </xdr:nvSpPr>
      <xdr:spPr>
        <a:xfrm>
          <a:off x="830795" y="1346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104831</xdr:rowOff>
    </xdr:from>
    <xdr:to>
      <xdr:col>24</xdr:col>
      <xdr:colOff>63500</xdr:colOff>
      <xdr:row>96</xdr:row>
      <xdr:rowOff>104282</xdr:rowOff>
    </xdr:to>
    <xdr:cxnSp macro="">
      <xdr:nvCxnSpPr>
        <xdr:cNvPr id="235" name="直線コネクタ 234"/>
        <xdr:cNvCxnSpPr/>
      </xdr:nvCxnSpPr>
      <xdr:spPr>
        <a:xfrm>
          <a:off x="3797300" y="16392581"/>
          <a:ext cx="838200" cy="17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104831</xdr:rowOff>
    </xdr:from>
    <xdr:to>
      <xdr:col>19</xdr:col>
      <xdr:colOff>177800</xdr:colOff>
      <xdr:row>97</xdr:row>
      <xdr:rowOff>58510</xdr:rowOff>
    </xdr:to>
    <xdr:cxnSp macro="">
      <xdr:nvCxnSpPr>
        <xdr:cNvPr id="238" name="直線コネクタ 237"/>
        <xdr:cNvCxnSpPr/>
      </xdr:nvCxnSpPr>
      <xdr:spPr>
        <a:xfrm flipV="1">
          <a:off x="2908300" y="16392581"/>
          <a:ext cx="889000" cy="29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58510</xdr:rowOff>
    </xdr:from>
    <xdr:to>
      <xdr:col>15</xdr:col>
      <xdr:colOff>50800</xdr:colOff>
      <xdr:row>97</xdr:row>
      <xdr:rowOff>102560</xdr:rowOff>
    </xdr:to>
    <xdr:cxnSp macro="">
      <xdr:nvCxnSpPr>
        <xdr:cNvPr id="241" name="直線コネクタ 240"/>
        <xdr:cNvCxnSpPr/>
      </xdr:nvCxnSpPr>
      <xdr:spPr>
        <a:xfrm flipV="1">
          <a:off x="2019300" y="16689160"/>
          <a:ext cx="889000" cy="4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100746</xdr:rowOff>
    </xdr:from>
    <xdr:to>
      <xdr:col>10</xdr:col>
      <xdr:colOff>114300</xdr:colOff>
      <xdr:row>97</xdr:row>
      <xdr:rowOff>102560</xdr:rowOff>
    </xdr:to>
    <xdr:cxnSp macro="">
      <xdr:nvCxnSpPr>
        <xdr:cNvPr id="244" name="直線コネクタ 243"/>
        <xdr:cNvCxnSpPr/>
      </xdr:nvCxnSpPr>
      <xdr:spPr>
        <a:xfrm>
          <a:off x="1130300" y="16731396"/>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53482</xdr:rowOff>
    </xdr:from>
    <xdr:to>
      <xdr:col>24</xdr:col>
      <xdr:colOff>114300</xdr:colOff>
      <xdr:row>96</xdr:row>
      <xdr:rowOff>155082</xdr:rowOff>
    </xdr:to>
    <xdr:sp macro="" textlink="">
      <xdr:nvSpPr>
        <xdr:cNvPr id="254" name="楕円 253"/>
        <xdr:cNvSpPr/>
      </xdr:nvSpPr>
      <xdr:spPr>
        <a:xfrm>
          <a:off x="4584700" y="165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76359</xdr:rowOff>
    </xdr:from>
    <xdr:ext cx="534377" cy="259045"/>
    <xdr:sp macro="" textlink="">
      <xdr:nvSpPr>
        <xdr:cNvPr id="255" name="衛生費該当値テキスト"/>
        <xdr:cNvSpPr txBox="1"/>
      </xdr:nvSpPr>
      <xdr:spPr>
        <a:xfrm>
          <a:off x="4686300" y="163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54031</xdr:rowOff>
    </xdr:from>
    <xdr:to>
      <xdr:col>20</xdr:col>
      <xdr:colOff>38100</xdr:colOff>
      <xdr:row>95</xdr:row>
      <xdr:rowOff>155631</xdr:rowOff>
    </xdr:to>
    <xdr:sp macro="" textlink="">
      <xdr:nvSpPr>
        <xdr:cNvPr id="256" name="楕円 255"/>
        <xdr:cNvSpPr/>
      </xdr:nvSpPr>
      <xdr:spPr>
        <a:xfrm>
          <a:off x="3746500" y="163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708</xdr:rowOff>
    </xdr:from>
    <xdr:ext cx="534377" cy="259045"/>
    <xdr:sp macro="" textlink="">
      <xdr:nvSpPr>
        <xdr:cNvPr id="257" name="テキスト ボックス 256"/>
        <xdr:cNvSpPr txBox="1"/>
      </xdr:nvSpPr>
      <xdr:spPr>
        <a:xfrm>
          <a:off x="3530111" y="161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7710</xdr:rowOff>
    </xdr:from>
    <xdr:to>
      <xdr:col>15</xdr:col>
      <xdr:colOff>101600</xdr:colOff>
      <xdr:row>97</xdr:row>
      <xdr:rowOff>109310</xdr:rowOff>
    </xdr:to>
    <xdr:sp macro="" textlink="">
      <xdr:nvSpPr>
        <xdr:cNvPr id="258" name="楕円 257"/>
        <xdr:cNvSpPr/>
      </xdr:nvSpPr>
      <xdr:spPr>
        <a:xfrm>
          <a:off x="2857500" y="166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100437</xdr:rowOff>
    </xdr:from>
    <xdr:ext cx="534377" cy="259045"/>
    <xdr:sp macro="" textlink="">
      <xdr:nvSpPr>
        <xdr:cNvPr id="259" name="テキスト ボックス 258"/>
        <xdr:cNvSpPr txBox="1"/>
      </xdr:nvSpPr>
      <xdr:spPr>
        <a:xfrm>
          <a:off x="2641111" y="1673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51760</xdr:rowOff>
    </xdr:from>
    <xdr:to>
      <xdr:col>10</xdr:col>
      <xdr:colOff>165100</xdr:colOff>
      <xdr:row>97</xdr:row>
      <xdr:rowOff>153360</xdr:rowOff>
    </xdr:to>
    <xdr:sp macro="" textlink="">
      <xdr:nvSpPr>
        <xdr:cNvPr id="260" name="楕円 259"/>
        <xdr:cNvSpPr/>
      </xdr:nvSpPr>
      <xdr:spPr>
        <a:xfrm>
          <a:off x="1968500" y="166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144487</xdr:rowOff>
    </xdr:from>
    <xdr:ext cx="534377" cy="259045"/>
    <xdr:sp macro="" textlink="">
      <xdr:nvSpPr>
        <xdr:cNvPr id="261" name="テキスト ボックス 260"/>
        <xdr:cNvSpPr txBox="1"/>
      </xdr:nvSpPr>
      <xdr:spPr>
        <a:xfrm>
          <a:off x="1752111" y="167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49946</xdr:rowOff>
    </xdr:from>
    <xdr:to>
      <xdr:col>6</xdr:col>
      <xdr:colOff>38100</xdr:colOff>
      <xdr:row>97</xdr:row>
      <xdr:rowOff>151546</xdr:rowOff>
    </xdr:to>
    <xdr:sp macro="" textlink="">
      <xdr:nvSpPr>
        <xdr:cNvPr id="262" name="楕円 261"/>
        <xdr:cNvSpPr/>
      </xdr:nvSpPr>
      <xdr:spPr>
        <a:xfrm>
          <a:off x="1079500" y="166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142673</xdr:rowOff>
    </xdr:from>
    <xdr:ext cx="534377" cy="259045"/>
    <xdr:sp macro="" textlink="">
      <xdr:nvSpPr>
        <xdr:cNvPr id="263" name="テキスト ボックス 262"/>
        <xdr:cNvSpPr txBox="1"/>
      </xdr:nvSpPr>
      <xdr:spPr>
        <a:xfrm>
          <a:off x="863111" y="167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161940</xdr:rowOff>
    </xdr:from>
    <xdr:to>
      <xdr:col>55</xdr:col>
      <xdr:colOff>0</xdr:colOff>
      <xdr:row>58</xdr:row>
      <xdr:rowOff>7210</xdr:rowOff>
    </xdr:to>
    <xdr:cxnSp macro="">
      <xdr:nvCxnSpPr>
        <xdr:cNvPr id="351" name="直線コネクタ 350"/>
        <xdr:cNvCxnSpPr/>
      </xdr:nvCxnSpPr>
      <xdr:spPr>
        <a:xfrm flipV="1">
          <a:off x="9639300" y="9934590"/>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7210</xdr:rowOff>
    </xdr:from>
    <xdr:to>
      <xdr:col>50</xdr:col>
      <xdr:colOff>114300</xdr:colOff>
      <xdr:row>58</xdr:row>
      <xdr:rowOff>9420</xdr:rowOff>
    </xdr:to>
    <xdr:cxnSp macro="">
      <xdr:nvCxnSpPr>
        <xdr:cNvPr id="354" name="直線コネクタ 353"/>
        <xdr:cNvCxnSpPr/>
      </xdr:nvCxnSpPr>
      <xdr:spPr>
        <a:xfrm flipV="1">
          <a:off x="8750300" y="995131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149225</xdr:rowOff>
    </xdr:from>
    <xdr:to>
      <xdr:col>45</xdr:col>
      <xdr:colOff>177800</xdr:colOff>
      <xdr:row>58</xdr:row>
      <xdr:rowOff>9420</xdr:rowOff>
    </xdr:to>
    <xdr:cxnSp macro="">
      <xdr:nvCxnSpPr>
        <xdr:cNvPr id="357" name="直線コネクタ 356"/>
        <xdr:cNvCxnSpPr/>
      </xdr:nvCxnSpPr>
      <xdr:spPr>
        <a:xfrm>
          <a:off x="7861300" y="9921875"/>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149225</xdr:rowOff>
    </xdr:from>
    <xdr:to>
      <xdr:col>41</xdr:col>
      <xdr:colOff>50800</xdr:colOff>
      <xdr:row>57</xdr:row>
      <xdr:rowOff>171160</xdr:rowOff>
    </xdr:to>
    <xdr:cxnSp macro="">
      <xdr:nvCxnSpPr>
        <xdr:cNvPr id="360" name="直線コネクタ 359"/>
        <xdr:cNvCxnSpPr/>
      </xdr:nvCxnSpPr>
      <xdr:spPr>
        <a:xfrm flipV="1">
          <a:off x="6972300" y="9921875"/>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111140</xdr:rowOff>
    </xdr:from>
    <xdr:to>
      <xdr:col>55</xdr:col>
      <xdr:colOff>50800</xdr:colOff>
      <xdr:row>58</xdr:row>
      <xdr:rowOff>41290</xdr:rowOff>
    </xdr:to>
    <xdr:sp macro="" textlink="">
      <xdr:nvSpPr>
        <xdr:cNvPr id="370" name="楕円 369"/>
        <xdr:cNvSpPr/>
      </xdr:nvSpPr>
      <xdr:spPr>
        <a:xfrm>
          <a:off x="10426700" y="98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89567</xdr:rowOff>
    </xdr:from>
    <xdr:ext cx="534377" cy="259045"/>
    <xdr:sp macro="" textlink="">
      <xdr:nvSpPr>
        <xdr:cNvPr id="371" name="農林水産業費該当値テキスト"/>
        <xdr:cNvSpPr txBox="1"/>
      </xdr:nvSpPr>
      <xdr:spPr>
        <a:xfrm>
          <a:off x="10528300" y="98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127860</xdr:rowOff>
    </xdr:from>
    <xdr:to>
      <xdr:col>50</xdr:col>
      <xdr:colOff>165100</xdr:colOff>
      <xdr:row>58</xdr:row>
      <xdr:rowOff>58010</xdr:rowOff>
    </xdr:to>
    <xdr:sp macro="" textlink="">
      <xdr:nvSpPr>
        <xdr:cNvPr id="372" name="楕円 371"/>
        <xdr:cNvSpPr/>
      </xdr:nvSpPr>
      <xdr:spPr>
        <a:xfrm>
          <a:off x="9588500" y="990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49137</xdr:rowOff>
    </xdr:from>
    <xdr:ext cx="534377" cy="259045"/>
    <xdr:sp macro="" textlink="">
      <xdr:nvSpPr>
        <xdr:cNvPr id="373" name="テキスト ボックス 372"/>
        <xdr:cNvSpPr txBox="1"/>
      </xdr:nvSpPr>
      <xdr:spPr>
        <a:xfrm>
          <a:off x="9372111" y="99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130070</xdr:rowOff>
    </xdr:from>
    <xdr:to>
      <xdr:col>46</xdr:col>
      <xdr:colOff>38100</xdr:colOff>
      <xdr:row>58</xdr:row>
      <xdr:rowOff>60220</xdr:rowOff>
    </xdr:to>
    <xdr:sp macro="" textlink="">
      <xdr:nvSpPr>
        <xdr:cNvPr id="374" name="楕円 373"/>
        <xdr:cNvSpPr/>
      </xdr:nvSpPr>
      <xdr:spPr>
        <a:xfrm>
          <a:off x="8699500" y="99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51347</xdr:rowOff>
    </xdr:from>
    <xdr:ext cx="534377" cy="259045"/>
    <xdr:sp macro="" textlink="">
      <xdr:nvSpPr>
        <xdr:cNvPr id="375" name="テキスト ボックス 374"/>
        <xdr:cNvSpPr txBox="1"/>
      </xdr:nvSpPr>
      <xdr:spPr>
        <a:xfrm>
          <a:off x="8483111" y="99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98425</xdr:rowOff>
    </xdr:from>
    <xdr:to>
      <xdr:col>41</xdr:col>
      <xdr:colOff>101600</xdr:colOff>
      <xdr:row>58</xdr:row>
      <xdr:rowOff>28575</xdr:rowOff>
    </xdr:to>
    <xdr:sp macro="" textlink="">
      <xdr:nvSpPr>
        <xdr:cNvPr id="376" name="楕円 375"/>
        <xdr:cNvSpPr/>
      </xdr:nvSpPr>
      <xdr:spPr>
        <a:xfrm>
          <a:off x="7810500" y="98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19702</xdr:rowOff>
    </xdr:from>
    <xdr:ext cx="534377" cy="259045"/>
    <xdr:sp macro="" textlink="">
      <xdr:nvSpPr>
        <xdr:cNvPr id="377" name="テキスト ボックス 376"/>
        <xdr:cNvSpPr txBox="1"/>
      </xdr:nvSpPr>
      <xdr:spPr>
        <a:xfrm>
          <a:off x="7594111" y="99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120360</xdr:rowOff>
    </xdr:from>
    <xdr:to>
      <xdr:col>36</xdr:col>
      <xdr:colOff>165100</xdr:colOff>
      <xdr:row>58</xdr:row>
      <xdr:rowOff>50510</xdr:rowOff>
    </xdr:to>
    <xdr:sp macro="" textlink="">
      <xdr:nvSpPr>
        <xdr:cNvPr id="378" name="楕円 377"/>
        <xdr:cNvSpPr/>
      </xdr:nvSpPr>
      <xdr:spPr>
        <a:xfrm>
          <a:off x="6921500" y="98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41637</xdr:rowOff>
    </xdr:from>
    <xdr:ext cx="534377" cy="259045"/>
    <xdr:sp macro="" textlink="">
      <xdr:nvSpPr>
        <xdr:cNvPr id="379" name="テキスト ボックス 378"/>
        <xdr:cNvSpPr txBox="1"/>
      </xdr:nvSpPr>
      <xdr:spPr>
        <a:xfrm>
          <a:off x="6705111" y="99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53107</xdr:rowOff>
    </xdr:from>
    <xdr:to>
      <xdr:col>55</xdr:col>
      <xdr:colOff>0</xdr:colOff>
      <xdr:row>77</xdr:row>
      <xdr:rowOff>68056</xdr:rowOff>
    </xdr:to>
    <xdr:cxnSp macro="">
      <xdr:nvCxnSpPr>
        <xdr:cNvPr id="406" name="直線コネクタ 405"/>
        <xdr:cNvCxnSpPr/>
      </xdr:nvCxnSpPr>
      <xdr:spPr>
        <a:xfrm flipV="1">
          <a:off x="9639300" y="13254757"/>
          <a:ext cx="838200" cy="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68056</xdr:rowOff>
    </xdr:from>
    <xdr:to>
      <xdr:col>50</xdr:col>
      <xdr:colOff>114300</xdr:colOff>
      <xdr:row>77</xdr:row>
      <xdr:rowOff>71692</xdr:rowOff>
    </xdr:to>
    <xdr:cxnSp macro="">
      <xdr:nvCxnSpPr>
        <xdr:cNvPr id="409" name="直線コネクタ 408"/>
        <xdr:cNvCxnSpPr/>
      </xdr:nvCxnSpPr>
      <xdr:spPr>
        <a:xfrm flipV="1">
          <a:off x="8750300" y="13269706"/>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71692</xdr:rowOff>
    </xdr:from>
    <xdr:to>
      <xdr:col>45</xdr:col>
      <xdr:colOff>177800</xdr:colOff>
      <xdr:row>77</xdr:row>
      <xdr:rowOff>82686</xdr:rowOff>
    </xdr:to>
    <xdr:cxnSp macro="">
      <xdr:nvCxnSpPr>
        <xdr:cNvPr id="412" name="直線コネクタ 411"/>
        <xdr:cNvCxnSpPr/>
      </xdr:nvCxnSpPr>
      <xdr:spPr>
        <a:xfrm flipV="1">
          <a:off x="7861300" y="13273342"/>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42111</xdr:rowOff>
    </xdr:from>
    <xdr:to>
      <xdr:col>41</xdr:col>
      <xdr:colOff>50800</xdr:colOff>
      <xdr:row>77</xdr:row>
      <xdr:rowOff>82686</xdr:rowOff>
    </xdr:to>
    <xdr:cxnSp macro="">
      <xdr:nvCxnSpPr>
        <xdr:cNvPr id="415" name="直線コネクタ 414"/>
        <xdr:cNvCxnSpPr/>
      </xdr:nvCxnSpPr>
      <xdr:spPr>
        <a:xfrm>
          <a:off x="6972300" y="13243761"/>
          <a:ext cx="889000" cy="4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2307</xdr:rowOff>
    </xdr:from>
    <xdr:to>
      <xdr:col>55</xdr:col>
      <xdr:colOff>50800</xdr:colOff>
      <xdr:row>77</xdr:row>
      <xdr:rowOff>103907</xdr:rowOff>
    </xdr:to>
    <xdr:sp macro="" textlink="">
      <xdr:nvSpPr>
        <xdr:cNvPr id="425" name="楕円 424"/>
        <xdr:cNvSpPr/>
      </xdr:nvSpPr>
      <xdr:spPr>
        <a:xfrm>
          <a:off x="10426700" y="132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152184</xdr:rowOff>
    </xdr:from>
    <xdr:ext cx="534377" cy="259045"/>
    <xdr:sp macro="" textlink="">
      <xdr:nvSpPr>
        <xdr:cNvPr id="426" name="商工費該当値テキスト"/>
        <xdr:cNvSpPr txBox="1"/>
      </xdr:nvSpPr>
      <xdr:spPr>
        <a:xfrm>
          <a:off x="10528300" y="131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17256</xdr:rowOff>
    </xdr:from>
    <xdr:to>
      <xdr:col>50</xdr:col>
      <xdr:colOff>165100</xdr:colOff>
      <xdr:row>77</xdr:row>
      <xdr:rowOff>118856</xdr:rowOff>
    </xdr:to>
    <xdr:sp macro="" textlink="">
      <xdr:nvSpPr>
        <xdr:cNvPr id="427" name="楕円 426"/>
        <xdr:cNvSpPr/>
      </xdr:nvSpPr>
      <xdr:spPr>
        <a:xfrm>
          <a:off x="9588500" y="1321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109983</xdr:rowOff>
    </xdr:from>
    <xdr:ext cx="534377" cy="259045"/>
    <xdr:sp macro="" textlink="">
      <xdr:nvSpPr>
        <xdr:cNvPr id="428" name="テキスト ボックス 427"/>
        <xdr:cNvSpPr txBox="1"/>
      </xdr:nvSpPr>
      <xdr:spPr>
        <a:xfrm>
          <a:off x="9372111" y="133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20892</xdr:rowOff>
    </xdr:from>
    <xdr:to>
      <xdr:col>46</xdr:col>
      <xdr:colOff>38100</xdr:colOff>
      <xdr:row>77</xdr:row>
      <xdr:rowOff>122492</xdr:rowOff>
    </xdr:to>
    <xdr:sp macro="" textlink="">
      <xdr:nvSpPr>
        <xdr:cNvPr id="429" name="楕円 428"/>
        <xdr:cNvSpPr/>
      </xdr:nvSpPr>
      <xdr:spPr>
        <a:xfrm>
          <a:off x="8699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113619</xdr:rowOff>
    </xdr:from>
    <xdr:ext cx="534377" cy="259045"/>
    <xdr:sp macro="" textlink="">
      <xdr:nvSpPr>
        <xdr:cNvPr id="430" name="テキスト ボックス 429"/>
        <xdr:cNvSpPr txBox="1"/>
      </xdr:nvSpPr>
      <xdr:spPr>
        <a:xfrm>
          <a:off x="8483111" y="133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31886</xdr:rowOff>
    </xdr:from>
    <xdr:to>
      <xdr:col>41</xdr:col>
      <xdr:colOff>101600</xdr:colOff>
      <xdr:row>77</xdr:row>
      <xdr:rowOff>133486</xdr:rowOff>
    </xdr:to>
    <xdr:sp macro="" textlink="">
      <xdr:nvSpPr>
        <xdr:cNvPr id="431" name="楕円 430"/>
        <xdr:cNvSpPr/>
      </xdr:nvSpPr>
      <xdr:spPr>
        <a:xfrm>
          <a:off x="7810500" y="132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124613</xdr:rowOff>
    </xdr:from>
    <xdr:ext cx="469744" cy="259045"/>
    <xdr:sp macro="" textlink="">
      <xdr:nvSpPr>
        <xdr:cNvPr id="432" name="テキスト ボックス 431"/>
        <xdr:cNvSpPr txBox="1"/>
      </xdr:nvSpPr>
      <xdr:spPr>
        <a:xfrm>
          <a:off x="7626428" y="1332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162761</xdr:rowOff>
    </xdr:from>
    <xdr:to>
      <xdr:col>36</xdr:col>
      <xdr:colOff>165100</xdr:colOff>
      <xdr:row>77</xdr:row>
      <xdr:rowOff>92911</xdr:rowOff>
    </xdr:to>
    <xdr:sp macro="" textlink="">
      <xdr:nvSpPr>
        <xdr:cNvPr id="433" name="楕円 432"/>
        <xdr:cNvSpPr/>
      </xdr:nvSpPr>
      <xdr:spPr>
        <a:xfrm>
          <a:off x="6921500" y="131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84038</xdr:rowOff>
    </xdr:from>
    <xdr:ext cx="534377" cy="259045"/>
    <xdr:sp macro="" textlink="">
      <xdr:nvSpPr>
        <xdr:cNvPr id="434" name="テキスト ボックス 433"/>
        <xdr:cNvSpPr txBox="1"/>
      </xdr:nvSpPr>
      <xdr:spPr>
        <a:xfrm>
          <a:off x="6705111" y="132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37836</xdr:rowOff>
    </xdr:from>
    <xdr:to>
      <xdr:col>55</xdr:col>
      <xdr:colOff>0</xdr:colOff>
      <xdr:row>98</xdr:row>
      <xdr:rowOff>41348</xdr:rowOff>
    </xdr:to>
    <xdr:cxnSp macro="">
      <xdr:nvCxnSpPr>
        <xdr:cNvPr id="461" name="直線コネクタ 460"/>
        <xdr:cNvCxnSpPr/>
      </xdr:nvCxnSpPr>
      <xdr:spPr>
        <a:xfrm flipV="1">
          <a:off x="9639300" y="16839936"/>
          <a:ext cx="8382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41348</xdr:rowOff>
    </xdr:from>
    <xdr:to>
      <xdr:col>50</xdr:col>
      <xdr:colOff>114300</xdr:colOff>
      <xdr:row>98</xdr:row>
      <xdr:rowOff>87872</xdr:rowOff>
    </xdr:to>
    <xdr:cxnSp macro="">
      <xdr:nvCxnSpPr>
        <xdr:cNvPr id="464" name="直線コネクタ 463"/>
        <xdr:cNvCxnSpPr/>
      </xdr:nvCxnSpPr>
      <xdr:spPr>
        <a:xfrm flipV="1">
          <a:off x="8750300" y="16843448"/>
          <a:ext cx="889000" cy="4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87872</xdr:rowOff>
    </xdr:from>
    <xdr:to>
      <xdr:col>45</xdr:col>
      <xdr:colOff>177800</xdr:colOff>
      <xdr:row>98</xdr:row>
      <xdr:rowOff>94160</xdr:rowOff>
    </xdr:to>
    <xdr:cxnSp macro="">
      <xdr:nvCxnSpPr>
        <xdr:cNvPr id="467" name="直線コネクタ 466"/>
        <xdr:cNvCxnSpPr/>
      </xdr:nvCxnSpPr>
      <xdr:spPr>
        <a:xfrm flipV="1">
          <a:off x="7861300" y="16889972"/>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90923</xdr:rowOff>
    </xdr:from>
    <xdr:to>
      <xdr:col>41</xdr:col>
      <xdr:colOff>50800</xdr:colOff>
      <xdr:row>98</xdr:row>
      <xdr:rowOff>94160</xdr:rowOff>
    </xdr:to>
    <xdr:cxnSp macro="">
      <xdr:nvCxnSpPr>
        <xdr:cNvPr id="470" name="直線コネクタ 469"/>
        <xdr:cNvCxnSpPr/>
      </xdr:nvCxnSpPr>
      <xdr:spPr>
        <a:xfrm>
          <a:off x="6972300" y="16893023"/>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158486</xdr:rowOff>
    </xdr:from>
    <xdr:to>
      <xdr:col>55</xdr:col>
      <xdr:colOff>50800</xdr:colOff>
      <xdr:row>98</xdr:row>
      <xdr:rowOff>88636</xdr:rowOff>
    </xdr:to>
    <xdr:sp macro="" textlink="">
      <xdr:nvSpPr>
        <xdr:cNvPr id="480" name="楕円 479"/>
        <xdr:cNvSpPr/>
      </xdr:nvSpPr>
      <xdr:spPr>
        <a:xfrm>
          <a:off x="10426700" y="167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73413</xdr:rowOff>
    </xdr:from>
    <xdr:ext cx="534377" cy="259045"/>
    <xdr:sp macro="" textlink="">
      <xdr:nvSpPr>
        <xdr:cNvPr id="481" name="土木費該当値テキスト"/>
        <xdr:cNvSpPr txBox="1"/>
      </xdr:nvSpPr>
      <xdr:spPr>
        <a:xfrm>
          <a:off x="10528300" y="1670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161998</xdr:rowOff>
    </xdr:from>
    <xdr:to>
      <xdr:col>50</xdr:col>
      <xdr:colOff>165100</xdr:colOff>
      <xdr:row>98</xdr:row>
      <xdr:rowOff>92148</xdr:rowOff>
    </xdr:to>
    <xdr:sp macro="" textlink="">
      <xdr:nvSpPr>
        <xdr:cNvPr id="482" name="楕円 481"/>
        <xdr:cNvSpPr/>
      </xdr:nvSpPr>
      <xdr:spPr>
        <a:xfrm>
          <a:off x="9588500" y="167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83275</xdr:rowOff>
    </xdr:from>
    <xdr:ext cx="534377" cy="259045"/>
    <xdr:sp macro="" textlink="">
      <xdr:nvSpPr>
        <xdr:cNvPr id="483" name="テキスト ボックス 482"/>
        <xdr:cNvSpPr txBox="1"/>
      </xdr:nvSpPr>
      <xdr:spPr>
        <a:xfrm>
          <a:off x="9372111" y="168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37072</xdr:rowOff>
    </xdr:from>
    <xdr:to>
      <xdr:col>46</xdr:col>
      <xdr:colOff>38100</xdr:colOff>
      <xdr:row>98</xdr:row>
      <xdr:rowOff>138672</xdr:rowOff>
    </xdr:to>
    <xdr:sp macro="" textlink="">
      <xdr:nvSpPr>
        <xdr:cNvPr id="484" name="楕円 483"/>
        <xdr:cNvSpPr/>
      </xdr:nvSpPr>
      <xdr:spPr>
        <a:xfrm>
          <a:off x="8699500" y="168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129799</xdr:rowOff>
    </xdr:from>
    <xdr:ext cx="534377" cy="259045"/>
    <xdr:sp macro="" textlink="">
      <xdr:nvSpPr>
        <xdr:cNvPr id="485" name="テキスト ボックス 484"/>
        <xdr:cNvSpPr txBox="1"/>
      </xdr:nvSpPr>
      <xdr:spPr>
        <a:xfrm>
          <a:off x="8483111" y="169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43360</xdr:rowOff>
    </xdr:from>
    <xdr:to>
      <xdr:col>41</xdr:col>
      <xdr:colOff>101600</xdr:colOff>
      <xdr:row>98</xdr:row>
      <xdr:rowOff>144960</xdr:rowOff>
    </xdr:to>
    <xdr:sp macro="" textlink="">
      <xdr:nvSpPr>
        <xdr:cNvPr id="486" name="楕円 485"/>
        <xdr:cNvSpPr/>
      </xdr:nvSpPr>
      <xdr:spPr>
        <a:xfrm>
          <a:off x="7810500" y="168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136087</xdr:rowOff>
    </xdr:from>
    <xdr:ext cx="534377" cy="259045"/>
    <xdr:sp macro="" textlink="">
      <xdr:nvSpPr>
        <xdr:cNvPr id="487" name="テキスト ボックス 486"/>
        <xdr:cNvSpPr txBox="1"/>
      </xdr:nvSpPr>
      <xdr:spPr>
        <a:xfrm>
          <a:off x="7594111" y="169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40123</xdr:rowOff>
    </xdr:from>
    <xdr:to>
      <xdr:col>36</xdr:col>
      <xdr:colOff>165100</xdr:colOff>
      <xdr:row>98</xdr:row>
      <xdr:rowOff>141723</xdr:rowOff>
    </xdr:to>
    <xdr:sp macro="" textlink="">
      <xdr:nvSpPr>
        <xdr:cNvPr id="488" name="楕円 487"/>
        <xdr:cNvSpPr/>
      </xdr:nvSpPr>
      <xdr:spPr>
        <a:xfrm>
          <a:off x="6921500" y="168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132850</xdr:rowOff>
    </xdr:from>
    <xdr:ext cx="534377" cy="259045"/>
    <xdr:sp macro="" textlink="">
      <xdr:nvSpPr>
        <xdr:cNvPr id="489" name="テキスト ボックス 488"/>
        <xdr:cNvSpPr txBox="1"/>
      </xdr:nvSpPr>
      <xdr:spPr>
        <a:xfrm>
          <a:off x="6705111" y="1693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80937</xdr:rowOff>
    </xdr:from>
    <xdr:to>
      <xdr:col>85</xdr:col>
      <xdr:colOff>127000</xdr:colOff>
      <xdr:row>37</xdr:row>
      <xdr:rowOff>105588</xdr:rowOff>
    </xdr:to>
    <xdr:cxnSp macro="">
      <xdr:nvCxnSpPr>
        <xdr:cNvPr id="518" name="直線コネクタ 517"/>
        <xdr:cNvCxnSpPr/>
      </xdr:nvCxnSpPr>
      <xdr:spPr>
        <a:xfrm flipV="1">
          <a:off x="15481300" y="6424587"/>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105588</xdr:rowOff>
    </xdr:from>
    <xdr:to>
      <xdr:col>81</xdr:col>
      <xdr:colOff>50800</xdr:colOff>
      <xdr:row>37</xdr:row>
      <xdr:rowOff>141224</xdr:rowOff>
    </xdr:to>
    <xdr:cxnSp macro="">
      <xdr:nvCxnSpPr>
        <xdr:cNvPr id="521" name="直線コネクタ 520"/>
        <xdr:cNvCxnSpPr/>
      </xdr:nvCxnSpPr>
      <xdr:spPr>
        <a:xfrm flipV="1">
          <a:off x="14592300" y="6449238"/>
          <a:ext cx="889000" cy="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113589</xdr:rowOff>
    </xdr:from>
    <xdr:to>
      <xdr:col>76</xdr:col>
      <xdr:colOff>114300</xdr:colOff>
      <xdr:row>37</xdr:row>
      <xdr:rowOff>141224</xdr:rowOff>
    </xdr:to>
    <xdr:cxnSp macro="">
      <xdr:nvCxnSpPr>
        <xdr:cNvPr id="524" name="直線コネクタ 523"/>
        <xdr:cNvCxnSpPr/>
      </xdr:nvCxnSpPr>
      <xdr:spPr>
        <a:xfrm>
          <a:off x="13703300" y="6457239"/>
          <a:ext cx="889000" cy="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113589</xdr:rowOff>
    </xdr:from>
    <xdr:to>
      <xdr:col>71</xdr:col>
      <xdr:colOff>177800</xdr:colOff>
      <xdr:row>37</xdr:row>
      <xdr:rowOff>142265</xdr:rowOff>
    </xdr:to>
    <xdr:cxnSp macro="">
      <xdr:nvCxnSpPr>
        <xdr:cNvPr id="527" name="直線コネクタ 526"/>
        <xdr:cNvCxnSpPr/>
      </xdr:nvCxnSpPr>
      <xdr:spPr>
        <a:xfrm flipV="1">
          <a:off x="12814300" y="6457239"/>
          <a:ext cx="889000" cy="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30137</xdr:rowOff>
    </xdr:from>
    <xdr:to>
      <xdr:col>85</xdr:col>
      <xdr:colOff>177800</xdr:colOff>
      <xdr:row>37</xdr:row>
      <xdr:rowOff>131737</xdr:rowOff>
    </xdr:to>
    <xdr:sp macro="" textlink="">
      <xdr:nvSpPr>
        <xdr:cNvPr id="537" name="楕円 536"/>
        <xdr:cNvSpPr/>
      </xdr:nvSpPr>
      <xdr:spPr>
        <a:xfrm>
          <a:off x="16268700" y="63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116514</xdr:rowOff>
    </xdr:from>
    <xdr:ext cx="534377" cy="259045"/>
    <xdr:sp macro="" textlink="">
      <xdr:nvSpPr>
        <xdr:cNvPr id="538" name="消防費該当値テキスト"/>
        <xdr:cNvSpPr txBox="1"/>
      </xdr:nvSpPr>
      <xdr:spPr>
        <a:xfrm>
          <a:off x="16370300" y="62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54788</xdr:rowOff>
    </xdr:from>
    <xdr:to>
      <xdr:col>81</xdr:col>
      <xdr:colOff>101600</xdr:colOff>
      <xdr:row>37</xdr:row>
      <xdr:rowOff>156388</xdr:rowOff>
    </xdr:to>
    <xdr:sp macro="" textlink="">
      <xdr:nvSpPr>
        <xdr:cNvPr id="539" name="楕円 538"/>
        <xdr:cNvSpPr/>
      </xdr:nvSpPr>
      <xdr:spPr>
        <a:xfrm>
          <a:off x="15430500" y="63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147515</xdr:rowOff>
    </xdr:from>
    <xdr:ext cx="534377" cy="259045"/>
    <xdr:sp macro="" textlink="">
      <xdr:nvSpPr>
        <xdr:cNvPr id="540" name="テキスト ボックス 539"/>
        <xdr:cNvSpPr txBox="1"/>
      </xdr:nvSpPr>
      <xdr:spPr>
        <a:xfrm>
          <a:off x="15214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90424</xdr:rowOff>
    </xdr:from>
    <xdr:to>
      <xdr:col>76</xdr:col>
      <xdr:colOff>165100</xdr:colOff>
      <xdr:row>38</xdr:row>
      <xdr:rowOff>20574</xdr:rowOff>
    </xdr:to>
    <xdr:sp macro="" textlink="">
      <xdr:nvSpPr>
        <xdr:cNvPr id="541" name="楕円 540"/>
        <xdr:cNvSpPr/>
      </xdr:nvSpPr>
      <xdr:spPr>
        <a:xfrm>
          <a:off x="14541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11701</xdr:rowOff>
    </xdr:from>
    <xdr:ext cx="534377" cy="259045"/>
    <xdr:sp macro="" textlink="">
      <xdr:nvSpPr>
        <xdr:cNvPr id="542" name="テキスト ボックス 541"/>
        <xdr:cNvSpPr txBox="1"/>
      </xdr:nvSpPr>
      <xdr:spPr>
        <a:xfrm>
          <a:off x="14325111" y="65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62789</xdr:rowOff>
    </xdr:from>
    <xdr:to>
      <xdr:col>72</xdr:col>
      <xdr:colOff>38100</xdr:colOff>
      <xdr:row>37</xdr:row>
      <xdr:rowOff>164388</xdr:rowOff>
    </xdr:to>
    <xdr:sp macro="" textlink="">
      <xdr:nvSpPr>
        <xdr:cNvPr id="543" name="楕円 542"/>
        <xdr:cNvSpPr/>
      </xdr:nvSpPr>
      <xdr:spPr>
        <a:xfrm>
          <a:off x="13652500" y="6406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155515</xdr:rowOff>
    </xdr:from>
    <xdr:ext cx="534377" cy="259045"/>
    <xdr:sp macro="" textlink="">
      <xdr:nvSpPr>
        <xdr:cNvPr id="544" name="テキスト ボックス 543"/>
        <xdr:cNvSpPr txBox="1"/>
      </xdr:nvSpPr>
      <xdr:spPr>
        <a:xfrm>
          <a:off x="13436111" y="649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91465</xdr:rowOff>
    </xdr:from>
    <xdr:to>
      <xdr:col>67</xdr:col>
      <xdr:colOff>101600</xdr:colOff>
      <xdr:row>38</xdr:row>
      <xdr:rowOff>21616</xdr:rowOff>
    </xdr:to>
    <xdr:sp macro="" textlink="">
      <xdr:nvSpPr>
        <xdr:cNvPr id="545" name="楕円 544"/>
        <xdr:cNvSpPr/>
      </xdr:nvSpPr>
      <xdr:spPr>
        <a:xfrm>
          <a:off x="12763500" y="6435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12743</xdr:rowOff>
    </xdr:from>
    <xdr:ext cx="534377" cy="259045"/>
    <xdr:sp macro="" textlink="">
      <xdr:nvSpPr>
        <xdr:cNvPr id="546" name="テキスト ボックス 545"/>
        <xdr:cNvSpPr txBox="1"/>
      </xdr:nvSpPr>
      <xdr:spPr>
        <a:xfrm>
          <a:off x="12547111" y="65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148013</xdr:rowOff>
    </xdr:from>
    <xdr:to>
      <xdr:col>85</xdr:col>
      <xdr:colOff>127000</xdr:colOff>
      <xdr:row>56</xdr:row>
      <xdr:rowOff>152433</xdr:rowOff>
    </xdr:to>
    <xdr:cxnSp macro="">
      <xdr:nvCxnSpPr>
        <xdr:cNvPr id="575" name="直線コネクタ 574"/>
        <xdr:cNvCxnSpPr/>
      </xdr:nvCxnSpPr>
      <xdr:spPr>
        <a:xfrm flipV="1">
          <a:off x="15481300" y="9749213"/>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152433</xdr:rowOff>
    </xdr:from>
    <xdr:to>
      <xdr:col>81</xdr:col>
      <xdr:colOff>50800</xdr:colOff>
      <xdr:row>57</xdr:row>
      <xdr:rowOff>23785</xdr:rowOff>
    </xdr:to>
    <xdr:cxnSp macro="">
      <xdr:nvCxnSpPr>
        <xdr:cNvPr id="578" name="直線コネクタ 577"/>
        <xdr:cNvCxnSpPr/>
      </xdr:nvCxnSpPr>
      <xdr:spPr>
        <a:xfrm flipV="1">
          <a:off x="14592300" y="9753633"/>
          <a:ext cx="889000" cy="4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160884</xdr:rowOff>
    </xdr:from>
    <xdr:to>
      <xdr:col>76</xdr:col>
      <xdr:colOff>114300</xdr:colOff>
      <xdr:row>57</xdr:row>
      <xdr:rowOff>23785</xdr:rowOff>
    </xdr:to>
    <xdr:cxnSp macro="">
      <xdr:nvCxnSpPr>
        <xdr:cNvPr id="581" name="直線コネクタ 580"/>
        <xdr:cNvCxnSpPr/>
      </xdr:nvCxnSpPr>
      <xdr:spPr>
        <a:xfrm>
          <a:off x="13703300" y="9762084"/>
          <a:ext cx="889000" cy="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137544</xdr:rowOff>
    </xdr:from>
    <xdr:to>
      <xdr:col>71</xdr:col>
      <xdr:colOff>177800</xdr:colOff>
      <xdr:row>56</xdr:row>
      <xdr:rowOff>160884</xdr:rowOff>
    </xdr:to>
    <xdr:cxnSp macro="">
      <xdr:nvCxnSpPr>
        <xdr:cNvPr id="584" name="直線コネクタ 583"/>
        <xdr:cNvCxnSpPr/>
      </xdr:nvCxnSpPr>
      <xdr:spPr>
        <a:xfrm>
          <a:off x="12814300" y="9738744"/>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97213</xdr:rowOff>
    </xdr:from>
    <xdr:to>
      <xdr:col>85</xdr:col>
      <xdr:colOff>177800</xdr:colOff>
      <xdr:row>57</xdr:row>
      <xdr:rowOff>27363</xdr:rowOff>
    </xdr:to>
    <xdr:sp macro="" textlink="">
      <xdr:nvSpPr>
        <xdr:cNvPr id="594" name="楕円 593"/>
        <xdr:cNvSpPr/>
      </xdr:nvSpPr>
      <xdr:spPr>
        <a:xfrm>
          <a:off x="16268700" y="96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75640</xdr:rowOff>
    </xdr:from>
    <xdr:ext cx="534377" cy="259045"/>
    <xdr:sp macro="" textlink="">
      <xdr:nvSpPr>
        <xdr:cNvPr id="595" name="教育費該当値テキスト"/>
        <xdr:cNvSpPr txBox="1"/>
      </xdr:nvSpPr>
      <xdr:spPr>
        <a:xfrm>
          <a:off x="16370300" y="96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101633</xdr:rowOff>
    </xdr:from>
    <xdr:to>
      <xdr:col>81</xdr:col>
      <xdr:colOff>101600</xdr:colOff>
      <xdr:row>57</xdr:row>
      <xdr:rowOff>31783</xdr:rowOff>
    </xdr:to>
    <xdr:sp macro="" textlink="">
      <xdr:nvSpPr>
        <xdr:cNvPr id="596" name="楕円 595"/>
        <xdr:cNvSpPr/>
      </xdr:nvSpPr>
      <xdr:spPr>
        <a:xfrm>
          <a:off x="15430500" y="97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22910</xdr:rowOff>
    </xdr:from>
    <xdr:ext cx="534377" cy="259045"/>
    <xdr:sp macro="" textlink="">
      <xdr:nvSpPr>
        <xdr:cNvPr id="597" name="テキスト ボックス 596"/>
        <xdr:cNvSpPr txBox="1"/>
      </xdr:nvSpPr>
      <xdr:spPr>
        <a:xfrm>
          <a:off x="15214111" y="97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144435</xdr:rowOff>
    </xdr:from>
    <xdr:to>
      <xdr:col>76</xdr:col>
      <xdr:colOff>165100</xdr:colOff>
      <xdr:row>57</xdr:row>
      <xdr:rowOff>74585</xdr:rowOff>
    </xdr:to>
    <xdr:sp macro="" textlink="">
      <xdr:nvSpPr>
        <xdr:cNvPr id="598" name="楕円 597"/>
        <xdr:cNvSpPr/>
      </xdr:nvSpPr>
      <xdr:spPr>
        <a:xfrm>
          <a:off x="14541500" y="97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65712</xdr:rowOff>
    </xdr:from>
    <xdr:ext cx="534377" cy="259045"/>
    <xdr:sp macro="" textlink="">
      <xdr:nvSpPr>
        <xdr:cNvPr id="599" name="テキスト ボックス 598"/>
        <xdr:cNvSpPr txBox="1"/>
      </xdr:nvSpPr>
      <xdr:spPr>
        <a:xfrm>
          <a:off x="14325111" y="983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110084</xdr:rowOff>
    </xdr:from>
    <xdr:to>
      <xdr:col>72</xdr:col>
      <xdr:colOff>38100</xdr:colOff>
      <xdr:row>57</xdr:row>
      <xdr:rowOff>40234</xdr:rowOff>
    </xdr:to>
    <xdr:sp macro="" textlink="">
      <xdr:nvSpPr>
        <xdr:cNvPr id="600" name="楕円 599"/>
        <xdr:cNvSpPr/>
      </xdr:nvSpPr>
      <xdr:spPr>
        <a:xfrm>
          <a:off x="13652500" y="97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31361</xdr:rowOff>
    </xdr:from>
    <xdr:ext cx="534377" cy="259045"/>
    <xdr:sp macro="" textlink="">
      <xdr:nvSpPr>
        <xdr:cNvPr id="601" name="テキスト ボックス 600"/>
        <xdr:cNvSpPr txBox="1"/>
      </xdr:nvSpPr>
      <xdr:spPr>
        <a:xfrm>
          <a:off x="13436111" y="98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86744</xdr:rowOff>
    </xdr:from>
    <xdr:to>
      <xdr:col>67</xdr:col>
      <xdr:colOff>101600</xdr:colOff>
      <xdr:row>57</xdr:row>
      <xdr:rowOff>16894</xdr:rowOff>
    </xdr:to>
    <xdr:sp macro="" textlink="">
      <xdr:nvSpPr>
        <xdr:cNvPr id="602" name="楕円 601"/>
        <xdr:cNvSpPr/>
      </xdr:nvSpPr>
      <xdr:spPr>
        <a:xfrm>
          <a:off x="12763500" y="96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8021</xdr:rowOff>
    </xdr:from>
    <xdr:ext cx="534377" cy="259045"/>
    <xdr:sp macro="" textlink="">
      <xdr:nvSpPr>
        <xdr:cNvPr id="603" name="テキスト ボックス 602"/>
        <xdr:cNvSpPr txBox="1"/>
      </xdr:nvSpPr>
      <xdr:spPr>
        <a:xfrm>
          <a:off x="12547111" y="9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122441</xdr:rowOff>
    </xdr:from>
    <xdr:to>
      <xdr:col>85</xdr:col>
      <xdr:colOff>127000</xdr:colOff>
      <xdr:row>79</xdr:row>
      <xdr:rowOff>44450</xdr:rowOff>
    </xdr:to>
    <xdr:cxnSp macro="">
      <xdr:nvCxnSpPr>
        <xdr:cNvPr id="632" name="直線コネクタ 631"/>
        <xdr:cNvCxnSpPr/>
      </xdr:nvCxnSpPr>
      <xdr:spPr>
        <a:xfrm flipV="1">
          <a:off x="15481300" y="13324091"/>
          <a:ext cx="838200" cy="2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57307</xdr:rowOff>
    </xdr:from>
    <xdr:ext cx="534377" cy="259045"/>
    <xdr:sp macro="" textlink="">
      <xdr:nvSpPr>
        <xdr:cNvPr id="633" name="災害復旧費平均値テキスト"/>
        <xdr:cNvSpPr txBox="1"/>
      </xdr:nvSpPr>
      <xdr:spPr>
        <a:xfrm>
          <a:off x="16370300" y="1325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42869</xdr:rowOff>
    </xdr:from>
    <xdr:to>
      <xdr:col>81</xdr:col>
      <xdr:colOff>50800</xdr:colOff>
      <xdr:row>79</xdr:row>
      <xdr:rowOff>44450</xdr:rowOff>
    </xdr:to>
    <xdr:cxnSp macro="">
      <xdr:nvCxnSpPr>
        <xdr:cNvPr id="635" name="直線コネクタ 634"/>
        <xdr:cNvCxnSpPr/>
      </xdr:nvCxnSpPr>
      <xdr:spPr>
        <a:xfrm>
          <a:off x="14592300" y="13587419"/>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140939</xdr:rowOff>
    </xdr:from>
    <xdr:to>
      <xdr:col>76</xdr:col>
      <xdr:colOff>114300</xdr:colOff>
      <xdr:row>79</xdr:row>
      <xdr:rowOff>42869</xdr:rowOff>
    </xdr:to>
    <xdr:cxnSp macro="">
      <xdr:nvCxnSpPr>
        <xdr:cNvPr id="638" name="直線コネクタ 637"/>
        <xdr:cNvCxnSpPr/>
      </xdr:nvCxnSpPr>
      <xdr:spPr>
        <a:xfrm>
          <a:off x="13703300" y="13514039"/>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11151</xdr:rowOff>
    </xdr:from>
    <xdr:to>
      <xdr:col>71</xdr:col>
      <xdr:colOff>177800</xdr:colOff>
      <xdr:row>78</xdr:row>
      <xdr:rowOff>140939</xdr:rowOff>
    </xdr:to>
    <xdr:cxnSp macro="">
      <xdr:nvCxnSpPr>
        <xdr:cNvPr id="641" name="直線コネクタ 640"/>
        <xdr:cNvCxnSpPr/>
      </xdr:nvCxnSpPr>
      <xdr:spPr>
        <a:xfrm>
          <a:off x="12814300" y="13384251"/>
          <a:ext cx="889000" cy="12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114628</xdr:rowOff>
    </xdr:from>
    <xdr:ext cx="469744" cy="259045"/>
    <xdr:sp macro="" textlink="">
      <xdr:nvSpPr>
        <xdr:cNvPr id="645" name="テキスト ボックス 644"/>
        <xdr:cNvSpPr txBox="1"/>
      </xdr:nvSpPr>
      <xdr:spPr>
        <a:xfrm>
          <a:off x="12579428" y="1348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71641</xdr:rowOff>
    </xdr:from>
    <xdr:to>
      <xdr:col>85</xdr:col>
      <xdr:colOff>177800</xdr:colOff>
      <xdr:row>78</xdr:row>
      <xdr:rowOff>1791</xdr:rowOff>
    </xdr:to>
    <xdr:sp macro="" textlink="">
      <xdr:nvSpPr>
        <xdr:cNvPr id="651" name="楕円 650"/>
        <xdr:cNvSpPr/>
      </xdr:nvSpPr>
      <xdr:spPr>
        <a:xfrm>
          <a:off x="16268700" y="132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94518</xdr:rowOff>
    </xdr:from>
    <xdr:ext cx="534377" cy="259045"/>
    <xdr:sp macro="" textlink="">
      <xdr:nvSpPr>
        <xdr:cNvPr id="652" name="災害復旧費該当値テキスト"/>
        <xdr:cNvSpPr txBox="1"/>
      </xdr:nvSpPr>
      <xdr:spPr>
        <a:xfrm>
          <a:off x="16370300" y="131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163519</xdr:rowOff>
    </xdr:from>
    <xdr:to>
      <xdr:col>76</xdr:col>
      <xdr:colOff>165100</xdr:colOff>
      <xdr:row>79</xdr:row>
      <xdr:rowOff>93669</xdr:rowOff>
    </xdr:to>
    <xdr:sp macro="" textlink="">
      <xdr:nvSpPr>
        <xdr:cNvPr id="655" name="楕円 654"/>
        <xdr:cNvSpPr/>
      </xdr:nvSpPr>
      <xdr:spPr>
        <a:xfrm>
          <a:off x="14541500" y="135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84796</xdr:rowOff>
    </xdr:from>
    <xdr:ext cx="313932" cy="259045"/>
    <xdr:sp macro="" textlink="">
      <xdr:nvSpPr>
        <xdr:cNvPr id="656" name="テキスト ボックス 655"/>
        <xdr:cNvSpPr txBox="1"/>
      </xdr:nvSpPr>
      <xdr:spPr>
        <a:xfrm>
          <a:off x="14435333" y="1362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90139</xdr:rowOff>
    </xdr:from>
    <xdr:to>
      <xdr:col>72</xdr:col>
      <xdr:colOff>38100</xdr:colOff>
      <xdr:row>79</xdr:row>
      <xdr:rowOff>20289</xdr:rowOff>
    </xdr:to>
    <xdr:sp macro="" textlink="">
      <xdr:nvSpPr>
        <xdr:cNvPr id="657" name="楕円 656"/>
        <xdr:cNvSpPr/>
      </xdr:nvSpPr>
      <xdr:spPr>
        <a:xfrm>
          <a:off x="13652500" y="134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11416</xdr:rowOff>
    </xdr:from>
    <xdr:ext cx="469744" cy="259045"/>
    <xdr:sp macro="" textlink="">
      <xdr:nvSpPr>
        <xdr:cNvPr id="658" name="テキスト ボックス 657"/>
        <xdr:cNvSpPr txBox="1"/>
      </xdr:nvSpPr>
      <xdr:spPr>
        <a:xfrm>
          <a:off x="13468428" y="1355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131801</xdr:rowOff>
    </xdr:from>
    <xdr:to>
      <xdr:col>67</xdr:col>
      <xdr:colOff>101600</xdr:colOff>
      <xdr:row>78</xdr:row>
      <xdr:rowOff>61951</xdr:rowOff>
    </xdr:to>
    <xdr:sp macro="" textlink="">
      <xdr:nvSpPr>
        <xdr:cNvPr id="659" name="楕円 658"/>
        <xdr:cNvSpPr/>
      </xdr:nvSpPr>
      <xdr:spPr>
        <a:xfrm>
          <a:off x="12763500" y="133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78478</xdr:rowOff>
    </xdr:from>
    <xdr:ext cx="534377" cy="259045"/>
    <xdr:sp macro="" textlink="">
      <xdr:nvSpPr>
        <xdr:cNvPr id="660" name="テキスト ボックス 659"/>
        <xdr:cNvSpPr txBox="1"/>
      </xdr:nvSpPr>
      <xdr:spPr>
        <a:xfrm>
          <a:off x="12547111" y="131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84508</xdr:rowOff>
    </xdr:from>
    <xdr:to>
      <xdr:col>85</xdr:col>
      <xdr:colOff>127000</xdr:colOff>
      <xdr:row>97</xdr:row>
      <xdr:rowOff>106226</xdr:rowOff>
    </xdr:to>
    <xdr:cxnSp macro="">
      <xdr:nvCxnSpPr>
        <xdr:cNvPr id="689" name="直線コネクタ 688"/>
        <xdr:cNvCxnSpPr/>
      </xdr:nvCxnSpPr>
      <xdr:spPr>
        <a:xfrm>
          <a:off x="15481300" y="16715158"/>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68765</xdr:rowOff>
    </xdr:from>
    <xdr:to>
      <xdr:col>81</xdr:col>
      <xdr:colOff>50800</xdr:colOff>
      <xdr:row>97</xdr:row>
      <xdr:rowOff>84508</xdr:rowOff>
    </xdr:to>
    <xdr:cxnSp macro="">
      <xdr:nvCxnSpPr>
        <xdr:cNvPr id="692" name="直線コネクタ 691"/>
        <xdr:cNvCxnSpPr/>
      </xdr:nvCxnSpPr>
      <xdr:spPr>
        <a:xfrm>
          <a:off x="14592300" y="16699415"/>
          <a:ext cx="8890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35275</xdr:rowOff>
    </xdr:from>
    <xdr:to>
      <xdr:col>76</xdr:col>
      <xdr:colOff>114300</xdr:colOff>
      <xdr:row>97</xdr:row>
      <xdr:rowOff>68765</xdr:rowOff>
    </xdr:to>
    <xdr:cxnSp macro="">
      <xdr:nvCxnSpPr>
        <xdr:cNvPr id="695" name="直線コネクタ 694"/>
        <xdr:cNvCxnSpPr/>
      </xdr:nvCxnSpPr>
      <xdr:spPr>
        <a:xfrm>
          <a:off x="13703300" y="1666592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35275</xdr:rowOff>
    </xdr:from>
    <xdr:to>
      <xdr:col>71</xdr:col>
      <xdr:colOff>177800</xdr:colOff>
      <xdr:row>97</xdr:row>
      <xdr:rowOff>60742</xdr:rowOff>
    </xdr:to>
    <xdr:cxnSp macro="">
      <xdr:nvCxnSpPr>
        <xdr:cNvPr id="698" name="直線コネクタ 697"/>
        <xdr:cNvCxnSpPr/>
      </xdr:nvCxnSpPr>
      <xdr:spPr>
        <a:xfrm flipV="1">
          <a:off x="12814300" y="16665925"/>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55426</xdr:rowOff>
    </xdr:from>
    <xdr:to>
      <xdr:col>85</xdr:col>
      <xdr:colOff>177800</xdr:colOff>
      <xdr:row>97</xdr:row>
      <xdr:rowOff>157026</xdr:rowOff>
    </xdr:to>
    <xdr:sp macro="" textlink="">
      <xdr:nvSpPr>
        <xdr:cNvPr id="708" name="楕円 707"/>
        <xdr:cNvSpPr/>
      </xdr:nvSpPr>
      <xdr:spPr>
        <a:xfrm>
          <a:off x="16268700" y="166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141803</xdr:rowOff>
    </xdr:from>
    <xdr:ext cx="534377" cy="259045"/>
    <xdr:sp macro="" textlink="">
      <xdr:nvSpPr>
        <xdr:cNvPr id="709" name="公債費該当値テキスト"/>
        <xdr:cNvSpPr txBox="1"/>
      </xdr:nvSpPr>
      <xdr:spPr>
        <a:xfrm>
          <a:off x="16370300" y="1660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33708</xdr:rowOff>
    </xdr:from>
    <xdr:to>
      <xdr:col>81</xdr:col>
      <xdr:colOff>101600</xdr:colOff>
      <xdr:row>97</xdr:row>
      <xdr:rowOff>135308</xdr:rowOff>
    </xdr:to>
    <xdr:sp macro="" textlink="">
      <xdr:nvSpPr>
        <xdr:cNvPr id="710" name="楕円 709"/>
        <xdr:cNvSpPr/>
      </xdr:nvSpPr>
      <xdr:spPr>
        <a:xfrm>
          <a:off x="15430500" y="166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126435</xdr:rowOff>
    </xdr:from>
    <xdr:ext cx="534377" cy="259045"/>
    <xdr:sp macro="" textlink="">
      <xdr:nvSpPr>
        <xdr:cNvPr id="711" name="テキスト ボックス 710"/>
        <xdr:cNvSpPr txBox="1"/>
      </xdr:nvSpPr>
      <xdr:spPr>
        <a:xfrm>
          <a:off x="15214111" y="167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17965</xdr:rowOff>
    </xdr:from>
    <xdr:to>
      <xdr:col>76</xdr:col>
      <xdr:colOff>165100</xdr:colOff>
      <xdr:row>97</xdr:row>
      <xdr:rowOff>119565</xdr:rowOff>
    </xdr:to>
    <xdr:sp macro="" textlink="">
      <xdr:nvSpPr>
        <xdr:cNvPr id="712" name="楕円 711"/>
        <xdr:cNvSpPr/>
      </xdr:nvSpPr>
      <xdr:spPr>
        <a:xfrm>
          <a:off x="14541500" y="16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110692</xdr:rowOff>
    </xdr:from>
    <xdr:ext cx="534377" cy="259045"/>
    <xdr:sp macro="" textlink="">
      <xdr:nvSpPr>
        <xdr:cNvPr id="713" name="テキスト ボックス 712"/>
        <xdr:cNvSpPr txBox="1"/>
      </xdr:nvSpPr>
      <xdr:spPr>
        <a:xfrm>
          <a:off x="14325111" y="167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155925</xdr:rowOff>
    </xdr:from>
    <xdr:to>
      <xdr:col>72</xdr:col>
      <xdr:colOff>38100</xdr:colOff>
      <xdr:row>97</xdr:row>
      <xdr:rowOff>86075</xdr:rowOff>
    </xdr:to>
    <xdr:sp macro="" textlink="">
      <xdr:nvSpPr>
        <xdr:cNvPr id="714" name="楕円 713"/>
        <xdr:cNvSpPr/>
      </xdr:nvSpPr>
      <xdr:spPr>
        <a:xfrm>
          <a:off x="13652500" y="1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77202</xdr:rowOff>
    </xdr:from>
    <xdr:ext cx="534377" cy="259045"/>
    <xdr:sp macro="" textlink="">
      <xdr:nvSpPr>
        <xdr:cNvPr id="715" name="テキスト ボックス 714"/>
        <xdr:cNvSpPr txBox="1"/>
      </xdr:nvSpPr>
      <xdr:spPr>
        <a:xfrm>
          <a:off x="13436111" y="167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9942</xdr:rowOff>
    </xdr:from>
    <xdr:to>
      <xdr:col>67</xdr:col>
      <xdr:colOff>101600</xdr:colOff>
      <xdr:row>97</xdr:row>
      <xdr:rowOff>111542</xdr:rowOff>
    </xdr:to>
    <xdr:sp macro="" textlink="">
      <xdr:nvSpPr>
        <xdr:cNvPr id="716" name="楕円 715"/>
        <xdr:cNvSpPr/>
      </xdr:nvSpPr>
      <xdr:spPr>
        <a:xfrm>
          <a:off x="12763500" y="166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102669</xdr:rowOff>
    </xdr:from>
    <xdr:ext cx="534377" cy="259045"/>
    <xdr:sp macro="" textlink="">
      <xdr:nvSpPr>
        <xdr:cNvPr id="717" name="テキスト ボックス 716"/>
        <xdr:cNvSpPr txBox="1"/>
      </xdr:nvSpPr>
      <xdr:spPr>
        <a:xfrm>
          <a:off x="12547111" y="167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人口減少が著しく、住民一人当たりのコストは、県平均を上回っている</a:t>
          </a:r>
          <a:r>
            <a:rPr kumimoji="1" lang="ja-JP" altLang="en-US" sz="1100">
              <a:solidFill>
                <a:schemeClr val="dk1"/>
              </a:solidFill>
              <a:effectLst/>
              <a:latin typeface="+mn-lt"/>
              <a:ea typeface="+mn-ea"/>
              <a:cs typeface="+mn-cs"/>
            </a:rPr>
            <a:t>科目が多い</a:t>
          </a:r>
          <a:r>
            <a:rPr kumimoji="1" lang="ja-JP" altLang="ja-JP" sz="1100">
              <a:solidFill>
                <a:schemeClr val="dk1"/>
              </a:solidFill>
              <a:effectLst/>
              <a:latin typeface="+mn-lt"/>
              <a:ea typeface="+mn-ea"/>
              <a:cs typeface="+mn-cs"/>
            </a:rPr>
            <a:t>が、類似団体平均</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下回っている状況である。そのような中、</a:t>
          </a:r>
          <a:r>
            <a:rPr kumimoji="1" lang="ja-JP" altLang="en-US" sz="1100">
              <a:solidFill>
                <a:schemeClr val="dk1"/>
              </a:solidFill>
              <a:effectLst/>
              <a:latin typeface="+mn-lt"/>
              <a:ea typeface="+mn-ea"/>
              <a:cs typeface="+mn-cs"/>
            </a:rPr>
            <a:t>民</a:t>
          </a:r>
          <a:r>
            <a:rPr kumimoji="1" lang="ja-JP" altLang="ja-JP" sz="1100">
              <a:solidFill>
                <a:schemeClr val="dk1"/>
              </a:solidFill>
              <a:effectLst/>
              <a:latin typeface="+mn-lt"/>
              <a:ea typeface="+mn-ea"/>
              <a:cs typeface="+mn-cs"/>
            </a:rPr>
            <a:t>生費が大幅に増加しているが、要因は</a:t>
          </a:r>
          <a:r>
            <a:rPr kumimoji="1" lang="ja-JP" altLang="en-US" sz="1100">
              <a:solidFill>
                <a:schemeClr val="dk1"/>
              </a:solidFill>
              <a:effectLst/>
              <a:latin typeface="+mn-lt"/>
              <a:ea typeface="+mn-ea"/>
              <a:cs typeface="+mn-cs"/>
            </a:rPr>
            <a:t>障害者自立支援</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及びこども未来館運営費，保育所整備費等</a:t>
          </a:r>
          <a:r>
            <a:rPr kumimoji="1" lang="ja-JP" altLang="ja-JP" sz="1100">
              <a:solidFill>
                <a:schemeClr val="dk1"/>
              </a:solidFill>
              <a:effectLst/>
              <a:latin typeface="+mn-lt"/>
              <a:ea typeface="+mn-ea"/>
              <a:cs typeface="+mn-cs"/>
            </a:rPr>
            <a:t>が増えたためである。また、土木費も増加しているものの類似団体平均よりは大きく下回っているが、今後</a:t>
          </a:r>
          <a:r>
            <a:rPr kumimoji="1" lang="ja-JP" altLang="en-US" sz="1100">
              <a:solidFill>
                <a:schemeClr val="dk1"/>
              </a:solidFill>
              <a:effectLst/>
              <a:latin typeface="+mn-lt"/>
              <a:ea typeface="+mn-ea"/>
              <a:cs typeface="+mn-cs"/>
            </a:rPr>
            <a:t>橋梁・</a:t>
          </a:r>
          <a:r>
            <a:rPr kumimoji="1" lang="ja-JP" altLang="ja-JP" sz="1100">
              <a:solidFill>
                <a:schemeClr val="dk1"/>
              </a:solidFill>
              <a:effectLst/>
              <a:latin typeface="+mn-lt"/>
              <a:ea typeface="+mn-ea"/>
              <a:cs typeface="+mn-cs"/>
            </a:rPr>
            <a:t>道路改良工事を見込んでいるため増加することが予測される。</a:t>
          </a:r>
          <a:endParaRPr lang="ja-JP" altLang="ja-JP" sz="1400">
            <a:effectLst/>
          </a:endParaRPr>
        </a:p>
        <a:p>
          <a:r>
            <a:rPr kumimoji="1" lang="ja-JP" altLang="ja-JP" sz="1100">
              <a:solidFill>
                <a:schemeClr val="dk1"/>
              </a:solidFill>
              <a:effectLst/>
              <a:latin typeface="+mn-lt"/>
              <a:ea typeface="+mn-ea"/>
              <a:cs typeface="+mn-cs"/>
            </a:rPr>
            <a:t>　今後は、総務費が</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庁舎建設事業、衛生費が水道事業会計への繰出金・塩谷広域行政組合への負担金が増加することが見込まれる。公債費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数年後に一時的に増加する見込みであるが、その後は借入と償還のバランスを取って運用していく。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台風１９号に係る災害復旧等の臨時財政需要があったため、実質単年度収支は赤字となっているが、財政調整基金の取崩しにより、実質収支は黒字となっている。なお、令和元年度の財政調整積立基金残高については、財政健全化の取組を着実に実施したことによる実質収支の黒字拡大に伴い、標準財政規模の４割を超える額となっている。なお、財政調整基金残高が大きいので、庁舎整備やその他重点事業に効果的に充てるなど、計画的に運用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mn-ea"/>
              <a:ea typeface="+mn-ea"/>
            </a:rPr>
            <a:t>平成１９年度の指標算定開始以降、各会計とも黒字であり、赤字比率算定には至っていない。今後も各経費において財政需要の増加が見込まれるが、歳出削減に努めていく。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4"/>
      <c r="DK3" s="184"/>
      <c r="DL3" s="184"/>
      <c r="DM3" s="184"/>
      <c r="DN3" s="184"/>
      <c r="DO3" s="184"/>
    </row>
    <row r="4" spans="1:119" ht="18.75" customHeight="1" x14ac:dyDescent="0.15">
      <c r="A4" s="185"/>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6107989</v>
      </c>
      <c r="BO4" s="429"/>
      <c r="BP4" s="429"/>
      <c r="BQ4" s="429"/>
      <c r="BR4" s="429"/>
      <c r="BS4" s="429"/>
      <c r="BT4" s="429"/>
      <c r="BU4" s="430"/>
      <c r="BV4" s="428">
        <v>5986688</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10.4</v>
      </c>
      <c r="CU4" s="435"/>
      <c r="CV4" s="435"/>
      <c r="CW4" s="435"/>
      <c r="CX4" s="435"/>
      <c r="CY4" s="435"/>
      <c r="CZ4" s="435"/>
      <c r="DA4" s="436"/>
      <c r="DB4" s="434">
        <v>5.5</v>
      </c>
      <c r="DC4" s="435"/>
      <c r="DD4" s="435"/>
      <c r="DE4" s="435"/>
      <c r="DF4" s="435"/>
      <c r="DG4" s="435"/>
      <c r="DH4" s="435"/>
      <c r="DI4" s="436"/>
      <c r="DJ4" s="184"/>
      <c r="DK4" s="184"/>
      <c r="DL4" s="184"/>
      <c r="DM4" s="184"/>
      <c r="DN4" s="184"/>
      <c r="DO4" s="184"/>
    </row>
    <row r="5" spans="1:119" ht="18.75" customHeight="1" x14ac:dyDescent="0.15">
      <c r="A5" s="185"/>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5385797</v>
      </c>
      <c r="BO5" s="466"/>
      <c r="BP5" s="466"/>
      <c r="BQ5" s="466"/>
      <c r="BR5" s="466"/>
      <c r="BS5" s="466"/>
      <c r="BT5" s="466"/>
      <c r="BU5" s="467"/>
      <c r="BV5" s="465">
        <v>5545708</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84.4</v>
      </c>
      <c r="CU5" s="463"/>
      <c r="CV5" s="463"/>
      <c r="CW5" s="463"/>
      <c r="CX5" s="463"/>
      <c r="CY5" s="463"/>
      <c r="CZ5" s="463"/>
      <c r="DA5" s="464"/>
      <c r="DB5" s="462">
        <v>83.7</v>
      </c>
      <c r="DC5" s="463"/>
      <c r="DD5" s="463"/>
      <c r="DE5" s="463"/>
      <c r="DF5" s="463"/>
      <c r="DG5" s="463"/>
      <c r="DH5" s="463"/>
      <c r="DI5" s="464"/>
      <c r="DJ5" s="184"/>
      <c r="DK5" s="184"/>
      <c r="DL5" s="184"/>
      <c r="DM5" s="184"/>
      <c r="DN5" s="184"/>
      <c r="DO5" s="184"/>
    </row>
    <row r="6" spans="1:119" ht="18.75" customHeight="1" x14ac:dyDescent="0.15">
      <c r="A6" s="185"/>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94</v>
      </c>
      <c r="AV6" s="498"/>
      <c r="AW6" s="498"/>
      <c r="AX6" s="498"/>
      <c r="AY6" s="499" t="s">
        <v>102</v>
      </c>
      <c r="AZ6" s="500"/>
      <c r="BA6" s="500"/>
      <c r="BB6" s="500"/>
      <c r="BC6" s="500"/>
      <c r="BD6" s="500"/>
      <c r="BE6" s="500"/>
      <c r="BF6" s="500"/>
      <c r="BG6" s="500"/>
      <c r="BH6" s="500"/>
      <c r="BI6" s="500"/>
      <c r="BJ6" s="500"/>
      <c r="BK6" s="500"/>
      <c r="BL6" s="500"/>
      <c r="BM6" s="501"/>
      <c r="BN6" s="465">
        <v>722192</v>
      </c>
      <c r="BO6" s="466"/>
      <c r="BP6" s="466"/>
      <c r="BQ6" s="466"/>
      <c r="BR6" s="466"/>
      <c r="BS6" s="466"/>
      <c r="BT6" s="466"/>
      <c r="BU6" s="467"/>
      <c r="BV6" s="465">
        <v>440980</v>
      </c>
      <c r="BW6" s="466"/>
      <c r="BX6" s="466"/>
      <c r="BY6" s="466"/>
      <c r="BZ6" s="466"/>
      <c r="CA6" s="466"/>
      <c r="CB6" s="466"/>
      <c r="CC6" s="467"/>
      <c r="CD6" s="468" t="s">
        <v>103</v>
      </c>
      <c r="CE6" s="469"/>
      <c r="CF6" s="469"/>
      <c r="CG6" s="469"/>
      <c r="CH6" s="469"/>
      <c r="CI6" s="469"/>
      <c r="CJ6" s="469"/>
      <c r="CK6" s="469"/>
      <c r="CL6" s="469"/>
      <c r="CM6" s="469"/>
      <c r="CN6" s="469"/>
      <c r="CO6" s="469"/>
      <c r="CP6" s="469"/>
      <c r="CQ6" s="469"/>
      <c r="CR6" s="469"/>
      <c r="CS6" s="470"/>
      <c r="CT6" s="502">
        <v>88</v>
      </c>
      <c r="CU6" s="503"/>
      <c r="CV6" s="503"/>
      <c r="CW6" s="503"/>
      <c r="CX6" s="503"/>
      <c r="CY6" s="503"/>
      <c r="CZ6" s="503"/>
      <c r="DA6" s="504"/>
      <c r="DB6" s="502">
        <v>88.4</v>
      </c>
      <c r="DC6" s="503"/>
      <c r="DD6" s="503"/>
      <c r="DE6" s="503"/>
      <c r="DF6" s="503"/>
      <c r="DG6" s="503"/>
      <c r="DH6" s="503"/>
      <c r="DI6" s="504"/>
      <c r="DJ6" s="184"/>
      <c r="DK6" s="184"/>
      <c r="DL6" s="184"/>
      <c r="DM6" s="184"/>
      <c r="DN6" s="184"/>
      <c r="DO6" s="184"/>
    </row>
    <row r="7" spans="1:119" ht="18.75" customHeight="1" x14ac:dyDescent="0.15">
      <c r="A7" s="185"/>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104</v>
      </c>
      <c r="AN7" s="495"/>
      <c r="AO7" s="495"/>
      <c r="AP7" s="495"/>
      <c r="AQ7" s="495"/>
      <c r="AR7" s="495"/>
      <c r="AS7" s="495"/>
      <c r="AT7" s="496"/>
      <c r="AU7" s="497" t="s">
        <v>105</v>
      </c>
      <c r="AV7" s="498"/>
      <c r="AW7" s="498"/>
      <c r="AX7" s="498"/>
      <c r="AY7" s="499" t="s">
        <v>106</v>
      </c>
      <c r="AZ7" s="500"/>
      <c r="BA7" s="500"/>
      <c r="BB7" s="500"/>
      <c r="BC7" s="500"/>
      <c r="BD7" s="500"/>
      <c r="BE7" s="500"/>
      <c r="BF7" s="500"/>
      <c r="BG7" s="500"/>
      <c r="BH7" s="500"/>
      <c r="BI7" s="500"/>
      <c r="BJ7" s="500"/>
      <c r="BK7" s="500"/>
      <c r="BL7" s="500"/>
      <c r="BM7" s="501"/>
      <c r="BN7" s="465">
        <v>350922</v>
      </c>
      <c r="BO7" s="466"/>
      <c r="BP7" s="466"/>
      <c r="BQ7" s="466"/>
      <c r="BR7" s="466"/>
      <c r="BS7" s="466"/>
      <c r="BT7" s="466"/>
      <c r="BU7" s="467"/>
      <c r="BV7" s="465">
        <v>242473</v>
      </c>
      <c r="BW7" s="466"/>
      <c r="BX7" s="466"/>
      <c r="BY7" s="466"/>
      <c r="BZ7" s="466"/>
      <c r="CA7" s="466"/>
      <c r="CB7" s="466"/>
      <c r="CC7" s="467"/>
      <c r="CD7" s="468" t="s">
        <v>107</v>
      </c>
      <c r="CE7" s="469"/>
      <c r="CF7" s="469"/>
      <c r="CG7" s="469"/>
      <c r="CH7" s="469"/>
      <c r="CI7" s="469"/>
      <c r="CJ7" s="469"/>
      <c r="CK7" s="469"/>
      <c r="CL7" s="469"/>
      <c r="CM7" s="469"/>
      <c r="CN7" s="469"/>
      <c r="CO7" s="469"/>
      <c r="CP7" s="469"/>
      <c r="CQ7" s="469"/>
      <c r="CR7" s="469"/>
      <c r="CS7" s="470"/>
      <c r="CT7" s="465">
        <v>3564134</v>
      </c>
      <c r="CU7" s="466"/>
      <c r="CV7" s="466"/>
      <c r="CW7" s="466"/>
      <c r="CX7" s="466"/>
      <c r="CY7" s="466"/>
      <c r="CZ7" s="466"/>
      <c r="DA7" s="467"/>
      <c r="DB7" s="465">
        <v>3584402</v>
      </c>
      <c r="DC7" s="466"/>
      <c r="DD7" s="466"/>
      <c r="DE7" s="466"/>
      <c r="DF7" s="466"/>
      <c r="DG7" s="466"/>
      <c r="DH7" s="466"/>
      <c r="DI7" s="467"/>
      <c r="DJ7" s="184"/>
      <c r="DK7" s="184"/>
      <c r="DL7" s="184"/>
      <c r="DM7" s="184"/>
      <c r="DN7" s="184"/>
      <c r="DO7" s="184"/>
    </row>
    <row r="8" spans="1:119" ht="18.75" customHeight="1" thickBot="1" x14ac:dyDescent="0.2">
      <c r="A8" s="185"/>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108</v>
      </c>
      <c r="AN8" s="495"/>
      <c r="AO8" s="495"/>
      <c r="AP8" s="495"/>
      <c r="AQ8" s="495"/>
      <c r="AR8" s="495"/>
      <c r="AS8" s="495"/>
      <c r="AT8" s="496"/>
      <c r="AU8" s="497" t="s">
        <v>109</v>
      </c>
      <c r="AV8" s="498"/>
      <c r="AW8" s="498"/>
      <c r="AX8" s="498"/>
      <c r="AY8" s="499" t="s">
        <v>110</v>
      </c>
      <c r="AZ8" s="500"/>
      <c r="BA8" s="500"/>
      <c r="BB8" s="500"/>
      <c r="BC8" s="500"/>
      <c r="BD8" s="500"/>
      <c r="BE8" s="500"/>
      <c r="BF8" s="500"/>
      <c r="BG8" s="500"/>
      <c r="BH8" s="500"/>
      <c r="BI8" s="500"/>
      <c r="BJ8" s="500"/>
      <c r="BK8" s="500"/>
      <c r="BL8" s="500"/>
      <c r="BM8" s="501"/>
      <c r="BN8" s="465">
        <v>371270</v>
      </c>
      <c r="BO8" s="466"/>
      <c r="BP8" s="466"/>
      <c r="BQ8" s="466"/>
      <c r="BR8" s="466"/>
      <c r="BS8" s="466"/>
      <c r="BT8" s="466"/>
      <c r="BU8" s="467"/>
      <c r="BV8" s="465">
        <v>198507</v>
      </c>
      <c r="BW8" s="466"/>
      <c r="BX8" s="466"/>
      <c r="BY8" s="466"/>
      <c r="BZ8" s="466"/>
      <c r="CA8" s="466"/>
      <c r="CB8" s="466"/>
      <c r="CC8" s="467"/>
      <c r="CD8" s="468" t="s">
        <v>111</v>
      </c>
      <c r="CE8" s="469"/>
      <c r="CF8" s="469"/>
      <c r="CG8" s="469"/>
      <c r="CH8" s="469"/>
      <c r="CI8" s="469"/>
      <c r="CJ8" s="469"/>
      <c r="CK8" s="469"/>
      <c r="CL8" s="469"/>
      <c r="CM8" s="469"/>
      <c r="CN8" s="469"/>
      <c r="CO8" s="469"/>
      <c r="CP8" s="469"/>
      <c r="CQ8" s="469"/>
      <c r="CR8" s="469"/>
      <c r="CS8" s="470"/>
      <c r="CT8" s="505">
        <v>0.47</v>
      </c>
      <c r="CU8" s="506"/>
      <c r="CV8" s="506"/>
      <c r="CW8" s="506"/>
      <c r="CX8" s="506"/>
      <c r="CY8" s="506"/>
      <c r="CZ8" s="506"/>
      <c r="DA8" s="507"/>
      <c r="DB8" s="505">
        <v>0.46</v>
      </c>
      <c r="DC8" s="506"/>
      <c r="DD8" s="506"/>
      <c r="DE8" s="506"/>
      <c r="DF8" s="506"/>
      <c r="DG8" s="506"/>
      <c r="DH8" s="506"/>
      <c r="DI8" s="507"/>
      <c r="DJ8" s="184"/>
      <c r="DK8" s="184"/>
      <c r="DL8" s="184"/>
      <c r="DM8" s="184"/>
      <c r="DN8" s="184"/>
      <c r="DO8" s="184"/>
    </row>
    <row r="9" spans="1:119" ht="18.75" customHeight="1" thickBot="1" x14ac:dyDescent="0.2">
      <c r="A9" s="185"/>
      <c r="B9" s="459" t="s">
        <v>112</v>
      </c>
      <c r="C9" s="460"/>
      <c r="D9" s="460"/>
      <c r="E9" s="460"/>
      <c r="F9" s="460"/>
      <c r="G9" s="460"/>
      <c r="H9" s="460"/>
      <c r="I9" s="460"/>
      <c r="J9" s="460"/>
      <c r="K9" s="508"/>
      <c r="L9" s="509" t="s">
        <v>113</v>
      </c>
      <c r="M9" s="510"/>
      <c r="N9" s="510"/>
      <c r="O9" s="510"/>
      <c r="P9" s="510"/>
      <c r="Q9" s="511"/>
      <c r="R9" s="512">
        <v>11495</v>
      </c>
      <c r="S9" s="513"/>
      <c r="T9" s="513"/>
      <c r="U9" s="513"/>
      <c r="V9" s="514"/>
      <c r="W9" s="422" t="s">
        <v>114</v>
      </c>
      <c r="X9" s="423"/>
      <c r="Y9" s="423"/>
      <c r="Z9" s="423"/>
      <c r="AA9" s="423"/>
      <c r="AB9" s="423"/>
      <c r="AC9" s="423"/>
      <c r="AD9" s="423"/>
      <c r="AE9" s="423"/>
      <c r="AF9" s="423"/>
      <c r="AG9" s="423"/>
      <c r="AH9" s="423"/>
      <c r="AI9" s="423"/>
      <c r="AJ9" s="423"/>
      <c r="AK9" s="423"/>
      <c r="AL9" s="424"/>
      <c r="AM9" s="494" t="s">
        <v>115</v>
      </c>
      <c r="AN9" s="495"/>
      <c r="AO9" s="495"/>
      <c r="AP9" s="495"/>
      <c r="AQ9" s="495"/>
      <c r="AR9" s="495"/>
      <c r="AS9" s="495"/>
      <c r="AT9" s="496"/>
      <c r="AU9" s="497" t="s">
        <v>94</v>
      </c>
      <c r="AV9" s="498"/>
      <c r="AW9" s="498"/>
      <c r="AX9" s="498"/>
      <c r="AY9" s="499" t="s">
        <v>116</v>
      </c>
      <c r="AZ9" s="500"/>
      <c r="BA9" s="500"/>
      <c r="BB9" s="500"/>
      <c r="BC9" s="500"/>
      <c r="BD9" s="500"/>
      <c r="BE9" s="500"/>
      <c r="BF9" s="500"/>
      <c r="BG9" s="500"/>
      <c r="BH9" s="500"/>
      <c r="BI9" s="500"/>
      <c r="BJ9" s="500"/>
      <c r="BK9" s="500"/>
      <c r="BL9" s="500"/>
      <c r="BM9" s="501"/>
      <c r="BN9" s="465">
        <v>172763</v>
      </c>
      <c r="BO9" s="466"/>
      <c r="BP9" s="466"/>
      <c r="BQ9" s="466"/>
      <c r="BR9" s="466"/>
      <c r="BS9" s="466"/>
      <c r="BT9" s="466"/>
      <c r="BU9" s="467"/>
      <c r="BV9" s="465">
        <v>30209</v>
      </c>
      <c r="BW9" s="466"/>
      <c r="BX9" s="466"/>
      <c r="BY9" s="466"/>
      <c r="BZ9" s="466"/>
      <c r="CA9" s="466"/>
      <c r="CB9" s="466"/>
      <c r="CC9" s="467"/>
      <c r="CD9" s="468" t="s">
        <v>117</v>
      </c>
      <c r="CE9" s="469"/>
      <c r="CF9" s="469"/>
      <c r="CG9" s="469"/>
      <c r="CH9" s="469"/>
      <c r="CI9" s="469"/>
      <c r="CJ9" s="469"/>
      <c r="CK9" s="469"/>
      <c r="CL9" s="469"/>
      <c r="CM9" s="469"/>
      <c r="CN9" s="469"/>
      <c r="CO9" s="469"/>
      <c r="CP9" s="469"/>
      <c r="CQ9" s="469"/>
      <c r="CR9" s="469"/>
      <c r="CS9" s="470"/>
      <c r="CT9" s="462">
        <v>8.6</v>
      </c>
      <c r="CU9" s="463"/>
      <c r="CV9" s="463"/>
      <c r="CW9" s="463"/>
      <c r="CX9" s="463"/>
      <c r="CY9" s="463"/>
      <c r="CZ9" s="463"/>
      <c r="DA9" s="464"/>
      <c r="DB9" s="462">
        <v>9.3000000000000007</v>
      </c>
      <c r="DC9" s="463"/>
      <c r="DD9" s="463"/>
      <c r="DE9" s="463"/>
      <c r="DF9" s="463"/>
      <c r="DG9" s="463"/>
      <c r="DH9" s="463"/>
      <c r="DI9" s="464"/>
      <c r="DJ9" s="184"/>
      <c r="DK9" s="184"/>
      <c r="DL9" s="184"/>
      <c r="DM9" s="184"/>
      <c r="DN9" s="184"/>
      <c r="DO9" s="184"/>
    </row>
    <row r="10" spans="1:119" ht="18.75" customHeight="1" thickBot="1" x14ac:dyDescent="0.2">
      <c r="A10" s="185"/>
      <c r="B10" s="459"/>
      <c r="C10" s="460"/>
      <c r="D10" s="460"/>
      <c r="E10" s="460"/>
      <c r="F10" s="460"/>
      <c r="G10" s="460"/>
      <c r="H10" s="460"/>
      <c r="I10" s="460"/>
      <c r="J10" s="460"/>
      <c r="K10" s="508"/>
      <c r="L10" s="515" t="s">
        <v>118</v>
      </c>
      <c r="M10" s="495"/>
      <c r="N10" s="495"/>
      <c r="O10" s="495"/>
      <c r="P10" s="495"/>
      <c r="Q10" s="496"/>
      <c r="R10" s="516">
        <v>12560</v>
      </c>
      <c r="S10" s="517"/>
      <c r="T10" s="517"/>
      <c r="U10" s="517"/>
      <c r="V10" s="518"/>
      <c r="W10" s="453"/>
      <c r="X10" s="454"/>
      <c r="Y10" s="454"/>
      <c r="Z10" s="454"/>
      <c r="AA10" s="454"/>
      <c r="AB10" s="454"/>
      <c r="AC10" s="454"/>
      <c r="AD10" s="454"/>
      <c r="AE10" s="454"/>
      <c r="AF10" s="454"/>
      <c r="AG10" s="454"/>
      <c r="AH10" s="454"/>
      <c r="AI10" s="454"/>
      <c r="AJ10" s="454"/>
      <c r="AK10" s="454"/>
      <c r="AL10" s="457"/>
      <c r="AM10" s="494" t="s">
        <v>119</v>
      </c>
      <c r="AN10" s="495"/>
      <c r="AO10" s="495"/>
      <c r="AP10" s="495"/>
      <c r="AQ10" s="495"/>
      <c r="AR10" s="495"/>
      <c r="AS10" s="495"/>
      <c r="AT10" s="496"/>
      <c r="AU10" s="497" t="s">
        <v>120</v>
      </c>
      <c r="AV10" s="498"/>
      <c r="AW10" s="498"/>
      <c r="AX10" s="498"/>
      <c r="AY10" s="499" t="s">
        <v>121</v>
      </c>
      <c r="AZ10" s="500"/>
      <c r="BA10" s="500"/>
      <c r="BB10" s="500"/>
      <c r="BC10" s="500"/>
      <c r="BD10" s="500"/>
      <c r="BE10" s="500"/>
      <c r="BF10" s="500"/>
      <c r="BG10" s="500"/>
      <c r="BH10" s="500"/>
      <c r="BI10" s="500"/>
      <c r="BJ10" s="500"/>
      <c r="BK10" s="500"/>
      <c r="BL10" s="500"/>
      <c r="BM10" s="501"/>
      <c r="BN10" s="465">
        <v>372</v>
      </c>
      <c r="BO10" s="466"/>
      <c r="BP10" s="466"/>
      <c r="BQ10" s="466"/>
      <c r="BR10" s="466"/>
      <c r="BS10" s="466"/>
      <c r="BT10" s="466"/>
      <c r="BU10" s="467"/>
      <c r="BV10" s="465">
        <v>509</v>
      </c>
      <c r="BW10" s="466"/>
      <c r="BX10" s="466"/>
      <c r="BY10" s="466"/>
      <c r="BZ10" s="466"/>
      <c r="CA10" s="466"/>
      <c r="CB10" s="466"/>
      <c r="CC10" s="467"/>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59"/>
      <c r="C11" s="460"/>
      <c r="D11" s="460"/>
      <c r="E11" s="460"/>
      <c r="F11" s="460"/>
      <c r="G11" s="460"/>
      <c r="H11" s="460"/>
      <c r="I11" s="460"/>
      <c r="J11" s="460"/>
      <c r="K11" s="508"/>
      <c r="L11" s="519" t="s">
        <v>123</v>
      </c>
      <c r="M11" s="520"/>
      <c r="N11" s="520"/>
      <c r="O11" s="520"/>
      <c r="P11" s="520"/>
      <c r="Q11" s="521"/>
      <c r="R11" s="522" t="s">
        <v>124</v>
      </c>
      <c r="S11" s="523"/>
      <c r="T11" s="523"/>
      <c r="U11" s="523"/>
      <c r="V11" s="524"/>
      <c r="W11" s="453"/>
      <c r="X11" s="454"/>
      <c r="Y11" s="454"/>
      <c r="Z11" s="454"/>
      <c r="AA11" s="454"/>
      <c r="AB11" s="454"/>
      <c r="AC11" s="454"/>
      <c r="AD11" s="454"/>
      <c r="AE11" s="454"/>
      <c r="AF11" s="454"/>
      <c r="AG11" s="454"/>
      <c r="AH11" s="454"/>
      <c r="AI11" s="454"/>
      <c r="AJ11" s="454"/>
      <c r="AK11" s="454"/>
      <c r="AL11" s="457"/>
      <c r="AM11" s="494" t="s">
        <v>125</v>
      </c>
      <c r="AN11" s="495"/>
      <c r="AO11" s="495"/>
      <c r="AP11" s="495"/>
      <c r="AQ11" s="495"/>
      <c r="AR11" s="495"/>
      <c r="AS11" s="495"/>
      <c r="AT11" s="496"/>
      <c r="AU11" s="497" t="s">
        <v>120</v>
      </c>
      <c r="AV11" s="498"/>
      <c r="AW11" s="498"/>
      <c r="AX11" s="498"/>
      <c r="AY11" s="499" t="s">
        <v>126</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127</v>
      </c>
      <c r="CE11" s="469"/>
      <c r="CF11" s="469"/>
      <c r="CG11" s="469"/>
      <c r="CH11" s="469"/>
      <c r="CI11" s="469"/>
      <c r="CJ11" s="469"/>
      <c r="CK11" s="469"/>
      <c r="CL11" s="469"/>
      <c r="CM11" s="469"/>
      <c r="CN11" s="469"/>
      <c r="CO11" s="469"/>
      <c r="CP11" s="469"/>
      <c r="CQ11" s="469"/>
      <c r="CR11" s="469"/>
      <c r="CS11" s="470"/>
      <c r="CT11" s="505" t="s">
        <v>128</v>
      </c>
      <c r="CU11" s="506"/>
      <c r="CV11" s="506"/>
      <c r="CW11" s="506"/>
      <c r="CX11" s="506"/>
      <c r="CY11" s="506"/>
      <c r="CZ11" s="506"/>
      <c r="DA11" s="507"/>
      <c r="DB11" s="505" t="s">
        <v>128</v>
      </c>
      <c r="DC11" s="506"/>
      <c r="DD11" s="506"/>
      <c r="DE11" s="506"/>
      <c r="DF11" s="506"/>
      <c r="DG11" s="506"/>
      <c r="DH11" s="506"/>
      <c r="DI11" s="507"/>
      <c r="DJ11" s="184"/>
      <c r="DK11" s="184"/>
      <c r="DL11" s="184"/>
      <c r="DM11" s="184"/>
      <c r="DN11" s="184"/>
      <c r="DO11" s="184"/>
    </row>
    <row r="12" spans="1:119" ht="18.75" customHeight="1" x14ac:dyDescent="0.15">
      <c r="A12" s="185"/>
      <c r="B12" s="525" t="s">
        <v>129</v>
      </c>
      <c r="C12" s="526"/>
      <c r="D12" s="526"/>
      <c r="E12" s="526"/>
      <c r="F12" s="526"/>
      <c r="G12" s="526"/>
      <c r="H12" s="526"/>
      <c r="I12" s="526"/>
      <c r="J12" s="526"/>
      <c r="K12" s="527"/>
      <c r="L12" s="534" t="s">
        <v>130</v>
      </c>
      <c r="M12" s="535"/>
      <c r="N12" s="535"/>
      <c r="O12" s="535"/>
      <c r="P12" s="535"/>
      <c r="Q12" s="536"/>
      <c r="R12" s="537">
        <v>11071</v>
      </c>
      <c r="S12" s="538"/>
      <c r="T12" s="538"/>
      <c r="U12" s="538"/>
      <c r="V12" s="539"/>
      <c r="W12" s="540" t="s">
        <v>1</v>
      </c>
      <c r="X12" s="498"/>
      <c r="Y12" s="498"/>
      <c r="Z12" s="498"/>
      <c r="AA12" s="498"/>
      <c r="AB12" s="541"/>
      <c r="AC12" s="542" t="s">
        <v>131</v>
      </c>
      <c r="AD12" s="543"/>
      <c r="AE12" s="543"/>
      <c r="AF12" s="543"/>
      <c r="AG12" s="544"/>
      <c r="AH12" s="542" t="s">
        <v>132</v>
      </c>
      <c r="AI12" s="543"/>
      <c r="AJ12" s="543"/>
      <c r="AK12" s="543"/>
      <c r="AL12" s="545"/>
      <c r="AM12" s="494" t="s">
        <v>133</v>
      </c>
      <c r="AN12" s="495"/>
      <c r="AO12" s="495"/>
      <c r="AP12" s="495"/>
      <c r="AQ12" s="495"/>
      <c r="AR12" s="495"/>
      <c r="AS12" s="495"/>
      <c r="AT12" s="496"/>
      <c r="AU12" s="497" t="s">
        <v>134</v>
      </c>
      <c r="AV12" s="498"/>
      <c r="AW12" s="498"/>
      <c r="AX12" s="498"/>
      <c r="AY12" s="499" t="s">
        <v>135</v>
      </c>
      <c r="AZ12" s="500"/>
      <c r="BA12" s="500"/>
      <c r="BB12" s="500"/>
      <c r="BC12" s="500"/>
      <c r="BD12" s="500"/>
      <c r="BE12" s="500"/>
      <c r="BF12" s="500"/>
      <c r="BG12" s="500"/>
      <c r="BH12" s="500"/>
      <c r="BI12" s="500"/>
      <c r="BJ12" s="500"/>
      <c r="BK12" s="500"/>
      <c r="BL12" s="500"/>
      <c r="BM12" s="501"/>
      <c r="BN12" s="465">
        <v>289766</v>
      </c>
      <c r="BO12" s="466"/>
      <c r="BP12" s="466"/>
      <c r="BQ12" s="466"/>
      <c r="BR12" s="466"/>
      <c r="BS12" s="466"/>
      <c r="BT12" s="466"/>
      <c r="BU12" s="467"/>
      <c r="BV12" s="465">
        <v>247692</v>
      </c>
      <c r="BW12" s="466"/>
      <c r="BX12" s="466"/>
      <c r="BY12" s="466"/>
      <c r="BZ12" s="466"/>
      <c r="CA12" s="466"/>
      <c r="CB12" s="466"/>
      <c r="CC12" s="467"/>
      <c r="CD12" s="468" t="s">
        <v>136</v>
      </c>
      <c r="CE12" s="469"/>
      <c r="CF12" s="469"/>
      <c r="CG12" s="469"/>
      <c r="CH12" s="469"/>
      <c r="CI12" s="469"/>
      <c r="CJ12" s="469"/>
      <c r="CK12" s="469"/>
      <c r="CL12" s="469"/>
      <c r="CM12" s="469"/>
      <c r="CN12" s="469"/>
      <c r="CO12" s="469"/>
      <c r="CP12" s="469"/>
      <c r="CQ12" s="469"/>
      <c r="CR12" s="469"/>
      <c r="CS12" s="470"/>
      <c r="CT12" s="505" t="s">
        <v>128</v>
      </c>
      <c r="CU12" s="506"/>
      <c r="CV12" s="506"/>
      <c r="CW12" s="506"/>
      <c r="CX12" s="506"/>
      <c r="CY12" s="506"/>
      <c r="CZ12" s="506"/>
      <c r="DA12" s="507"/>
      <c r="DB12" s="505" t="s">
        <v>128</v>
      </c>
      <c r="DC12" s="506"/>
      <c r="DD12" s="506"/>
      <c r="DE12" s="506"/>
      <c r="DF12" s="506"/>
      <c r="DG12" s="506"/>
      <c r="DH12" s="506"/>
      <c r="DI12" s="507"/>
      <c r="DJ12" s="184"/>
      <c r="DK12" s="184"/>
      <c r="DL12" s="184"/>
      <c r="DM12" s="184"/>
      <c r="DN12" s="184"/>
      <c r="DO12" s="184"/>
    </row>
    <row r="13" spans="1:119" ht="18.75" customHeight="1" x14ac:dyDescent="0.15">
      <c r="A13" s="185"/>
      <c r="B13" s="528"/>
      <c r="C13" s="529"/>
      <c r="D13" s="529"/>
      <c r="E13" s="529"/>
      <c r="F13" s="529"/>
      <c r="G13" s="529"/>
      <c r="H13" s="529"/>
      <c r="I13" s="529"/>
      <c r="J13" s="529"/>
      <c r="K13" s="530"/>
      <c r="L13" s="195"/>
      <c r="M13" s="556" t="s">
        <v>137</v>
      </c>
      <c r="N13" s="557"/>
      <c r="O13" s="557"/>
      <c r="P13" s="557"/>
      <c r="Q13" s="558"/>
      <c r="R13" s="549">
        <v>11015</v>
      </c>
      <c r="S13" s="550"/>
      <c r="T13" s="550"/>
      <c r="U13" s="550"/>
      <c r="V13" s="551"/>
      <c r="W13" s="481" t="s">
        <v>138</v>
      </c>
      <c r="X13" s="482"/>
      <c r="Y13" s="482"/>
      <c r="Z13" s="482"/>
      <c r="AA13" s="482"/>
      <c r="AB13" s="472"/>
      <c r="AC13" s="516">
        <v>824</v>
      </c>
      <c r="AD13" s="517"/>
      <c r="AE13" s="517"/>
      <c r="AF13" s="517"/>
      <c r="AG13" s="559"/>
      <c r="AH13" s="516">
        <v>915</v>
      </c>
      <c r="AI13" s="517"/>
      <c r="AJ13" s="517"/>
      <c r="AK13" s="517"/>
      <c r="AL13" s="518"/>
      <c r="AM13" s="494" t="s">
        <v>139</v>
      </c>
      <c r="AN13" s="495"/>
      <c r="AO13" s="495"/>
      <c r="AP13" s="495"/>
      <c r="AQ13" s="495"/>
      <c r="AR13" s="495"/>
      <c r="AS13" s="495"/>
      <c r="AT13" s="496"/>
      <c r="AU13" s="497" t="s">
        <v>140</v>
      </c>
      <c r="AV13" s="498"/>
      <c r="AW13" s="498"/>
      <c r="AX13" s="498"/>
      <c r="AY13" s="499" t="s">
        <v>141</v>
      </c>
      <c r="AZ13" s="500"/>
      <c r="BA13" s="500"/>
      <c r="BB13" s="500"/>
      <c r="BC13" s="500"/>
      <c r="BD13" s="500"/>
      <c r="BE13" s="500"/>
      <c r="BF13" s="500"/>
      <c r="BG13" s="500"/>
      <c r="BH13" s="500"/>
      <c r="BI13" s="500"/>
      <c r="BJ13" s="500"/>
      <c r="BK13" s="500"/>
      <c r="BL13" s="500"/>
      <c r="BM13" s="501"/>
      <c r="BN13" s="465">
        <v>-116631</v>
      </c>
      <c r="BO13" s="466"/>
      <c r="BP13" s="466"/>
      <c r="BQ13" s="466"/>
      <c r="BR13" s="466"/>
      <c r="BS13" s="466"/>
      <c r="BT13" s="466"/>
      <c r="BU13" s="467"/>
      <c r="BV13" s="465">
        <v>-216974</v>
      </c>
      <c r="BW13" s="466"/>
      <c r="BX13" s="466"/>
      <c r="BY13" s="466"/>
      <c r="BZ13" s="466"/>
      <c r="CA13" s="466"/>
      <c r="CB13" s="466"/>
      <c r="CC13" s="467"/>
      <c r="CD13" s="468" t="s">
        <v>142</v>
      </c>
      <c r="CE13" s="469"/>
      <c r="CF13" s="469"/>
      <c r="CG13" s="469"/>
      <c r="CH13" s="469"/>
      <c r="CI13" s="469"/>
      <c r="CJ13" s="469"/>
      <c r="CK13" s="469"/>
      <c r="CL13" s="469"/>
      <c r="CM13" s="469"/>
      <c r="CN13" s="469"/>
      <c r="CO13" s="469"/>
      <c r="CP13" s="469"/>
      <c r="CQ13" s="469"/>
      <c r="CR13" s="469"/>
      <c r="CS13" s="470"/>
      <c r="CT13" s="462">
        <v>4.4000000000000004</v>
      </c>
      <c r="CU13" s="463"/>
      <c r="CV13" s="463"/>
      <c r="CW13" s="463"/>
      <c r="CX13" s="463"/>
      <c r="CY13" s="463"/>
      <c r="CZ13" s="463"/>
      <c r="DA13" s="464"/>
      <c r="DB13" s="462">
        <v>5.0999999999999996</v>
      </c>
      <c r="DC13" s="463"/>
      <c r="DD13" s="463"/>
      <c r="DE13" s="463"/>
      <c r="DF13" s="463"/>
      <c r="DG13" s="463"/>
      <c r="DH13" s="463"/>
      <c r="DI13" s="464"/>
      <c r="DJ13" s="184"/>
      <c r="DK13" s="184"/>
      <c r="DL13" s="184"/>
      <c r="DM13" s="184"/>
      <c r="DN13" s="184"/>
      <c r="DO13" s="184"/>
    </row>
    <row r="14" spans="1:119" ht="18.75" customHeight="1" thickBot="1" x14ac:dyDescent="0.2">
      <c r="A14" s="185"/>
      <c r="B14" s="528"/>
      <c r="C14" s="529"/>
      <c r="D14" s="529"/>
      <c r="E14" s="529"/>
      <c r="F14" s="529"/>
      <c r="G14" s="529"/>
      <c r="H14" s="529"/>
      <c r="I14" s="529"/>
      <c r="J14" s="529"/>
      <c r="K14" s="530"/>
      <c r="L14" s="546" t="s">
        <v>143</v>
      </c>
      <c r="M14" s="547"/>
      <c r="N14" s="547"/>
      <c r="O14" s="547"/>
      <c r="P14" s="547"/>
      <c r="Q14" s="548"/>
      <c r="R14" s="549">
        <v>11337</v>
      </c>
      <c r="S14" s="550"/>
      <c r="T14" s="550"/>
      <c r="U14" s="550"/>
      <c r="V14" s="551"/>
      <c r="W14" s="455"/>
      <c r="X14" s="456"/>
      <c r="Y14" s="456"/>
      <c r="Z14" s="456"/>
      <c r="AA14" s="456"/>
      <c r="AB14" s="445"/>
      <c r="AC14" s="552">
        <v>13.9</v>
      </c>
      <c r="AD14" s="553"/>
      <c r="AE14" s="553"/>
      <c r="AF14" s="553"/>
      <c r="AG14" s="554"/>
      <c r="AH14" s="552">
        <v>14.3</v>
      </c>
      <c r="AI14" s="553"/>
      <c r="AJ14" s="553"/>
      <c r="AK14" s="553"/>
      <c r="AL14" s="555"/>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60" t="s">
        <v>144</v>
      </c>
      <c r="CE14" s="561"/>
      <c r="CF14" s="561"/>
      <c r="CG14" s="561"/>
      <c r="CH14" s="561"/>
      <c r="CI14" s="561"/>
      <c r="CJ14" s="561"/>
      <c r="CK14" s="561"/>
      <c r="CL14" s="561"/>
      <c r="CM14" s="561"/>
      <c r="CN14" s="561"/>
      <c r="CO14" s="561"/>
      <c r="CP14" s="561"/>
      <c r="CQ14" s="561"/>
      <c r="CR14" s="561"/>
      <c r="CS14" s="562"/>
      <c r="CT14" s="563" t="s">
        <v>145</v>
      </c>
      <c r="CU14" s="564"/>
      <c r="CV14" s="564"/>
      <c r="CW14" s="564"/>
      <c r="CX14" s="564"/>
      <c r="CY14" s="564"/>
      <c r="CZ14" s="564"/>
      <c r="DA14" s="565"/>
      <c r="DB14" s="563" t="s">
        <v>128</v>
      </c>
      <c r="DC14" s="564"/>
      <c r="DD14" s="564"/>
      <c r="DE14" s="564"/>
      <c r="DF14" s="564"/>
      <c r="DG14" s="564"/>
      <c r="DH14" s="564"/>
      <c r="DI14" s="565"/>
      <c r="DJ14" s="184"/>
      <c r="DK14" s="184"/>
      <c r="DL14" s="184"/>
      <c r="DM14" s="184"/>
      <c r="DN14" s="184"/>
      <c r="DO14" s="184"/>
    </row>
    <row r="15" spans="1:119" ht="18.75" customHeight="1" x14ac:dyDescent="0.15">
      <c r="A15" s="185"/>
      <c r="B15" s="528"/>
      <c r="C15" s="529"/>
      <c r="D15" s="529"/>
      <c r="E15" s="529"/>
      <c r="F15" s="529"/>
      <c r="G15" s="529"/>
      <c r="H15" s="529"/>
      <c r="I15" s="529"/>
      <c r="J15" s="529"/>
      <c r="K15" s="530"/>
      <c r="L15" s="195"/>
      <c r="M15" s="556" t="s">
        <v>137</v>
      </c>
      <c r="N15" s="557"/>
      <c r="O15" s="557"/>
      <c r="P15" s="557"/>
      <c r="Q15" s="558"/>
      <c r="R15" s="549">
        <v>11279</v>
      </c>
      <c r="S15" s="550"/>
      <c r="T15" s="550"/>
      <c r="U15" s="550"/>
      <c r="V15" s="551"/>
      <c r="W15" s="481" t="s">
        <v>146</v>
      </c>
      <c r="X15" s="482"/>
      <c r="Y15" s="482"/>
      <c r="Z15" s="482"/>
      <c r="AA15" s="482"/>
      <c r="AB15" s="472"/>
      <c r="AC15" s="516">
        <v>1919</v>
      </c>
      <c r="AD15" s="517"/>
      <c r="AE15" s="517"/>
      <c r="AF15" s="517"/>
      <c r="AG15" s="559"/>
      <c r="AH15" s="516">
        <v>2186</v>
      </c>
      <c r="AI15" s="517"/>
      <c r="AJ15" s="517"/>
      <c r="AK15" s="517"/>
      <c r="AL15" s="518"/>
      <c r="AM15" s="494"/>
      <c r="AN15" s="495"/>
      <c r="AO15" s="495"/>
      <c r="AP15" s="495"/>
      <c r="AQ15" s="495"/>
      <c r="AR15" s="495"/>
      <c r="AS15" s="495"/>
      <c r="AT15" s="496"/>
      <c r="AU15" s="497"/>
      <c r="AV15" s="498"/>
      <c r="AW15" s="498"/>
      <c r="AX15" s="498"/>
      <c r="AY15" s="425" t="s">
        <v>147</v>
      </c>
      <c r="AZ15" s="426"/>
      <c r="BA15" s="426"/>
      <c r="BB15" s="426"/>
      <c r="BC15" s="426"/>
      <c r="BD15" s="426"/>
      <c r="BE15" s="426"/>
      <c r="BF15" s="426"/>
      <c r="BG15" s="426"/>
      <c r="BH15" s="426"/>
      <c r="BI15" s="426"/>
      <c r="BJ15" s="426"/>
      <c r="BK15" s="426"/>
      <c r="BL15" s="426"/>
      <c r="BM15" s="427"/>
      <c r="BN15" s="428">
        <v>1451787</v>
      </c>
      <c r="BO15" s="429"/>
      <c r="BP15" s="429"/>
      <c r="BQ15" s="429"/>
      <c r="BR15" s="429"/>
      <c r="BS15" s="429"/>
      <c r="BT15" s="429"/>
      <c r="BU15" s="430"/>
      <c r="BV15" s="428">
        <v>1395540</v>
      </c>
      <c r="BW15" s="429"/>
      <c r="BX15" s="429"/>
      <c r="BY15" s="429"/>
      <c r="BZ15" s="429"/>
      <c r="CA15" s="429"/>
      <c r="CB15" s="429"/>
      <c r="CC15" s="430"/>
      <c r="CD15" s="566" t="s">
        <v>148</v>
      </c>
      <c r="CE15" s="567"/>
      <c r="CF15" s="567"/>
      <c r="CG15" s="567"/>
      <c r="CH15" s="567"/>
      <c r="CI15" s="567"/>
      <c r="CJ15" s="567"/>
      <c r="CK15" s="567"/>
      <c r="CL15" s="567"/>
      <c r="CM15" s="567"/>
      <c r="CN15" s="567"/>
      <c r="CO15" s="567"/>
      <c r="CP15" s="567"/>
      <c r="CQ15" s="567"/>
      <c r="CR15" s="567"/>
      <c r="CS15" s="56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28"/>
      <c r="C16" s="529"/>
      <c r="D16" s="529"/>
      <c r="E16" s="529"/>
      <c r="F16" s="529"/>
      <c r="G16" s="529"/>
      <c r="H16" s="529"/>
      <c r="I16" s="529"/>
      <c r="J16" s="529"/>
      <c r="K16" s="530"/>
      <c r="L16" s="546" t="s">
        <v>149</v>
      </c>
      <c r="M16" s="577"/>
      <c r="N16" s="577"/>
      <c r="O16" s="577"/>
      <c r="P16" s="577"/>
      <c r="Q16" s="578"/>
      <c r="R16" s="569" t="s">
        <v>150</v>
      </c>
      <c r="S16" s="570"/>
      <c r="T16" s="570"/>
      <c r="U16" s="570"/>
      <c r="V16" s="571"/>
      <c r="W16" s="455"/>
      <c r="X16" s="456"/>
      <c r="Y16" s="456"/>
      <c r="Z16" s="456"/>
      <c r="AA16" s="456"/>
      <c r="AB16" s="445"/>
      <c r="AC16" s="552">
        <v>32.299999999999997</v>
      </c>
      <c r="AD16" s="553"/>
      <c r="AE16" s="553"/>
      <c r="AF16" s="553"/>
      <c r="AG16" s="554"/>
      <c r="AH16" s="552">
        <v>34.200000000000003</v>
      </c>
      <c r="AI16" s="553"/>
      <c r="AJ16" s="553"/>
      <c r="AK16" s="553"/>
      <c r="AL16" s="555"/>
      <c r="AM16" s="494"/>
      <c r="AN16" s="495"/>
      <c r="AO16" s="495"/>
      <c r="AP16" s="495"/>
      <c r="AQ16" s="495"/>
      <c r="AR16" s="495"/>
      <c r="AS16" s="495"/>
      <c r="AT16" s="496"/>
      <c r="AU16" s="497"/>
      <c r="AV16" s="498"/>
      <c r="AW16" s="498"/>
      <c r="AX16" s="498"/>
      <c r="AY16" s="499" t="s">
        <v>151</v>
      </c>
      <c r="AZ16" s="500"/>
      <c r="BA16" s="500"/>
      <c r="BB16" s="500"/>
      <c r="BC16" s="500"/>
      <c r="BD16" s="500"/>
      <c r="BE16" s="500"/>
      <c r="BF16" s="500"/>
      <c r="BG16" s="500"/>
      <c r="BH16" s="500"/>
      <c r="BI16" s="500"/>
      <c r="BJ16" s="500"/>
      <c r="BK16" s="500"/>
      <c r="BL16" s="500"/>
      <c r="BM16" s="501"/>
      <c r="BN16" s="465">
        <v>3023795</v>
      </c>
      <c r="BO16" s="466"/>
      <c r="BP16" s="466"/>
      <c r="BQ16" s="466"/>
      <c r="BR16" s="466"/>
      <c r="BS16" s="466"/>
      <c r="BT16" s="466"/>
      <c r="BU16" s="467"/>
      <c r="BV16" s="465">
        <v>3011551</v>
      </c>
      <c r="BW16" s="466"/>
      <c r="BX16" s="466"/>
      <c r="BY16" s="466"/>
      <c r="BZ16" s="466"/>
      <c r="CA16" s="466"/>
      <c r="CB16" s="466"/>
      <c r="CC16" s="467"/>
      <c r="CD16" s="199"/>
      <c r="CE16" s="575"/>
      <c r="CF16" s="575"/>
      <c r="CG16" s="575"/>
      <c r="CH16" s="575"/>
      <c r="CI16" s="575"/>
      <c r="CJ16" s="575"/>
      <c r="CK16" s="575"/>
      <c r="CL16" s="575"/>
      <c r="CM16" s="575"/>
      <c r="CN16" s="575"/>
      <c r="CO16" s="575"/>
      <c r="CP16" s="575"/>
      <c r="CQ16" s="575"/>
      <c r="CR16" s="575"/>
      <c r="CS16" s="576"/>
      <c r="CT16" s="462"/>
      <c r="CU16" s="463"/>
      <c r="CV16" s="463"/>
      <c r="CW16" s="463"/>
      <c r="CX16" s="463"/>
      <c r="CY16" s="463"/>
      <c r="CZ16" s="463"/>
      <c r="DA16" s="464"/>
      <c r="DB16" s="462"/>
      <c r="DC16" s="463"/>
      <c r="DD16" s="463"/>
      <c r="DE16" s="463"/>
      <c r="DF16" s="463"/>
      <c r="DG16" s="463"/>
      <c r="DH16" s="463"/>
      <c r="DI16" s="464"/>
      <c r="DJ16" s="184"/>
      <c r="DK16" s="184"/>
      <c r="DL16" s="184"/>
      <c r="DM16" s="184"/>
      <c r="DN16" s="184"/>
      <c r="DO16" s="184"/>
    </row>
    <row r="17" spans="1:119" ht="18.75" customHeight="1" thickBot="1" x14ac:dyDescent="0.2">
      <c r="A17" s="185"/>
      <c r="B17" s="531"/>
      <c r="C17" s="532"/>
      <c r="D17" s="532"/>
      <c r="E17" s="532"/>
      <c r="F17" s="532"/>
      <c r="G17" s="532"/>
      <c r="H17" s="532"/>
      <c r="I17" s="532"/>
      <c r="J17" s="532"/>
      <c r="K17" s="533"/>
      <c r="L17" s="200"/>
      <c r="M17" s="572" t="s">
        <v>152</v>
      </c>
      <c r="N17" s="573"/>
      <c r="O17" s="573"/>
      <c r="P17" s="573"/>
      <c r="Q17" s="574"/>
      <c r="R17" s="569" t="s">
        <v>150</v>
      </c>
      <c r="S17" s="570"/>
      <c r="T17" s="570"/>
      <c r="U17" s="570"/>
      <c r="V17" s="571"/>
      <c r="W17" s="481" t="s">
        <v>153</v>
      </c>
      <c r="X17" s="482"/>
      <c r="Y17" s="482"/>
      <c r="Z17" s="482"/>
      <c r="AA17" s="482"/>
      <c r="AB17" s="472"/>
      <c r="AC17" s="516">
        <v>3191</v>
      </c>
      <c r="AD17" s="517"/>
      <c r="AE17" s="517"/>
      <c r="AF17" s="517"/>
      <c r="AG17" s="559"/>
      <c r="AH17" s="516">
        <v>3288</v>
      </c>
      <c r="AI17" s="517"/>
      <c r="AJ17" s="517"/>
      <c r="AK17" s="517"/>
      <c r="AL17" s="518"/>
      <c r="AM17" s="494"/>
      <c r="AN17" s="495"/>
      <c r="AO17" s="495"/>
      <c r="AP17" s="495"/>
      <c r="AQ17" s="495"/>
      <c r="AR17" s="495"/>
      <c r="AS17" s="495"/>
      <c r="AT17" s="496"/>
      <c r="AU17" s="497"/>
      <c r="AV17" s="498"/>
      <c r="AW17" s="498"/>
      <c r="AX17" s="498"/>
      <c r="AY17" s="499" t="s">
        <v>154</v>
      </c>
      <c r="AZ17" s="500"/>
      <c r="BA17" s="500"/>
      <c r="BB17" s="500"/>
      <c r="BC17" s="500"/>
      <c r="BD17" s="500"/>
      <c r="BE17" s="500"/>
      <c r="BF17" s="500"/>
      <c r="BG17" s="500"/>
      <c r="BH17" s="500"/>
      <c r="BI17" s="500"/>
      <c r="BJ17" s="500"/>
      <c r="BK17" s="500"/>
      <c r="BL17" s="500"/>
      <c r="BM17" s="501"/>
      <c r="BN17" s="465">
        <v>1844075</v>
      </c>
      <c r="BO17" s="466"/>
      <c r="BP17" s="466"/>
      <c r="BQ17" s="466"/>
      <c r="BR17" s="466"/>
      <c r="BS17" s="466"/>
      <c r="BT17" s="466"/>
      <c r="BU17" s="467"/>
      <c r="BV17" s="465">
        <v>1773774</v>
      </c>
      <c r="BW17" s="466"/>
      <c r="BX17" s="466"/>
      <c r="BY17" s="466"/>
      <c r="BZ17" s="466"/>
      <c r="CA17" s="466"/>
      <c r="CB17" s="466"/>
      <c r="CC17" s="467"/>
      <c r="CD17" s="199"/>
      <c r="CE17" s="575"/>
      <c r="CF17" s="575"/>
      <c r="CG17" s="575"/>
      <c r="CH17" s="575"/>
      <c r="CI17" s="575"/>
      <c r="CJ17" s="575"/>
      <c r="CK17" s="575"/>
      <c r="CL17" s="575"/>
      <c r="CM17" s="575"/>
      <c r="CN17" s="575"/>
      <c r="CO17" s="575"/>
      <c r="CP17" s="575"/>
      <c r="CQ17" s="575"/>
      <c r="CR17" s="575"/>
      <c r="CS17" s="576"/>
      <c r="CT17" s="462"/>
      <c r="CU17" s="463"/>
      <c r="CV17" s="463"/>
      <c r="CW17" s="463"/>
      <c r="CX17" s="463"/>
      <c r="CY17" s="463"/>
      <c r="CZ17" s="463"/>
      <c r="DA17" s="464"/>
      <c r="DB17" s="462"/>
      <c r="DC17" s="463"/>
      <c r="DD17" s="463"/>
      <c r="DE17" s="463"/>
      <c r="DF17" s="463"/>
      <c r="DG17" s="463"/>
      <c r="DH17" s="463"/>
      <c r="DI17" s="464"/>
      <c r="DJ17" s="184"/>
      <c r="DK17" s="184"/>
      <c r="DL17" s="184"/>
      <c r="DM17" s="184"/>
      <c r="DN17" s="184"/>
      <c r="DO17" s="184"/>
    </row>
    <row r="18" spans="1:119" ht="18.75" customHeight="1" thickBot="1" x14ac:dyDescent="0.2">
      <c r="A18" s="185"/>
      <c r="B18" s="579" t="s">
        <v>155</v>
      </c>
      <c r="C18" s="508"/>
      <c r="D18" s="508"/>
      <c r="E18" s="580"/>
      <c r="F18" s="580"/>
      <c r="G18" s="580"/>
      <c r="H18" s="580"/>
      <c r="I18" s="580"/>
      <c r="J18" s="580"/>
      <c r="K18" s="580"/>
      <c r="L18" s="581">
        <v>176.06</v>
      </c>
      <c r="M18" s="581"/>
      <c r="N18" s="581"/>
      <c r="O18" s="581"/>
      <c r="P18" s="581"/>
      <c r="Q18" s="581"/>
      <c r="R18" s="582"/>
      <c r="S18" s="582"/>
      <c r="T18" s="582"/>
      <c r="U18" s="582"/>
      <c r="V18" s="583"/>
      <c r="W18" s="483"/>
      <c r="X18" s="484"/>
      <c r="Y18" s="484"/>
      <c r="Z18" s="484"/>
      <c r="AA18" s="484"/>
      <c r="AB18" s="475"/>
      <c r="AC18" s="584">
        <v>53.8</v>
      </c>
      <c r="AD18" s="585"/>
      <c r="AE18" s="585"/>
      <c r="AF18" s="585"/>
      <c r="AG18" s="586"/>
      <c r="AH18" s="584">
        <v>51.5</v>
      </c>
      <c r="AI18" s="585"/>
      <c r="AJ18" s="585"/>
      <c r="AK18" s="585"/>
      <c r="AL18" s="587"/>
      <c r="AM18" s="494"/>
      <c r="AN18" s="495"/>
      <c r="AO18" s="495"/>
      <c r="AP18" s="495"/>
      <c r="AQ18" s="495"/>
      <c r="AR18" s="495"/>
      <c r="AS18" s="495"/>
      <c r="AT18" s="496"/>
      <c r="AU18" s="497"/>
      <c r="AV18" s="498"/>
      <c r="AW18" s="498"/>
      <c r="AX18" s="498"/>
      <c r="AY18" s="499" t="s">
        <v>156</v>
      </c>
      <c r="AZ18" s="500"/>
      <c r="BA18" s="500"/>
      <c r="BB18" s="500"/>
      <c r="BC18" s="500"/>
      <c r="BD18" s="500"/>
      <c r="BE18" s="500"/>
      <c r="BF18" s="500"/>
      <c r="BG18" s="500"/>
      <c r="BH18" s="500"/>
      <c r="BI18" s="500"/>
      <c r="BJ18" s="500"/>
      <c r="BK18" s="500"/>
      <c r="BL18" s="500"/>
      <c r="BM18" s="501"/>
      <c r="BN18" s="465">
        <v>3094970</v>
      </c>
      <c r="BO18" s="466"/>
      <c r="BP18" s="466"/>
      <c r="BQ18" s="466"/>
      <c r="BR18" s="466"/>
      <c r="BS18" s="466"/>
      <c r="BT18" s="466"/>
      <c r="BU18" s="467"/>
      <c r="BV18" s="465">
        <v>3092637</v>
      </c>
      <c r="BW18" s="466"/>
      <c r="BX18" s="466"/>
      <c r="BY18" s="466"/>
      <c r="BZ18" s="466"/>
      <c r="CA18" s="466"/>
      <c r="CB18" s="466"/>
      <c r="CC18" s="467"/>
      <c r="CD18" s="199"/>
      <c r="CE18" s="575"/>
      <c r="CF18" s="575"/>
      <c r="CG18" s="575"/>
      <c r="CH18" s="575"/>
      <c r="CI18" s="575"/>
      <c r="CJ18" s="575"/>
      <c r="CK18" s="575"/>
      <c r="CL18" s="575"/>
      <c r="CM18" s="575"/>
      <c r="CN18" s="575"/>
      <c r="CO18" s="575"/>
      <c r="CP18" s="575"/>
      <c r="CQ18" s="575"/>
      <c r="CR18" s="575"/>
      <c r="CS18" s="576"/>
      <c r="CT18" s="462"/>
      <c r="CU18" s="463"/>
      <c r="CV18" s="463"/>
      <c r="CW18" s="463"/>
      <c r="CX18" s="463"/>
      <c r="CY18" s="463"/>
      <c r="CZ18" s="463"/>
      <c r="DA18" s="464"/>
      <c r="DB18" s="462"/>
      <c r="DC18" s="463"/>
      <c r="DD18" s="463"/>
      <c r="DE18" s="463"/>
      <c r="DF18" s="463"/>
      <c r="DG18" s="463"/>
      <c r="DH18" s="463"/>
      <c r="DI18" s="464"/>
      <c r="DJ18" s="184"/>
      <c r="DK18" s="184"/>
      <c r="DL18" s="184"/>
      <c r="DM18" s="184"/>
      <c r="DN18" s="184"/>
      <c r="DO18" s="184"/>
    </row>
    <row r="19" spans="1:119" ht="18.75" customHeight="1" thickBot="1" x14ac:dyDescent="0.2">
      <c r="A19" s="185"/>
      <c r="B19" s="579" t="s">
        <v>157</v>
      </c>
      <c r="C19" s="508"/>
      <c r="D19" s="508"/>
      <c r="E19" s="580"/>
      <c r="F19" s="580"/>
      <c r="G19" s="580"/>
      <c r="H19" s="580"/>
      <c r="I19" s="580"/>
      <c r="J19" s="580"/>
      <c r="K19" s="580"/>
      <c r="L19" s="588">
        <v>65</v>
      </c>
      <c r="M19" s="588"/>
      <c r="N19" s="588"/>
      <c r="O19" s="588"/>
      <c r="P19" s="588"/>
      <c r="Q19" s="588"/>
      <c r="R19" s="589"/>
      <c r="S19" s="589"/>
      <c r="T19" s="589"/>
      <c r="U19" s="589"/>
      <c r="V19" s="590"/>
      <c r="W19" s="422"/>
      <c r="X19" s="423"/>
      <c r="Y19" s="423"/>
      <c r="Z19" s="423"/>
      <c r="AA19" s="423"/>
      <c r="AB19" s="423"/>
      <c r="AC19" s="597"/>
      <c r="AD19" s="597"/>
      <c r="AE19" s="597"/>
      <c r="AF19" s="597"/>
      <c r="AG19" s="597"/>
      <c r="AH19" s="597"/>
      <c r="AI19" s="597"/>
      <c r="AJ19" s="597"/>
      <c r="AK19" s="597"/>
      <c r="AL19" s="598"/>
      <c r="AM19" s="494"/>
      <c r="AN19" s="495"/>
      <c r="AO19" s="495"/>
      <c r="AP19" s="495"/>
      <c r="AQ19" s="495"/>
      <c r="AR19" s="495"/>
      <c r="AS19" s="495"/>
      <c r="AT19" s="496"/>
      <c r="AU19" s="497"/>
      <c r="AV19" s="498"/>
      <c r="AW19" s="498"/>
      <c r="AX19" s="498"/>
      <c r="AY19" s="499" t="s">
        <v>158</v>
      </c>
      <c r="AZ19" s="500"/>
      <c r="BA19" s="500"/>
      <c r="BB19" s="500"/>
      <c r="BC19" s="500"/>
      <c r="BD19" s="500"/>
      <c r="BE19" s="500"/>
      <c r="BF19" s="500"/>
      <c r="BG19" s="500"/>
      <c r="BH19" s="500"/>
      <c r="BI19" s="500"/>
      <c r="BJ19" s="500"/>
      <c r="BK19" s="500"/>
      <c r="BL19" s="500"/>
      <c r="BM19" s="501"/>
      <c r="BN19" s="465">
        <v>4605115</v>
      </c>
      <c r="BO19" s="466"/>
      <c r="BP19" s="466"/>
      <c r="BQ19" s="466"/>
      <c r="BR19" s="466"/>
      <c r="BS19" s="466"/>
      <c r="BT19" s="466"/>
      <c r="BU19" s="467"/>
      <c r="BV19" s="465">
        <v>4770836</v>
      </c>
      <c r="BW19" s="466"/>
      <c r="BX19" s="466"/>
      <c r="BY19" s="466"/>
      <c r="BZ19" s="466"/>
      <c r="CA19" s="466"/>
      <c r="CB19" s="466"/>
      <c r="CC19" s="467"/>
      <c r="CD19" s="199"/>
      <c r="CE19" s="575"/>
      <c r="CF19" s="575"/>
      <c r="CG19" s="575"/>
      <c r="CH19" s="575"/>
      <c r="CI19" s="575"/>
      <c r="CJ19" s="575"/>
      <c r="CK19" s="575"/>
      <c r="CL19" s="575"/>
      <c r="CM19" s="575"/>
      <c r="CN19" s="575"/>
      <c r="CO19" s="575"/>
      <c r="CP19" s="575"/>
      <c r="CQ19" s="575"/>
      <c r="CR19" s="575"/>
      <c r="CS19" s="576"/>
      <c r="CT19" s="462"/>
      <c r="CU19" s="463"/>
      <c r="CV19" s="463"/>
      <c r="CW19" s="463"/>
      <c r="CX19" s="463"/>
      <c r="CY19" s="463"/>
      <c r="CZ19" s="463"/>
      <c r="DA19" s="464"/>
      <c r="DB19" s="462"/>
      <c r="DC19" s="463"/>
      <c r="DD19" s="463"/>
      <c r="DE19" s="463"/>
      <c r="DF19" s="463"/>
      <c r="DG19" s="463"/>
      <c r="DH19" s="463"/>
      <c r="DI19" s="464"/>
      <c r="DJ19" s="184"/>
      <c r="DK19" s="184"/>
      <c r="DL19" s="184"/>
      <c r="DM19" s="184"/>
      <c r="DN19" s="184"/>
      <c r="DO19" s="184"/>
    </row>
    <row r="20" spans="1:119" ht="18.75" customHeight="1" thickBot="1" x14ac:dyDescent="0.2">
      <c r="A20" s="185"/>
      <c r="B20" s="579" t="s">
        <v>159</v>
      </c>
      <c r="C20" s="508"/>
      <c r="D20" s="508"/>
      <c r="E20" s="580"/>
      <c r="F20" s="580"/>
      <c r="G20" s="580"/>
      <c r="H20" s="580"/>
      <c r="I20" s="580"/>
      <c r="J20" s="580"/>
      <c r="K20" s="580"/>
      <c r="L20" s="588">
        <v>3696</v>
      </c>
      <c r="M20" s="588"/>
      <c r="N20" s="588"/>
      <c r="O20" s="588"/>
      <c r="P20" s="588"/>
      <c r="Q20" s="588"/>
      <c r="R20" s="589"/>
      <c r="S20" s="589"/>
      <c r="T20" s="589"/>
      <c r="U20" s="589"/>
      <c r="V20" s="590"/>
      <c r="W20" s="483"/>
      <c r="X20" s="484"/>
      <c r="Y20" s="484"/>
      <c r="Z20" s="484"/>
      <c r="AA20" s="484"/>
      <c r="AB20" s="484"/>
      <c r="AC20" s="591"/>
      <c r="AD20" s="591"/>
      <c r="AE20" s="591"/>
      <c r="AF20" s="591"/>
      <c r="AG20" s="591"/>
      <c r="AH20" s="591"/>
      <c r="AI20" s="591"/>
      <c r="AJ20" s="591"/>
      <c r="AK20" s="591"/>
      <c r="AL20" s="592"/>
      <c r="AM20" s="593"/>
      <c r="AN20" s="520"/>
      <c r="AO20" s="520"/>
      <c r="AP20" s="520"/>
      <c r="AQ20" s="520"/>
      <c r="AR20" s="520"/>
      <c r="AS20" s="520"/>
      <c r="AT20" s="521"/>
      <c r="AU20" s="594"/>
      <c r="AV20" s="595"/>
      <c r="AW20" s="595"/>
      <c r="AX20" s="596"/>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9"/>
      <c r="CE20" s="575"/>
      <c r="CF20" s="575"/>
      <c r="CG20" s="575"/>
      <c r="CH20" s="575"/>
      <c r="CI20" s="575"/>
      <c r="CJ20" s="575"/>
      <c r="CK20" s="575"/>
      <c r="CL20" s="575"/>
      <c r="CM20" s="575"/>
      <c r="CN20" s="575"/>
      <c r="CO20" s="575"/>
      <c r="CP20" s="575"/>
      <c r="CQ20" s="575"/>
      <c r="CR20" s="575"/>
      <c r="CS20" s="576"/>
      <c r="CT20" s="462"/>
      <c r="CU20" s="463"/>
      <c r="CV20" s="463"/>
      <c r="CW20" s="463"/>
      <c r="CX20" s="463"/>
      <c r="CY20" s="463"/>
      <c r="CZ20" s="463"/>
      <c r="DA20" s="464"/>
      <c r="DB20" s="462"/>
      <c r="DC20" s="463"/>
      <c r="DD20" s="463"/>
      <c r="DE20" s="463"/>
      <c r="DF20" s="463"/>
      <c r="DG20" s="463"/>
      <c r="DH20" s="463"/>
      <c r="DI20" s="464"/>
      <c r="DJ20" s="184"/>
      <c r="DK20" s="184"/>
      <c r="DL20" s="184"/>
      <c r="DM20" s="184"/>
      <c r="DN20" s="184"/>
      <c r="DO20" s="184"/>
    </row>
    <row r="21" spans="1:119" ht="18.75" customHeight="1" x14ac:dyDescent="0.15">
      <c r="A21" s="185"/>
      <c r="B21" s="599" t="s">
        <v>160</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1"/>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9"/>
      <c r="CE21" s="575"/>
      <c r="CF21" s="575"/>
      <c r="CG21" s="575"/>
      <c r="CH21" s="575"/>
      <c r="CI21" s="575"/>
      <c r="CJ21" s="575"/>
      <c r="CK21" s="575"/>
      <c r="CL21" s="575"/>
      <c r="CM21" s="575"/>
      <c r="CN21" s="575"/>
      <c r="CO21" s="575"/>
      <c r="CP21" s="575"/>
      <c r="CQ21" s="575"/>
      <c r="CR21" s="575"/>
      <c r="CS21" s="576"/>
      <c r="CT21" s="462"/>
      <c r="CU21" s="463"/>
      <c r="CV21" s="463"/>
      <c r="CW21" s="463"/>
      <c r="CX21" s="463"/>
      <c r="CY21" s="463"/>
      <c r="CZ21" s="463"/>
      <c r="DA21" s="464"/>
      <c r="DB21" s="462"/>
      <c r="DC21" s="463"/>
      <c r="DD21" s="463"/>
      <c r="DE21" s="463"/>
      <c r="DF21" s="463"/>
      <c r="DG21" s="463"/>
      <c r="DH21" s="463"/>
      <c r="DI21" s="464"/>
      <c r="DJ21" s="184"/>
      <c r="DK21" s="184"/>
      <c r="DL21" s="184"/>
      <c r="DM21" s="184"/>
      <c r="DN21" s="184"/>
      <c r="DO21" s="184"/>
    </row>
    <row r="22" spans="1:119" ht="18.75" customHeight="1" thickBot="1" x14ac:dyDescent="0.2">
      <c r="A22" s="185"/>
      <c r="B22" s="602" t="s">
        <v>161</v>
      </c>
      <c r="C22" s="603"/>
      <c r="D22" s="604"/>
      <c r="E22" s="477" t="s">
        <v>1</v>
      </c>
      <c r="F22" s="482"/>
      <c r="G22" s="482"/>
      <c r="H22" s="482"/>
      <c r="I22" s="482"/>
      <c r="J22" s="482"/>
      <c r="K22" s="472"/>
      <c r="L22" s="477" t="s">
        <v>162</v>
      </c>
      <c r="M22" s="482"/>
      <c r="N22" s="482"/>
      <c r="O22" s="482"/>
      <c r="P22" s="472"/>
      <c r="Q22" s="611" t="s">
        <v>163</v>
      </c>
      <c r="R22" s="612"/>
      <c r="S22" s="612"/>
      <c r="T22" s="612"/>
      <c r="U22" s="612"/>
      <c r="V22" s="613"/>
      <c r="W22" s="617" t="s">
        <v>164</v>
      </c>
      <c r="X22" s="603"/>
      <c r="Y22" s="604"/>
      <c r="Z22" s="477" t="s">
        <v>1</v>
      </c>
      <c r="AA22" s="482"/>
      <c r="AB22" s="482"/>
      <c r="AC22" s="482"/>
      <c r="AD22" s="482"/>
      <c r="AE22" s="482"/>
      <c r="AF22" s="482"/>
      <c r="AG22" s="472"/>
      <c r="AH22" s="630" t="s">
        <v>165</v>
      </c>
      <c r="AI22" s="482"/>
      <c r="AJ22" s="482"/>
      <c r="AK22" s="482"/>
      <c r="AL22" s="472"/>
      <c r="AM22" s="630" t="s">
        <v>166</v>
      </c>
      <c r="AN22" s="631"/>
      <c r="AO22" s="631"/>
      <c r="AP22" s="631"/>
      <c r="AQ22" s="631"/>
      <c r="AR22" s="632"/>
      <c r="AS22" s="611" t="s">
        <v>163</v>
      </c>
      <c r="AT22" s="612"/>
      <c r="AU22" s="612"/>
      <c r="AV22" s="612"/>
      <c r="AW22" s="612"/>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199"/>
      <c r="CE22" s="575"/>
      <c r="CF22" s="575"/>
      <c r="CG22" s="575"/>
      <c r="CH22" s="575"/>
      <c r="CI22" s="575"/>
      <c r="CJ22" s="575"/>
      <c r="CK22" s="575"/>
      <c r="CL22" s="575"/>
      <c r="CM22" s="575"/>
      <c r="CN22" s="575"/>
      <c r="CO22" s="575"/>
      <c r="CP22" s="575"/>
      <c r="CQ22" s="575"/>
      <c r="CR22" s="575"/>
      <c r="CS22" s="576"/>
      <c r="CT22" s="462"/>
      <c r="CU22" s="463"/>
      <c r="CV22" s="463"/>
      <c r="CW22" s="463"/>
      <c r="CX22" s="463"/>
      <c r="CY22" s="463"/>
      <c r="CZ22" s="463"/>
      <c r="DA22" s="464"/>
      <c r="DB22" s="462"/>
      <c r="DC22" s="463"/>
      <c r="DD22" s="463"/>
      <c r="DE22" s="463"/>
      <c r="DF22" s="463"/>
      <c r="DG22" s="463"/>
      <c r="DH22" s="463"/>
      <c r="DI22" s="464"/>
      <c r="DJ22" s="184"/>
      <c r="DK22" s="184"/>
      <c r="DL22" s="184"/>
      <c r="DM22" s="184"/>
      <c r="DN22" s="184"/>
      <c r="DO22" s="184"/>
    </row>
    <row r="23" spans="1:119" ht="18.75" customHeight="1" x14ac:dyDescent="0.15">
      <c r="A23" s="185"/>
      <c r="B23" s="605"/>
      <c r="C23" s="606"/>
      <c r="D23" s="607"/>
      <c r="E23" s="451"/>
      <c r="F23" s="456"/>
      <c r="G23" s="456"/>
      <c r="H23" s="456"/>
      <c r="I23" s="456"/>
      <c r="J23" s="456"/>
      <c r="K23" s="445"/>
      <c r="L23" s="451"/>
      <c r="M23" s="456"/>
      <c r="N23" s="456"/>
      <c r="O23" s="456"/>
      <c r="P23" s="445"/>
      <c r="Q23" s="614"/>
      <c r="R23" s="615"/>
      <c r="S23" s="615"/>
      <c r="T23" s="615"/>
      <c r="U23" s="615"/>
      <c r="V23" s="616"/>
      <c r="W23" s="618"/>
      <c r="X23" s="606"/>
      <c r="Y23" s="607"/>
      <c r="Z23" s="451"/>
      <c r="AA23" s="456"/>
      <c r="AB23" s="456"/>
      <c r="AC23" s="456"/>
      <c r="AD23" s="456"/>
      <c r="AE23" s="456"/>
      <c r="AF23" s="456"/>
      <c r="AG23" s="445"/>
      <c r="AH23" s="451"/>
      <c r="AI23" s="456"/>
      <c r="AJ23" s="456"/>
      <c r="AK23" s="456"/>
      <c r="AL23" s="445"/>
      <c r="AM23" s="633"/>
      <c r="AN23" s="634"/>
      <c r="AO23" s="634"/>
      <c r="AP23" s="634"/>
      <c r="AQ23" s="634"/>
      <c r="AR23" s="635"/>
      <c r="AS23" s="614"/>
      <c r="AT23" s="615"/>
      <c r="AU23" s="615"/>
      <c r="AV23" s="615"/>
      <c r="AW23" s="615"/>
      <c r="AX23" s="637"/>
      <c r="AY23" s="425" t="s">
        <v>167</v>
      </c>
      <c r="AZ23" s="426"/>
      <c r="BA23" s="426"/>
      <c r="BB23" s="426"/>
      <c r="BC23" s="426"/>
      <c r="BD23" s="426"/>
      <c r="BE23" s="426"/>
      <c r="BF23" s="426"/>
      <c r="BG23" s="426"/>
      <c r="BH23" s="426"/>
      <c r="BI23" s="426"/>
      <c r="BJ23" s="426"/>
      <c r="BK23" s="426"/>
      <c r="BL23" s="426"/>
      <c r="BM23" s="427"/>
      <c r="BN23" s="465">
        <v>3743807</v>
      </c>
      <c r="BO23" s="466"/>
      <c r="BP23" s="466"/>
      <c r="BQ23" s="466"/>
      <c r="BR23" s="466"/>
      <c r="BS23" s="466"/>
      <c r="BT23" s="466"/>
      <c r="BU23" s="467"/>
      <c r="BV23" s="465">
        <v>3754420</v>
      </c>
      <c r="BW23" s="466"/>
      <c r="BX23" s="466"/>
      <c r="BY23" s="466"/>
      <c r="BZ23" s="466"/>
      <c r="CA23" s="466"/>
      <c r="CB23" s="466"/>
      <c r="CC23" s="467"/>
      <c r="CD23" s="199"/>
      <c r="CE23" s="575"/>
      <c r="CF23" s="575"/>
      <c r="CG23" s="575"/>
      <c r="CH23" s="575"/>
      <c r="CI23" s="575"/>
      <c r="CJ23" s="575"/>
      <c r="CK23" s="575"/>
      <c r="CL23" s="575"/>
      <c r="CM23" s="575"/>
      <c r="CN23" s="575"/>
      <c r="CO23" s="575"/>
      <c r="CP23" s="575"/>
      <c r="CQ23" s="575"/>
      <c r="CR23" s="575"/>
      <c r="CS23" s="576"/>
      <c r="CT23" s="462"/>
      <c r="CU23" s="463"/>
      <c r="CV23" s="463"/>
      <c r="CW23" s="463"/>
      <c r="CX23" s="463"/>
      <c r="CY23" s="463"/>
      <c r="CZ23" s="463"/>
      <c r="DA23" s="464"/>
      <c r="DB23" s="462"/>
      <c r="DC23" s="463"/>
      <c r="DD23" s="463"/>
      <c r="DE23" s="463"/>
      <c r="DF23" s="463"/>
      <c r="DG23" s="463"/>
      <c r="DH23" s="463"/>
      <c r="DI23" s="464"/>
      <c r="DJ23" s="184"/>
      <c r="DK23" s="184"/>
      <c r="DL23" s="184"/>
      <c r="DM23" s="184"/>
      <c r="DN23" s="184"/>
      <c r="DO23" s="184"/>
    </row>
    <row r="24" spans="1:119" ht="18.75" customHeight="1" thickBot="1" x14ac:dyDescent="0.2">
      <c r="A24" s="185"/>
      <c r="B24" s="605"/>
      <c r="C24" s="606"/>
      <c r="D24" s="607"/>
      <c r="E24" s="515" t="s">
        <v>168</v>
      </c>
      <c r="F24" s="495"/>
      <c r="G24" s="495"/>
      <c r="H24" s="495"/>
      <c r="I24" s="495"/>
      <c r="J24" s="495"/>
      <c r="K24" s="496"/>
      <c r="L24" s="516">
        <v>1</v>
      </c>
      <c r="M24" s="517"/>
      <c r="N24" s="517"/>
      <c r="O24" s="517"/>
      <c r="P24" s="559"/>
      <c r="Q24" s="516">
        <v>6930</v>
      </c>
      <c r="R24" s="517"/>
      <c r="S24" s="517"/>
      <c r="T24" s="517"/>
      <c r="U24" s="517"/>
      <c r="V24" s="559"/>
      <c r="W24" s="618"/>
      <c r="X24" s="606"/>
      <c r="Y24" s="607"/>
      <c r="Z24" s="515" t="s">
        <v>169</v>
      </c>
      <c r="AA24" s="495"/>
      <c r="AB24" s="495"/>
      <c r="AC24" s="495"/>
      <c r="AD24" s="495"/>
      <c r="AE24" s="495"/>
      <c r="AF24" s="495"/>
      <c r="AG24" s="496"/>
      <c r="AH24" s="516">
        <v>116</v>
      </c>
      <c r="AI24" s="517"/>
      <c r="AJ24" s="517"/>
      <c r="AK24" s="517"/>
      <c r="AL24" s="559"/>
      <c r="AM24" s="516">
        <v>328280</v>
      </c>
      <c r="AN24" s="517"/>
      <c r="AO24" s="517"/>
      <c r="AP24" s="517"/>
      <c r="AQ24" s="517"/>
      <c r="AR24" s="559"/>
      <c r="AS24" s="516">
        <v>2830</v>
      </c>
      <c r="AT24" s="517"/>
      <c r="AU24" s="517"/>
      <c r="AV24" s="517"/>
      <c r="AW24" s="517"/>
      <c r="AX24" s="518"/>
      <c r="AY24" s="638" t="s">
        <v>170</v>
      </c>
      <c r="AZ24" s="639"/>
      <c r="BA24" s="639"/>
      <c r="BB24" s="639"/>
      <c r="BC24" s="639"/>
      <c r="BD24" s="639"/>
      <c r="BE24" s="639"/>
      <c r="BF24" s="639"/>
      <c r="BG24" s="639"/>
      <c r="BH24" s="639"/>
      <c r="BI24" s="639"/>
      <c r="BJ24" s="639"/>
      <c r="BK24" s="639"/>
      <c r="BL24" s="639"/>
      <c r="BM24" s="640"/>
      <c r="BN24" s="465">
        <v>3597530</v>
      </c>
      <c r="BO24" s="466"/>
      <c r="BP24" s="466"/>
      <c r="BQ24" s="466"/>
      <c r="BR24" s="466"/>
      <c r="BS24" s="466"/>
      <c r="BT24" s="466"/>
      <c r="BU24" s="467"/>
      <c r="BV24" s="465">
        <v>3575008</v>
      </c>
      <c r="BW24" s="466"/>
      <c r="BX24" s="466"/>
      <c r="BY24" s="466"/>
      <c r="BZ24" s="466"/>
      <c r="CA24" s="466"/>
      <c r="CB24" s="466"/>
      <c r="CC24" s="467"/>
      <c r="CD24" s="199"/>
      <c r="CE24" s="575"/>
      <c r="CF24" s="575"/>
      <c r="CG24" s="575"/>
      <c r="CH24" s="575"/>
      <c r="CI24" s="575"/>
      <c r="CJ24" s="575"/>
      <c r="CK24" s="575"/>
      <c r="CL24" s="575"/>
      <c r="CM24" s="575"/>
      <c r="CN24" s="575"/>
      <c r="CO24" s="575"/>
      <c r="CP24" s="575"/>
      <c r="CQ24" s="575"/>
      <c r="CR24" s="575"/>
      <c r="CS24" s="576"/>
      <c r="CT24" s="462"/>
      <c r="CU24" s="463"/>
      <c r="CV24" s="463"/>
      <c r="CW24" s="463"/>
      <c r="CX24" s="463"/>
      <c r="CY24" s="463"/>
      <c r="CZ24" s="463"/>
      <c r="DA24" s="464"/>
      <c r="DB24" s="462"/>
      <c r="DC24" s="463"/>
      <c r="DD24" s="463"/>
      <c r="DE24" s="463"/>
      <c r="DF24" s="463"/>
      <c r="DG24" s="463"/>
      <c r="DH24" s="463"/>
      <c r="DI24" s="464"/>
      <c r="DJ24" s="184"/>
      <c r="DK24" s="184"/>
      <c r="DL24" s="184"/>
      <c r="DM24" s="184"/>
      <c r="DN24" s="184"/>
      <c r="DO24" s="184"/>
    </row>
    <row r="25" spans="1:119" s="184" customFormat="1" ht="18.75" customHeight="1" x14ac:dyDescent="0.15">
      <c r="A25" s="185"/>
      <c r="B25" s="605"/>
      <c r="C25" s="606"/>
      <c r="D25" s="607"/>
      <c r="E25" s="515" t="s">
        <v>171</v>
      </c>
      <c r="F25" s="495"/>
      <c r="G25" s="495"/>
      <c r="H25" s="495"/>
      <c r="I25" s="495"/>
      <c r="J25" s="495"/>
      <c r="K25" s="496"/>
      <c r="L25" s="516">
        <v>1</v>
      </c>
      <c r="M25" s="517"/>
      <c r="N25" s="517"/>
      <c r="O25" s="517"/>
      <c r="P25" s="559"/>
      <c r="Q25" s="516">
        <v>5490</v>
      </c>
      <c r="R25" s="517"/>
      <c r="S25" s="517"/>
      <c r="T25" s="517"/>
      <c r="U25" s="517"/>
      <c r="V25" s="559"/>
      <c r="W25" s="618"/>
      <c r="X25" s="606"/>
      <c r="Y25" s="607"/>
      <c r="Z25" s="515" t="s">
        <v>172</v>
      </c>
      <c r="AA25" s="495"/>
      <c r="AB25" s="495"/>
      <c r="AC25" s="495"/>
      <c r="AD25" s="495"/>
      <c r="AE25" s="495"/>
      <c r="AF25" s="495"/>
      <c r="AG25" s="496"/>
      <c r="AH25" s="516" t="s">
        <v>173</v>
      </c>
      <c r="AI25" s="517"/>
      <c r="AJ25" s="517"/>
      <c r="AK25" s="517"/>
      <c r="AL25" s="559"/>
      <c r="AM25" s="516" t="s">
        <v>145</v>
      </c>
      <c r="AN25" s="517"/>
      <c r="AO25" s="517"/>
      <c r="AP25" s="517"/>
      <c r="AQ25" s="517"/>
      <c r="AR25" s="559"/>
      <c r="AS25" s="516" t="s">
        <v>128</v>
      </c>
      <c r="AT25" s="517"/>
      <c r="AU25" s="517"/>
      <c r="AV25" s="517"/>
      <c r="AW25" s="517"/>
      <c r="AX25" s="518"/>
      <c r="AY25" s="425" t="s">
        <v>174</v>
      </c>
      <c r="AZ25" s="426"/>
      <c r="BA25" s="426"/>
      <c r="BB25" s="426"/>
      <c r="BC25" s="426"/>
      <c r="BD25" s="426"/>
      <c r="BE25" s="426"/>
      <c r="BF25" s="426"/>
      <c r="BG25" s="426"/>
      <c r="BH25" s="426"/>
      <c r="BI25" s="426"/>
      <c r="BJ25" s="426"/>
      <c r="BK25" s="426"/>
      <c r="BL25" s="426"/>
      <c r="BM25" s="427"/>
      <c r="BN25" s="428">
        <v>81497</v>
      </c>
      <c r="BO25" s="429"/>
      <c r="BP25" s="429"/>
      <c r="BQ25" s="429"/>
      <c r="BR25" s="429"/>
      <c r="BS25" s="429"/>
      <c r="BT25" s="429"/>
      <c r="BU25" s="430"/>
      <c r="BV25" s="428">
        <v>88995</v>
      </c>
      <c r="BW25" s="429"/>
      <c r="BX25" s="429"/>
      <c r="BY25" s="429"/>
      <c r="BZ25" s="429"/>
      <c r="CA25" s="429"/>
      <c r="CB25" s="429"/>
      <c r="CC25" s="430"/>
      <c r="CD25" s="199"/>
      <c r="CE25" s="575"/>
      <c r="CF25" s="575"/>
      <c r="CG25" s="575"/>
      <c r="CH25" s="575"/>
      <c r="CI25" s="575"/>
      <c r="CJ25" s="575"/>
      <c r="CK25" s="575"/>
      <c r="CL25" s="575"/>
      <c r="CM25" s="575"/>
      <c r="CN25" s="575"/>
      <c r="CO25" s="575"/>
      <c r="CP25" s="575"/>
      <c r="CQ25" s="575"/>
      <c r="CR25" s="575"/>
      <c r="CS25" s="576"/>
      <c r="CT25" s="462"/>
      <c r="CU25" s="463"/>
      <c r="CV25" s="463"/>
      <c r="CW25" s="463"/>
      <c r="CX25" s="463"/>
      <c r="CY25" s="463"/>
      <c r="CZ25" s="463"/>
      <c r="DA25" s="464"/>
      <c r="DB25" s="462"/>
      <c r="DC25" s="463"/>
      <c r="DD25" s="463"/>
      <c r="DE25" s="463"/>
      <c r="DF25" s="463"/>
      <c r="DG25" s="463"/>
      <c r="DH25" s="463"/>
      <c r="DI25" s="464"/>
    </row>
    <row r="26" spans="1:119" s="184" customFormat="1" ht="18.75" customHeight="1" x14ac:dyDescent="0.15">
      <c r="A26" s="185"/>
      <c r="B26" s="605"/>
      <c r="C26" s="606"/>
      <c r="D26" s="607"/>
      <c r="E26" s="515" t="s">
        <v>175</v>
      </c>
      <c r="F26" s="495"/>
      <c r="G26" s="495"/>
      <c r="H26" s="495"/>
      <c r="I26" s="495"/>
      <c r="J26" s="495"/>
      <c r="K26" s="496"/>
      <c r="L26" s="516">
        <v>1</v>
      </c>
      <c r="M26" s="517"/>
      <c r="N26" s="517"/>
      <c r="O26" s="517"/>
      <c r="P26" s="559"/>
      <c r="Q26" s="516">
        <v>5150</v>
      </c>
      <c r="R26" s="517"/>
      <c r="S26" s="517"/>
      <c r="T26" s="517"/>
      <c r="U26" s="517"/>
      <c r="V26" s="559"/>
      <c r="W26" s="618"/>
      <c r="X26" s="606"/>
      <c r="Y26" s="607"/>
      <c r="Z26" s="515" t="s">
        <v>176</v>
      </c>
      <c r="AA26" s="628"/>
      <c r="AB26" s="628"/>
      <c r="AC26" s="628"/>
      <c r="AD26" s="628"/>
      <c r="AE26" s="628"/>
      <c r="AF26" s="628"/>
      <c r="AG26" s="629"/>
      <c r="AH26" s="516">
        <v>6</v>
      </c>
      <c r="AI26" s="517"/>
      <c r="AJ26" s="517"/>
      <c r="AK26" s="517"/>
      <c r="AL26" s="559"/>
      <c r="AM26" s="516">
        <v>14298</v>
      </c>
      <c r="AN26" s="517"/>
      <c r="AO26" s="517"/>
      <c r="AP26" s="517"/>
      <c r="AQ26" s="517"/>
      <c r="AR26" s="559"/>
      <c r="AS26" s="516">
        <v>2383</v>
      </c>
      <c r="AT26" s="517"/>
      <c r="AU26" s="517"/>
      <c r="AV26" s="517"/>
      <c r="AW26" s="517"/>
      <c r="AX26" s="518"/>
      <c r="AY26" s="468" t="s">
        <v>177</v>
      </c>
      <c r="AZ26" s="469"/>
      <c r="BA26" s="469"/>
      <c r="BB26" s="469"/>
      <c r="BC26" s="469"/>
      <c r="BD26" s="469"/>
      <c r="BE26" s="469"/>
      <c r="BF26" s="469"/>
      <c r="BG26" s="469"/>
      <c r="BH26" s="469"/>
      <c r="BI26" s="469"/>
      <c r="BJ26" s="469"/>
      <c r="BK26" s="469"/>
      <c r="BL26" s="469"/>
      <c r="BM26" s="470"/>
      <c r="BN26" s="465" t="s">
        <v>128</v>
      </c>
      <c r="BO26" s="466"/>
      <c r="BP26" s="466"/>
      <c r="BQ26" s="466"/>
      <c r="BR26" s="466"/>
      <c r="BS26" s="466"/>
      <c r="BT26" s="466"/>
      <c r="BU26" s="467"/>
      <c r="BV26" s="465" t="s">
        <v>128</v>
      </c>
      <c r="BW26" s="466"/>
      <c r="BX26" s="466"/>
      <c r="BY26" s="466"/>
      <c r="BZ26" s="466"/>
      <c r="CA26" s="466"/>
      <c r="CB26" s="466"/>
      <c r="CC26" s="467"/>
      <c r="CD26" s="199"/>
      <c r="CE26" s="575"/>
      <c r="CF26" s="575"/>
      <c r="CG26" s="575"/>
      <c r="CH26" s="575"/>
      <c r="CI26" s="575"/>
      <c r="CJ26" s="575"/>
      <c r="CK26" s="575"/>
      <c r="CL26" s="575"/>
      <c r="CM26" s="575"/>
      <c r="CN26" s="575"/>
      <c r="CO26" s="575"/>
      <c r="CP26" s="575"/>
      <c r="CQ26" s="575"/>
      <c r="CR26" s="575"/>
      <c r="CS26" s="576"/>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5"/>
      <c r="B27" s="605"/>
      <c r="C27" s="606"/>
      <c r="D27" s="607"/>
      <c r="E27" s="515" t="s">
        <v>178</v>
      </c>
      <c r="F27" s="495"/>
      <c r="G27" s="495"/>
      <c r="H27" s="495"/>
      <c r="I27" s="495"/>
      <c r="J27" s="495"/>
      <c r="K27" s="496"/>
      <c r="L27" s="516">
        <v>1</v>
      </c>
      <c r="M27" s="517"/>
      <c r="N27" s="517"/>
      <c r="O27" s="517"/>
      <c r="P27" s="559"/>
      <c r="Q27" s="516">
        <v>3400</v>
      </c>
      <c r="R27" s="517"/>
      <c r="S27" s="517"/>
      <c r="T27" s="517"/>
      <c r="U27" s="517"/>
      <c r="V27" s="559"/>
      <c r="W27" s="618"/>
      <c r="X27" s="606"/>
      <c r="Y27" s="607"/>
      <c r="Z27" s="515" t="s">
        <v>179</v>
      </c>
      <c r="AA27" s="495"/>
      <c r="AB27" s="495"/>
      <c r="AC27" s="495"/>
      <c r="AD27" s="495"/>
      <c r="AE27" s="495"/>
      <c r="AF27" s="495"/>
      <c r="AG27" s="496"/>
      <c r="AH27" s="516">
        <v>3</v>
      </c>
      <c r="AI27" s="517"/>
      <c r="AJ27" s="517"/>
      <c r="AK27" s="517"/>
      <c r="AL27" s="559"/>
      <c r="AM27" s="516">
        <v>11550</v>
      </c>
      <c r="AN27" s="517"/>
      <c r="AO27" s="517"/>
      <c r="AP27" s="517"/>
      <c r="AQ27" s="517"/>
      <c r="AR27" s="559"/>
      <c r="AS27" s="516">
        <v>3850</v>
      </c>
      <c r="AT27" s="517"/>
      <c r="AU27" s="517"/>
      <c r="AV27" s="517"/>
      <c r="AW27" s="517"/>
      <c r="AX27" s="518"/>
      <c r="AY27" s="560" t="s">
        <v>180</v>
      </c>
      <c r="AZ27" s="561"/>
      <c r="BA27" s="561"/>
      <c r="BB27" s="561"/>
      <c r="BC27" s="561"/>
      <c r="BD27" s="561"/>
      <c r="BE27" s="561"/>
      <c r="BF27" s="561"/>
      <c r="BG27" s="561"/>
      <c r="BH27" s="561"/>
      <c r="BI27" s="561"/>
      <c r="BJ27" s="561"/>
      <c r="BK27" s="561"/>
      <c r="BL27" s="561"/>
      <c r="BM27" s="562"/>
      <c r="BN27" s="641">
        <v>160493</v>
      </c>
      <c r="BO27" s="642"/>
      <c r="BP27" s="642"/>
      <c r="BQ27" s="642"/>
      <c r="BR27" s="642"/>
      <c r="BS27" s="642"/>
      <c r="BT27" s="642"/>
      <c r="BU27" s="643"/>
      <c r="BV27" s="641">
        <v>160472</v>
      </c>
      <c r="BW27" s="642"/>
      <c r="BX27" s="642"/>
      <c r="BY27" s="642"/>
      <c r="BZ27" s="642"/>
      <c r="CA27" s="642"/>
      <c r="CB27" s="642"/>
      <c r="CC27" s="643"/>
      <c r="CD27" s="201"/>
      <c r="CE27" s="575"/>
      <c r="CF27" s="575"/>
      <c r="CG27" s="575"/>
      <c r="CH27" s="575"/>
      <c r="CI27" s="575"/>
      <c r="CJ27" s="575"/>
      <c r="CK27" s="575"/>
      <c r="CL27" s="575"/>
      <c r="CM27" s="575"/>
      <c r="CN27" s="575"/>
      <c r="CO27" s="575"/>
      <c r="CP27" s="575"/>
      <c r="CQ27" s="575"/>
      <c r="CR27" s="575"/>
      <c r="CS27" s="576"/>
      <c r="CT27" s="462"/>
      <c r="CU27" s="463"/>
      <c r="CV27" s="463"/>
      <c r="CW27" s="463"/>
      <c r="CX27" s="463"/>
      <c r="CY27" s="463"/>
      <c r="CZ27" s="463"/>
      <c r="DA27" s="464"/>
      <c r="DB27" s="462"/>
      <c r="DC27" s="463"/>
      <c r="DD27" s="463"/>
      <c r="DE27" s="463"/>
      <c r="DF27" s="463"/>
      <c r="DG27" s="463"/>
      <c r="DH27" s="463"/>
      <c r="DI27" s="464"/>
      <c r="DJ27" s="184"/>
      <c r="DK27" s="184"/>
      <c r="DL27" s="184"/>
      <c r="DM27" s="184"/>
      <c r="DN27" s="184"/>
      <c r="DO27" s="184"/>
    </row>
    <row r="28" spans="1:119" ht="18.75" customHeight="1" x14ac:dyDescent="0.15">
      <c r="A28" s="185"/>
      <c r="B28" s="605"/>
      <c r="C28" s="606"/>
      <c r="D28" s="607"/>
      <c r="E28" s="515" t="s">
        <v>181</v>
      </c>
      <c r="F28" s="495"/>
      <c r="G28" s="495"/>
      <c r="H28" s="495"/>
      <c r="I28" s="495"/>
      <c r="J28" s="495"/>
      <c r="K28" s="496"/>
      <c r="L28" s="516">
        <v>1</v>
      </c>
      <c r="M28" s="517"/>
      <c r="N28" s="517"/>
      <c r="O28" s="517"/>
      <c r="P28" s="559"/>
      <c r="Q28" s="516">
        <v>2600</v>
      </c>
      <c r="R28" s="517"/>
      <c r="S28" s="517"/>
      <c r="T28" s="517"/>
      <c r="U28" s="517"/>
      <c r="V28" s="559"/>
      <c r="W28" s="618"/>
      <c r="X28" s="606"/>
      <c r="Y28" s="607"/>
      <c r="Z28" s="515" t="s">
        <v>182</v>
      </c>
      <c r="AA28" s="495"/>
      <c r="AB28" s="495"/>
      <c r="AC28" s="495"/>
      <c r="AD28" s="495"/>
      <c r="AE28" s="495"/>
      <c r="AF28" s="495"/>
      <c r="AG28" s="496"/>
      <c r="AH28" s="516">
        <v>1</v>
      </c>
      <c r="AI28" s="517"/>
      <c r="AJ28" s="517"/>
      <c r="AK28" s="517"/>
      <c r="AL28" s="559"/>
      <c r="AM28" s="516" t="s">
        <v>183</v>
      </c>
      <c r="AN28" s="517"/>
      <c r="AO28" s="517"/>
      <c r="AP28" s="517"/>
      <c r="AQ28" s="517"/>
      <c r="AR28" s="559"/>
      <c r="AS28" s="516" t="s">
        <v>184</v>
      </c>
      <c r="AT28" s="517"/>
      <c r="AU28" s="517"/>
      <c r="AV28" s="517"/>
      <c r="AW28" s="517"/>
      <c r="AX28" s="518"/>
      <c r="AY28" s="644" t="s">
        <v>185</v>
      </c>
      <c r="AZ28" s="645"/>
      <c r="BA28" s="645"/>
      <c r="BB28" s="646"/>
      <c r="BC28" s="425" t="s">
        <v>48</v>
      </c>
      <c r="BD28" s="426"/>
      <c r="BE28" s="426"/>
      <c r="BF28" s="426"/>
      <c r="BG28" s="426"/>
      <c r="BH28" s="426"/>
      <c r="BI28" s="426"/>
      <c r="BJ28" s="426"/>
      <c r="BK28" s="426"/>
      <c r="BL28" s="426"/>
      <c r="BM28" s="427"/>
      <c r="BN28" s="428">
        <v>1507415</v>
      </c>
      <c r="BO28" s="429"/>
      <c r="BP28" s="429"/>
      <c r="BQ28" s="429"/>
      <c r="BR28" s="429"/>
      <c r="BS28" s="429"/>
      <c r="BT28" s="429"/>
      <c r="BU28" s="430"/>
      <c r="BV28" s="428">
        <v>1696809</v>
      </c>
      <c r="BW28" s="429"/>
      <c r="BX28" s="429"/>
      <c r="BY28" s="429"/>
      <c r="BZ28" s="429"/>
      <c r="CA28" s="429"/>
      <c r="CB28" s="429"/>
      <c r="CC28" s="430"/>
      <c r="CD28" s="199"/>
      <c r="CE28" s="575"/>
      <c r="CF28" s="575"/>
      <c r="CG28" s="575"/>
      <c r="CH28" s="575"/>
      <c r="CI28" s="575"/>
      <c r="CJ28" s="575"/>
      <c r="CK28" s="575"/>
      <c r="CL28" s="575"/>
      <c r="CM28" s="575"/>
      <c r="CN28" s="575"/>
      <c r="CO28" s="575"/>
      <c r="CP28" s="575"/>
      <c r="CQ28" s="575"/>
      <c r="CR28" s="575"/>
      <c r="CS28" s="576"/>
      <c r="CT28" s="462"/>
      <c r="CU28" s="463"/>
      <c r="CV28" s="463"/>
      <c r="CW28" s="463"/>
      <c r="CX28" s="463"/>
      <c r="CY28" s="463"/>
      <c r="CZ28" s="463"/>
      <c r="DA28" s="464"/>
      <c r="DB28" s="462"/>
      <c r="DC28" s="463"/>
      <c r="DD28" s="463"/>
      <c r="DE28" s="463"/>
      <c r="DF28" s="463"/>
      <c r="DG28" s="463"/>
      <c r="DH28" s="463"/>
      <c r="DI28" s="464"/>
      <c r="DJ28" s="184"/>
      <c r="DK28" s="184"/>
      <c r="DL28" s="184"/>
      <c r="DM28" s="184"/>
      <c r="DN28" s="184"/>
      <c r="DO28" s="184"/>
    </row>
    <row r="29" spans="1:119" ht="18.75" customHeight="1" x14ac:dyDescent="0.15">
      <c r="A29" s="185"/>
      <c r="B29" s="605"/>
      <c r="C29" s="606"/>
      <c r="D29" s="607"/>
      <c r="E29" s="515" t="s">
        <v>186</v>
      </c>
      <c r="F29" s="495"/>
      <c r="G29" s="495"/>
      <c r="H29" s="495"/>
      <c r="I29" s="495"/>
      <c r="J29" s="495"/>
      <c r="K29" s="496"/>
      <c r="L29" s="516">
        <v>10</v>
      </c>
      <c r="M29" s="517"/>
      <c r="N29" s="517"/>
      <c r="O29" s="517"/>
      <c r="P29" s="559"/>
      <c r="Q29" s="516">
        <v>2330</v>
      </c>
      <c r="R29" s="517"/>
      <c r="S29" s="517"/>
      <c r="T29" s="517"/>
      <c r="U29" s="517"/>
      <c r="V29" s="559"/>
      <c r="W29" s="619"/>
      <c r="X29" s="620"/>
      <c r="Y29" s="621"/>
      <c r="Z29" s="515" t="s">
        <v>187</v>
      </c>
      <c r="AA29" s="495"/>
      <c r="AB29" s="495"/>
      <c r="AC29" s="495"/>
      <c r="AD29" s="495"/>
      <c r="AE29" s="495"/>
      <c r="AF29" s="495"/>
      <c r="AG29" s="496"/>
      <c r="AH29" s="516">
        <v>120</v>
      </c>
      <c r="AI29" s="517"/>
      <c r="AJ29" s="517"/>
      <c r="AK29" s="517"/>
      <c r="AL29" s="559"/>
      <c r="AM29" s="516">
        <v>341652</v>
      </c>
      <c r="AN29" s="517"/>
      <c r="AO29" s="517"/>
      <c r="AP29" s="517"/>
      <c r="AQ29" s="517"/>
      <c r="AR29" s="559"/>
      <c r="AS29" s="516">
        <v>2847</v>
      </c>
      <c r="AT29" s="517"/>
      <c r="AU29" s="517"/>
      <c r="AV29" s="517"/>
      <c r="AW29" s="517"/>
      <c r="AX29" s="518"/>
      <c r="AY29" s="647"/>
      <c r="AZ29" s="648"/>
      <c r="BA29" s="648"/>
      <c r="BB29" s="649"/>
      <c r="BC29" s="499" t="s">
        <v>188</v>
      </c>
      <c r="BD29" s="500"/>
      <c r="BE29" s="500"/>
      <c r="BF29" s="500"/>
      <c r="BG29" s="500"/>
      <c r="BH29" s="500"/>
      <c r="BI29" s="500"/>
      <c r="BJ29" s="500"/>
      <c r="BK29" s="500"/>
      <c r="BL29" s="500"/>
      <c r="BM29" s="501"/>
      <c r="BN29" s="465">
        <v>378672</v>
      </c>
      <c r="BO29" s="466"/>
      <c r="BP29" s="466"/>
      <c r="BQ29" s="466"/>
      <c r="BR29" s="466"/>
      <c r="BS29" s="466"/>
      <c r="BT29" s="466"/>
      <c r="BU29" s="467"/>
      <c r="BV29" s="465">
        <v>378154</v>
      </c>
      <c r="BW29" s="466"/>
      <c r="BX29" s="466"/>
      <c r="BY29" s="466"/>
      <c r="BZ29" s="466"/>
      <c r="CA29" s="466"/>
      <c r="CB29" s="466"/>
      <c r="CC29" s="467"/>
      <c r="CD29" s="201"/>
      <c r="CE29" s="575"/>
      <c r="CF29" s="575"/>
      <c r="CG29" s="575"/>
      <c r="CH29" s="575"/>
      <c r="CI29" s="575"/>
      <c r="CJ29" s="575"/>
      <c r="CK29" s="575"/>
      <c r="CL29" s="575"/>
      <c r="CM29" s="575"/>
      <c r="CN29" s="575"/>
      <c r="CO29" s="575"/>
      <c r="CP29" s="575"/>
      <c r="CQ29" s="575"/>
      <c r="CR29" s="575"/>
      <c r="CS29" s="576"/>
      <c r="CT29" s="462"/>
      <c r="CU29" s="463"/>
      <c r="CV29" s="463"/>
      <c r="CW29" s="463"/>
      <c r="CX29" s="463"/>
      <c r="CY29" s="463"/>
      <c r="CZ29" s="463"/>
      <c r="DA29" s="464"/>
      <c r="DB29" s="462"/>
      <c r="DC29" s="463"/>
      <c r="DD29" s="463"/>
      <c r="DE29" s="463"/>
      <c r="DF29" s="463"/>
      <c r="DG29" s="463"/>
      <c r="DH29" s="463"/>
      <c r="DI29" s="464"/>
      <c r="DJ29" s="184"/>
      <c r="DK29" s="184"/>
      <c r="DL29" s="184"/>
      <c r="DM29" s="184"/>
      <c r="DN29" s="184"/>
      <c r="DO29" s="184"/>
    </row>
    <row r="30" spans="1:119" ht="18.75" customHeight="1" thickBot="1" x14ac:dyDescent="0.2">
      <c r="A30" s="185"/>
      <c r="B30" s="608"/>
      <c r="C30" s="609"/>
      <c r="D30" s="610"/>
      <c r="E30" s="519"/>
      <c r="F30" s="520"/>
      <c r="G30" s="520"/>
      <c r="H30" s="520"/>
      <c r="I30" s="520"/>
      <c r="J30" s="520"/>
      <c r="K30" s="521"/>
      <c r="L30" s="622"/>
      <c r="M30" s="623"/>
      <c r="N30" s="623"/>
      <c r="O30" s="623"/>
      <c r="P30" s="624"/>
      <c r="Q30" s="622"/>
      <c r="R30" s="623"/>
      <c r="S30" s="623"/>
      <c r="T30" s="623"/>
      <c r="U30" s="623"/>
      <c r="V30" s="624"/>
      <c r="W30" s="625" t="s">
        <v>189</v>
      </c>
      <c r="X30" s="626"/>
      <c r="Y30" s="626"/>
      <c r="Z30" s="626"/>
      <c r="AA30" s="626"/>
      <c r="AB30" s="626"/>
      <c r="AC30" s="626"/>
      <c r="AD30" s="626"/>
      <c r="AE30" s="626"/>
      <c r="AF30" s="626"/>
      <c r="AG30" s="627"/>
      <c r="AH30" s="584">
        <v>97</v>
      </c>
      <c r="AI30" s="585"/>
      <c r="AJ30" s="585"/>
      <c r="AK30" s="585"/>
      <c r="AL30" s="585"/>
      <c r="AM30" s="585"/>
      <c r="AN30" s="585"/>
      <c r="AO30" s="585"/>
      <c r="AP30" s="585"/>
      <c r="AQ30" s="585"/>
      <c r="AR30" s="585"/>
      <c r="AS30" s="585"/>
      <c r="AT30" s="585"/>
      <c r="AU30" s="585"/>
      <c r="AV30" s="585"/>
      <c r="AW30" s="585"/>
      <c r="AX30" s="587"/>
      <c r="AY30" s="650"/>
      <c r="AZ30" s="651"/>
      <c r="BA30" s="651"/>
      <c r="BB30" s="652"/>
      <c r="BC30" s="638" t="s">
        <v>50</v>
      </c>
      <c r="BD30" s="639"/>
      <c r="BE30" s="639"/>
      <c r="BF30" s="639"/>
      <c r="BG30" s="639"/>
      <c r="BH30" s="639"/>
      <c r="BI30" s="639"/>
      <c r="BJ30" s="639"/>
      <c r="BK30" s="639"/>
      <c r="BL30" s="639"/>
      <c r="BM30" s="640"/>
      <c r="BN30" s="641">
        <v>1782110</v>
      </c>
      <c r="BO30" s="642"/>
      <c r="BP30" s="642"/>
      <c r="BQ30" s="642"/>
      <c r="BR30" s="642"/>
      <c r="BS30" s="642"/>
      <c r="BT30" s="642"/>
      <c r="BU30" s="643"/>
      <c r="BV30" s="641">
        <v>1717729</v>
      </c>
      <c r="BW30" s="642"/>
      <c r="BX30" s="642"/>
      <c r="BY30" s="642"/>
      <c r="BZ30" s="642"/>
      <c r="CA30" s="642"/>
      <c r="CB30" s="642"/>
      <c r="CC30" s="64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89" t="s">
        <v>196</v>
      </c>
      <c r="D33" s="489"/>
      <c r="E33" s="454" t="s">
        <v>197</v>
      </c>
      <c r="F33" s="454"/>
      <c r="G33" s="454"/>
      <c r="H33" s="454"/>
      <c r="I33" s="454"/>
      <c r="J33" s="454"/>
      <c r="K33" s="454"/>
      <c r="L33" s="454"/>
      <c r="M33" s="454"/>
      <c r="N33" s="454"/>
      <c r="O33" s="454"/>
      <c r="P33" s="454"/>
      <c r="Q33" s="454"/>
      <c r="R33" s="454"/>
      <c r="S33" s="454"/>
      <c r="T33" s="214"/>
      <c r="U33" s="489" t="s">
        <v>198</v>
      </c>
      <c r="V33" s="489"/>
      <c r="W33" s="454" t="s">
        <v>199</v>
      </c>
      <c r="X33" s="454"/>
      <c r="Y33" s="454"/>
      <c r="Z33" s="454"/>
      <c r="AA33" s="454"/>
      <c r="AB33" s="454"/>
      <c r="AC33" s="454"/>
      <c r="AD33" s="454"/>
      <c r="AE33" s="454"/>
      <c r="AF33" s="454"/>
      <c r="AG33" s="454"/>
      <c r="AH33" s="454"/>
      <c r="AI33" s="454"/>
      <c r="AJ33" s="454"/>
      <c r="AK33" s="454"/>
      <c r="AL33" s="214"/>
      <c r="AM33" s="489" t="s">
        <v>196</v>
      </c>
      <c r="AN33" s="489"/>
      <c r="AO33" s="454" t="s">
        <v>200</v>
      </c>
      <c r="AP33" s="454"/>
      <c r="AQ33" s="454"/>
      <c r="AR33" s="454"/>
      <c r="AS33" s="454"/>
      <c r="AT33" s="454"/>
      <c r="AU33" s="454"/>
      <c r="AV33" s="454"/>
      <c r="AW33" s="454"/>
      <c r="AX33" s="454"/>
      <c r="AY33" s="454"/>
      <c r="AZ33" s="454"/>
      <c r="BA33" s="454"/>
      <c r="BB33" s="454"/>
      <c r="BC33" s="454"/>
      <c r="BD33" s="215"/>
      <c r="BE33" s="454" t="s">
        <v>201</v>
      </c>
      <c r="BF33" s="454"/>
      <c r="BG33" s="454" t="s">
        <v>202</v>
      </c>
      <c r="BH33" s="454"/>
      <c r="BI33" s="454"/>
      <c r="BJ33" s="454"/>
      <c r="BK33" s="454"/>
      <c r="BL33" s="454"/>
      <c r="BM33" s="454"/>
      <c r="BN33" s="454"/>
      <c r="BO33" s="454"/>
      <c r="BP33" s="454"/>
      <c r="BQ33" s="454"/>
      <c r="BR33" s="454"/>
      <c r="BS33" s="454"/>
      <c r="BT33" s="454"/>
      <c r="BU33" s="454"/>
      <c r="BV33" s="215"/>
      <c r="BW33" s="489" t="s">
        <v>201</v>
      </c>
      <c r="BX33" s="489"/>
      <c r="BY33" s="454" t="s">
        <v>203</v>
      </c>
      <c r="BZ33" s="454"/>
      <c r="CA33" s="454"/>
      <c r="CB33" s="454"/>
      <c r="CC33" s="454"/>
      <c r="CD33" s="454"/>
      <c r="CE33" s="454"/>
      <c r="CF33" s="454"/>
      <c r="CG33" s="454"/>
      <c r="CH33" s="454"/>
      <c r="CI33" s="454"/>
      <c r="CJ33" s="454"/>
      <c r="CK33" s="454"/>
      <c r="CL33" s="454"/>
      <c r="CM33" s="454"/>
      <c r="CN33" s="214"/>
      <c r="CO33" s="489" t="s">
        <v>204</v>
      </c>
      <c r="CP33" s="489"/>
      <c r="CQ33" s="454" t="s">
        <v>205</v>
      </c>
      <c r="CR33" s="454"/>
      <c r="CS33" s="454"/>
      <c r="CT33" s="454"/>
      <c r="CU33" s="454"/>
      <c r="CV33" s="454"/>
      <c r="CW33" s="454"/>
      <c r="CX33" s="454"/>
      <c r="CY33" s="454"/>
      <c r="CZ33" s="454"/>
      <c r="DA33" s="454"/>
      <c r="DB33" s="454"/>
      <c r="DC33" s="454"/>
      <c r="DD33" s="454"/>
      <c r="DE33" s="454"/>
      <c r="DF33" s="214"/>
      <c r="DG33" s="653" t="s">
        <v>206</v>
      </c>
      <c r="DH33" s="653"/>
      <c r="DI33" s="216"/>
      <c r="DJ33" s="184"/>
      <c r="DK33" s="184"/>
      <c r="DL33" s="184"/>
      <c r="DM33" s="184"/>
      <c r="DN33" s="184"/>
      <c r="DO33" s="184"/>
    </row>
    <row r="34" spans="1:119" ht="32.25" customHeight="1" x14ac:dyDescent="0.15">
      <c r="A34" s="185"/>
      <c r="B34" s="211"/>
      <c r="C34" s="654">
        <f>IF(E34="","",1)</f>
        <v>1</v>
      </c>
      <c r="D34" s="654"/>
      <c r="E34" s="655" t="str">
        <f>IF('各会計、関係団体の財政状況及び健全化判断比率'!B7="","",'各会計、関係団体の財政状況及び健全化判断比率'!B7)</f>
        <v>一般会計</v>
      </c>
      <c r="F34" s="655"/>
      <c r="G34" s="655"/>
      <c r="H34" s="655"/>
      <c r="I34" s="655"/>
      <c r="J34" s="655"/>
      <c r="K34" s="655"/>
      <c r="L34" s="655"/>
      <c r="M34" s="655"/>
      <c r="N34" s="655"/>
      <c r="O34" s="655"/>
      <c r="P34" s="655"/>
      <c r="Q34" s="655"/>
      <c r="R34" s="655"/>
      <c r="S34" s="655"/>
      <c r="T34" s="212"/>
      <c r="U34" s="654">
        <f>IF(W34="","",MAX(C34:D43)+1)</f>
        <v>2</v>
      </c>
      <c r="V34" s="654"/>
      <c r="W34" s="655" t="str">
        <f>IF('各会計、関係団体の財政状況及び健全化判断比率'!B28="","",'各会計、関係団体の財政状況及び健全化判断比率'!B28)</f>
        <v>国民健康保険特別会計</v>
      </c>
      <c r="X34" s="655"/>
      <c r="Y34" s="655"/>
      <c r="Z34" s="655"/>
      <c r="AA34" s="655"/>
      <c r="AB34" s="655"/>
      <c r="AC34" s="655"/>
      <c r="AD34" s="655"/>
      <c r="AE34" s="655"/>
      <c r="AF34" s="655"/>
      <c r="AG34" s="655"/>
      <c r="AH34" s="655"/>
      <c r="AI34" s="655"/>
      <c r="AJ34" s="655"/>
      <c r="AK34" s="655"/>
      <c r="AL34" s="212"/>
      <c r="AM34" s="654">
        <f>IF(AO34="","",MAX(C34:D43,U34:V43)+1)</f>
        <v>6</v>
      </c>
      <c r="AN34" s="654"/>
      <c r="AO34" s="655" t="str">
        <f>IF('各会計、関係団体の財政状況及び健全化判断比率'!B32="","",'各会計、関係団体の財政状況及び健全化判断比率'!B32)</f>
        <v>水道事業会計</v>
      </c>
      <c r="AP34" s="655"/>
      <c r="AQ34" s="655"/>
      <c r="AR34" s="655"/>
      <c r="AS34" s="655"/>
      <c r="AT34" s="655"/>
      <c r="AU34" s="655"/>
      <c r="AV34" s="655"/>
      <c r="AW34" s="655"/>
      <c r="AX34" s="655"/>
      <c r="AY34" s="655"/>
      <c r="AZ34" s="655"/>
      <c r="BA34" s="655"/>
      <c r="BB34" s="655"/>
      <c r="BC34" s="655"/>
      <c r="BD34" s="212"/>
      <c r="BE34" s="654" t="str">
        <f>IF(BG34="","",MAX(C34:D43,U34:V43,AM34:AN43)+1)</f>
        <v/>
      </c>
      <c r="BF34" s="654"/>
      <c r="BG34" s="655"/>
      <c r="BH34" s="655"/>
      <c r="BI34" s="655"/>
      <c r="BJ34" s="655"/>
      <c r="BK34" s="655"/>
      <c r="BL34" s="655"/>
      <c r="BM34" s="655"/>
      <c r="BN34" s="655"/>
      <c r="BO34" s="655"/>
      <c r="BP34" s="655"/>
      <c r="BQ34" s="655"/>
      <c r="BR34" s="655"/>
      <c r="BS34" s="655"/>
      <c r="BT34" s="655"/>
      <c r="BU34" s="655"/>
      <c r="BV34" s="212"/>
      <c r="BW34" s="654">
        <f>IF(BY34="","",MAX(C34:D43,U34:V43,AM34:AN43,BE34:BF43)+1)</f>
        <v>7</v>
      </c>
      <c r="BX34" s="654"/>
      <c r="BY34" s="655" t="str">
        <f>IF('各会計、関係団体の財政状況及び健全化判断比率'!B68="","",'各会計、関係団体の財政状況及び健全化判断比率'!B68)</f>
        <v>塩谷広域行政組合（一般会計）</v>
      </c>
      <c r="BZ34" s="655"/>
      <c r="CA34" s="655"/>
      <c r="CB34" s="655"/>
      <c r="CC34" s="655"/>
      <c r="CD34" s="655"/>
      <c r="CE34" s="655"/>
      <c r="CF34" s="655"/>
      <c r="CG34" s="655"/>
      <c r="CH34" s="655"/>
      <c r="CI34" s="655"/>
      <c r="CJ34" s="655"/>
      <c r="CK34" s="655"/>
      <c r="CL34" s="655"/>
      <c r="CM34" s="655"/>
      <c r="CN34" s="212"/>
      <c r="CO34" s="654" t="str">
        <f>IF(CQ34="","",MAX(C34:D43,U34:V43,AM34:AN43,BE34:BF43,BW34:BX43)+1)</f>
        <v/>
      </c>
      <c r="CP34" s="654"/>
      <c r="CQ34" s="655" t="str">
        <f>IF('各会計、関係団体の財政状況及び健全化判断比率'!BS7="","",'各会計、関係団体の財政状況及び健全化判断比率'!BS7)</f>
        <v/>
      </c>
      <c r="CR34" s="655"/>
      <c r="CS34" s="655"/>
      <c r="CT34" s="655"/>
      <c r="CU34" s="655"/>
      <c r="CV34" s="655"/>
      <c r="CW34" s="655"/>
      <c r="CX34" s="655"/>
      <c r="CY34" s="655"/>
      <c r="CZ34" s="655"/>
      <c r="DA34" s="655"/>
      <c r="DB34" s="655"/>
      <c r="DC34" s="655"/>
      <c r="DD34" s="655"/>
      <c r="DE34" s="655"/>
      <c r="DF34" s="209"/>
      <c r="DG34" s="656" t="str">
        <f>IF('各会計、関係団体の財政状況及び健全化判断比率'!BR7="","",'各会計、関係団体の財政状況及び健全化判断比率'!BR7)</f>
        <v/>
      </c>
      <c r="DH34" s="656"/>
      <c r="DI34" s="216"/>
      <c r="DJ34" s="184"/>
      <c r="DK34" s="184"/>
      <c r="DL34" s="184"/>
      <c r="DM34" s="184"/>
      <c r="DN34" s="184"/>
      <c r="DO34" s="184"/>
    </row>
    <row r="35" spans="1:119" ht="32.25" customHeight="1" x14ac:dyDescent="0.15">
      <c r="A35" s="185"/>
      <c r="B35" s="211"/>
      <c r="C35" s="654" t="str">
        <f>IF(E35="","",C34+1)</f>
        <v/>
      </c>
      <c r="D35" s="654"/>
      <c r="E35" s="655" t="str">
        <f>IF('各会計、関係団体の財政状況及び健全化判断比率'!B8="","",'各会計、関係団体の財政状況及び健全化判断比率'!B8)</f>
        <v/>
      </c>
      <c r="F35" s="655"/>
      <c r="G35" s="655"/>
      <c r="H35" s="655"/>
      <c r="I35" s="655"/>
      <c r="J35" s="655"/>
      <c r="K35" s="655"/>
      <c r="L35" s="655"/>
      <c r="M35" s="655"/>
      <c r="N35" s="655"/>
      <c r="O35" s="655"/>
      <c r="P35" s="655"/>
      <c r="Q35" s="655"/>
      <c r="R35" s="655"/>
      <c r="S35" s="655"/>
      <c r="T35" s="212"/>
      <c r="U35" s="654">
        <f>IF(W35="","",U34+1)</f>
        <v>3</v>
      </c>
      <c r="V35" s="654"/>
      <c r="W35" s="655" t="str">
        <f>IF('各会計、関係団体の財政状況及び健全化判断比率'!B29="","",'各会計、関係団体の財政状況及び健全化判断比率'!B29)</f>
        <v>介護保険特別会計</v>
      </c>
      <c r="X35" s="655"/>
      <c r="Y35" s="655"/>
      <c r="Z35" s="655"/>
      <c r="AA35" s="655"/>
      <c r="AB35" s="655"/>
      <c r="AC35" s="655"/>
      <c r="AD35" s="655"/>
      <c r="AE35" s="655"/>
      <c r="AF35" s="655"/>
      <c r="AG35" s="655"/>
      <c r="AH35" s="655"/>
      <c r="AI35" s="655"/>
      <c r="AJ35" s="655"/>
      <c r="AK35" s="655"/>
      <c r="AL35" s="212"/>
      <c r="AM35" s="654" t="str">
        <f t="shared" ref="AM35:AM43" si="0">IF(AO35="","",AM34+1)</f>
        <v/>
      </c>
      <c r="AN35" s="654"/>
      <c r="AO35" s="655"/>
      <c r="AP35" s="655"/>
      <c r="AQ35" s="655"/>
      <c r="AR35" s="655"/>
      <c r="AS35" s="655"/>
      <c r="AT35" s="655"/>
      <c r="AU35" s="655"/>
      <c r="AV35" s="655"/>
      <c r="AW35" s="655"/>
      <c r="AX35" s="655"/>
      <c r="AY35" s="655"/>
      <c r="AZ35" s="655"/>
      <c r="BA35" s="655"/>
      <c r="BB35" s="655"/>
      <c r="BC35" s="655"/>
      <c r="BD35" s="212"/>
      <c r="BE35" s="654" t="str">
        <f t="shared" ref="BE35:BE43" si="1">IF(BG35="","",BE34+1)</f>
        <v/>
      </c>
      <c r="BF35" s="654"/>
      <c r="BG35" s="655"/>
      <c r="BH35" s="655"/>
      <c r="BI35" s="655"/>
      <c r="BJ35" s="655"/>
      <c r="BK35" s="655"/>
      <c r="BL35" s="655"/>
      <c r="BM35" s="655"/>
      <c r="BN35" s="655"/>
      <c r="BO35" s="655"/>
      <c r="BP35" s="655"/>
      <c r="BQ35" s="655"/>
      <c r="BR35" s="655"/>
      <c r="BS35" s="655"/>
      <c r="BT35" s="655"/>
      <c r="BU35" s="655"/>
      <c r="BV35" s="212"/>
      <c r="BW35" s="654">
        <f t="shared" ref="BW35:BW43" si="2">IF(BY35="","",BW34+1)</f>
        <v>8</v>
      </c>
      <c r="BX35" s="654"/>
      <c r="BY35" s="655" t="str">
        <f>IF('各会計、関係団体の財政状況及び健全化判断比率'!B69="","",'各会計、関係団体の財政状況及び健全化判断比率'!B69)</f>
        <v>栃木県市町村総合事務組合（一般会計）</v>
      </c>
      <c r="BZ35" s="655"/>
      <c r="CA35" s="655"/>
      <c r="CB35" s="655"/>
      <c r="CC35" s="655"/>
      <c r="CD35" s="655"/>
      <c r="CE35" s="655"/>
      <c r="CF35" s="655"/>
      <c r="CG35" s="655"/>
      <c r="CH35" s="655"/>
      <c r="CI35" s="655"/>
      <c r="CJ35" s="655"/>
      <c r="CK35" s="655"/>
      <c r="CL35" s="655"/>
      <c r="CM35" s="655"/>
      <c r="CN35" s="212"/>
      <c r="CO35" s="654" t="str">
        <f t="shared" ref="CO35:CO43" si="3">IF(CQ35="","",CO34+1)</f>
        <v/>
      </c>
      <c r="CP35" s="654"/>
      <c r="CQ35" s="655" t="str">
        <f>IF('各会計、関係団体の財政状況及び健全化判断比率'!BS8="","",'各会計、関係団体の財政状況及び健全化判断比率'!BS8)</f>
        <v/>
      </c>
      <c r="CR35" s="655"/>
      <c r="CS35" s="655"/>
      <c r="CT35" s="655"/>
      <c r="CU35" s="655"/>
      <c r="CV35" s="655"/>
      <c r="CW35" s="655"/>
      <c r="CX35" s="655"/>
      <c r="CY35" s="655"/>
      <c r="CZ35" s="655"/>
      <c r="DA35" s="655"/>
      <c r="DB35" s="655"/>
      <c r="DC35" s="655"/>
      <c r="DD35" s="655"/>
      <c r="DE35" s="655"/>
      <c r="DF35" s="209"/>
      <c r="DG35" s="656" t="str">
        <f>IF('各会計、関係団体の財政状況及び健全化判断比率'!BR8="","",'各会計、関係団体の財政状況及び健全化判断比率'!BR8)</f>
        <v/>
      </c>
      <c r="DH35" s="656"/>
      <c r="DI35" s="216"/>
      <c r="DJ35" s="184"/>
      <c r="DK35" s="184"/>
      <c r="DL35" s="184"/>
      <c r="DM35" s="184"/>
      <c r="DN35" s="184"/>
      <c r="DO35" s="184"/>
    </row>
    <row r="36" spans="1:119" ht="32.25" customHeight="1" x14ac:dyDescent="0.15">
      <c r="A36" s="185"/>
      <c r="B36" s="211"/>
      <c r="C36" s="654" t="str">
        <f>IF(E36="","",C35+1)</f>
        <v/>
      </c>
      <c r="D36" s="654"/>
      <c r="E36" s="655" t="str">
        <f>IF('各会計、関係団体の財政状況及び健全化判断比率'!B9="","",'各会計、関係団体の財政状況及び健全化判断比率'!B9)</f>
        <v/>
      </c>
      <c r="F36" s="655"/>
      <c r="G36" s="655"/>
      <c r="H36" s="655"/>
      <c r="I36" s="655"/>
      <c r="J36" s="655"/>
      <c r="K36" s="655"/>
      <c r="L36" s="655"/>
      <c r="M36" s="655"/>
      <c r="N36" s="655"/>
      <c r="O36" s="655"/>
      <c r="P36" s="655"/>
      <c r="Q36" s="655"/>
      <c r="R36" s="655"/>
      <c r="S36" s="655"/>
      <c r="T36" s="212"/>
      <c r="U36" s="654">
        <f t="shared" ref="U36:U43" si="4">IF(W36="","",U35+1)</f>
        <v>4</v>
      </c>
      <c r="V36" s="654"/>
      <c r="W36" s="655" t="str">
        <f>IF('各会計、関係団体の財政状況及び健全化判断比率'!B30="","",'各会計、関係団体の財政状況及び健全化判断比率'!B30)</f>
        <v>介護サービス事業特別会計</v>
      </c>
      <c r="X36" s="655"/>
      <c r="Y36" s="655"/>
      <c r="Z36" s="655"/>
      <c r="AA36" s="655"/>
      <c r="AB36" s="655"/>
      <c r="AC36" s="655"/>
      <c r="AD36" s="655"/>
      <c r="AE36" s="655"/>
      <c r="AF36" s="655"/>
      <c r="AG36" s="655"/>
      <c r="AH36" s="655"/>
      <c r="AI36" s="655"/>
      <c r="AJ36" s="655"/>
      <c r="AK36" s="655"/>
      <c r="AL36" s="212"/>
      <c r="AM36" s="654" t="str">
        <f t="shared" si="0"/>
        <v/>
      </c>
      <c r="AN36" s="654"/>
      <c r="AO36" s="655"/>
      <c r="AP36" s="655"/>
      <c r="AQ36" s="655"/>
      <c r="AR36" s="655"/>
      <c r="AS36" s="655"/>
      <c r="AT36" s="655"/>
      <c r="AU36" s="655"/>
      <c r="AV36" s="655"/>
      <c r="AW36" s="655"/>
      <c r="AX36" s="655"/>
      <c r="AY36" s="655"/>
      <c r="AZ36" s="655"/>
      <c r="BA36" s="655"/>
      <c r="BB36" s="655"/>
      <c r="BC36" s="655"/>
      <c r="BD36" s="212"/>
      <c r="BE36" s="654" t="str">
        <f t="shared" si="1"/>
        <v/>
      </c>
      <c r="BF36" s="654"/>
      <c r="BG36" s="655"/>
      <c r="BH36" s="655"/>
      <c r="BI36" s="655"/>
      <c r="BJ36" s="655"/>
      <c r="BK36" s="655"/>
      <c r="BL36" s="655"/>
      <c r="BM36" s="655"/>
      <c r="BN36" s="655"/>
      <c r="BO36" s="655"/>
      <c r="BP36" s="655"/>
      <c r="BQ36" s="655"/>
      <c r="BR36" s="655"/>
      <c r="BS36" s="655"/>
      <c r="BT36" s="655"/>
      <c r="BU36" s="655"/>
      <c r="BV36" s="212"/>
      <c r="BW36" s="654">
        <f t="shared" si="2"/>
        <v>9</v>
      </c>
      <c r="BX36" s="654"/>
      <c r="BY36" s="655" t="str">
        <f>IF('各会計、関係団体の財政状況及び健全化判断比率'!B70="","",'各会計、関係団体の財政状況及び健全化判断比率'!B70)</f>
        <v>栃木県市町村総合事務組合（特別会計）</v>
      </c>
      <c r="BZ36" s="655"/>
      <c r="CA36" s="655"/>
      <c r="CB36" s="655"/>
      <c r="CC36" s="655"/>
      <c r="CD36" s="655"/>
      <c r="CE36" s="655"/>
      <c r="CF36" s="655"/>
      <c r="CG36" s="655"/>
      <c r="CH36" s="655"/>
      <c r="CI36" s="655"/>
      <c r="CJ36" s="655"/>
      <c r="CK36" s="655"/>
      <c r="CL36" s="655"/>
      <c r="CM36" s="655"/>
      <c r="CN36" s="212"/>
      <c r="CO36" s="654" t="str">
        <f t="shared" si="3"/>
        <v/>
      </c>
      <c r="CP36" s="654"/>
      <c r="CQ36" s="655" t="str">
        <f>IF('各会計、関係団体の財政状況及び健全化判断比率'!BS9="","",'各会計、関係団体の財政状況及び健全化判断比率'!BS9)</f>
        <v/>
      </c>
      <c r="CR36" s="655"/>
      <c r="CS36" s="655"/>
      <c r="CT36" s="655"/>
      <c r="CU36" s="655"/>
      <c r="CV36" s="655"/>
      <c r="CW36" s="655"/>
      <c r="CX36" s="655"/>
      <c r="CY36" s="655"/>
      <c r="CZ36" s="655"/>
      <c r="DA36" s="655"/>
      <c r="DB36" s="655"/>
      <c r="DC36" s="655"/>
      <c r="DD36" s="655"/>
      <c r="DE36" s="655"/>
      <c r="DF36" s="209"/>
      <c r="DG36" s="656" t="str">
        <f>IF('各会計、関係団体の財政状況及び健全化判断比率'!BR9="","",'各会計、関係団体の財政状況及び健全化判断比率'!BR9)</f>
        <v/>
      </c>
      <c r="DH36" s="656"/>
      <c r="DI36" s="216"/>
      <c r="DJ36" s="184"/>
      <c r="DK36" s="184"/>
      <c r="DL36" s="184"/>
      <c r="DM36" s="184"/>
      <c r="DN36" s="184"/>
      <c r="DO36" s="184"/>
    </row>
    <row r="37" spans="1:119" ht="32.25" customHeight="1" x14ac:dyDescent="0.15">
      <c r="A37" s="185"/>
      <c r="B37" s="211"/>
      <c r="C37" s="654" t="str">
        <f>IF(E37="","",C36+1)</f>
        <v/>
      </c>
      <c r="D37" s="654"/>
      <c r="E37" s="655" t="str">
        <f>IF('各会計、関係団体の財政状況及び健全化判断比率'!B10="","",'各会計、関係団体の財政状況及び健全化判断比率'!B10)</f>
        <v/>
      </c>
      <c r="F37" s="655"/>
      <c r="G37" s="655"/>
      <c r="H37" s="655"/>
      <c r="I37" s="655"/>
      <c r="J37" s="655"/>
      <c r="K37" s="655"/>
      <c r="L37" s="655"/>
      <c r="M37" s="655"/>
      <c r="N37" s="655"/>
      <c r="O37" s="655"/>
      <c r="P37" s="655"/>
      <c r="Q37" s="655"/>
      <c r="R37" s="655"/>
      <c r="S37" s="655"/>
      <c r="T37" s="212"/>
      <c r="U37" s="654">
        <f t="shared" si="4"/>
        <v>5</v>
      </c>
      <c r="V37" s="654"/>
      <c r="W37" s="655" t="str">
        <f>IF('各会計、関係団体の財政状況及び健全化判断比率'!B31="","",'各会計、関係団体の財政状況及び健全化判断比率'!B31)</f>
        <v>後期高齢者医療特別会計</v>
      </c>
      <c r="X37" s="655"/>
      <c r="Y37" s="655"/>
      <c r="Z37" s="655"/>
      <c r="AA37" s="655"/>
      <c r="AB37" s="655"/>
      <c r="AC37" s="655"/>
      <c r="AD37" s="655"/>
      <c r="AE37" s="655"/>
      <c r="AF37" s="655"/>
      <c r="AG37" s="655"/>
      <c r="AH37" s="655"/>
      <c r="AI37" s="655"/>
      <c r="AJ37" s="655"/>
      <c r="AK37" s="655"/>
      <c r="AL37" s="212"/>
      <c r="AM37" s="654" t="str">
        <f t="shared" si="0"/>
        <v/>
      </c>
      <c r="AN37" s="654"/>
      <c r="AO37" s="655"/>
      <c r="AP37" s="655"/>
      <c r="AQ37" s="655"/>
      <c r="AR37" s="655"/>
      <c r="AS37" s="655"/>
      <c r="AT37" s="655"/>
      <c r="AU37" s="655"/>
      <c r="AV37" s="655"/>
      <c r="AW37" s="655"/>
      <c r="AX37" s="655"/>
      <c r="AY37" s="655"/>
      <c r="AZ37" s="655"/>
      <c r="BA37" s="655"/>
      <c r="BB37" s="655"/>
      <c r="BC37" s="655"/>
      <c r="BD37" s="212"/>
      <c r="BE37" s="654" t="str">
        <f t="shared" si="1"/>
        <v/>
      </c>
      <c r="BF37" s="654"/>
      <c r="BG37" s="655"/>
      <c r="BH37" s="655"/>
      <c r="BI37" s="655"/>
      <c r="BJ37" s="655"/>
      <c r="BK37" s="655"/>
      <c r="BL37" s="655"/>
      <c r="BM37" s="655"/>
      <c r="BN37" s="655"/>
      <c r="BO37" s="655"/>
      <c r="BP37" s="655"/>
      <c r="BQ37" s="655"/>
      <c r="BR37" s="655"/>
      <c r="BS37" s="655"/>
      <c r="BT37" s="655"/>
      <c r="BU37" s="655"/>
      <c r="BV37" s="212"/>
      <c r="BW37" s="654">
        <f t="shared" si="2"/>
        <v>10</v>
      </c>
      <c r="BX37" s="654"/>
      <c r="BY37" s="655" t="str">
        <f>IF('各会計、関係団体の財政状況及び健全化判断比率'!B71="","",'各会計、関係団体の財政状況及び健全化判断比率'!B71)</f>
        <v>栃木県後期高齢者医療広域連合（一般会計）</v>
      </c>
      <c r="BZ37" s="655"/>
      <c r="CA37" s="655"/>
      <c r="CB37" s="655"/>
      <c r="CC37" s="655"/>
      <c r="CD37" s="655"/>
      <c r="CE37" s="655"/>
      <c r="CF37" s="655"/>
      <c r="CG37" s="655"/>
      <c r="CH37" s="655"/>
      <c r="CI37" s="655"/>
      <c r="CJ37" s="655"/>
      <c r="CK37" s="655"/>
      <c r="CL37" s="655"/>
      <c r="CM37" s="655"/>
      <c r="CN37" s="212"/>
      <c r="CO37" s="654" t="str">
        <f t="shared" si="3"/>
        <v/>
      </c>
      <c r="CP37" s="654"/>
      <c r="CQ37" s="655" t="str">
        <f>IF('各会計、関係団体の財政状況及び健全化判断比率'!BS10="","",'各会計、関係団体の財政状況及び健全化判断比率'!BS10)</f>
        <v/>
      </c>
      <c r="CR37" s="655"/>
      <c r="CS37" s="655"/>
      <c r="CT37" s="655"/>
      <c r="CU37" s="655"/>
      <c r="CV37" s="655"/>
      <c r="CW37" s="655"/>
      <c r="CX37" s="655"/>
      <c r="CY37" s="655"/>
      <c r="CZ37" s="655"/>
      <c r="DA37" s="655"/>
      <c r="DB37" s="655"/>
      <c r="DC37" s="655"/>
      <c r="DD37" s="655"/>
      <c r="DE37" s="655"/>
      <c r="DF37" s="209"/>
      <c r="DG37" s="656" t="str">
        <f>IF('各会計、関係団体の財政状況及び健全化判断比率'!BR10="","",'各会計、関係団体の財政状況及び健全化判断比率'!BR10)</f>
        <v/>
      </c>
      <c r="DH37" s="656"/>
      <c r="DI37" s="216"/>
      <c r="DJ37" s="184"/>
      <c r="DK37" s="184"/>
      <c r="DL37" s="184"/>
      <c r="DM37" s="184"/>
      <c r="DN37" s="184"/>
      <c r="DO37" s="184"/>
    </row>
    <row r="38" spans="1:119" ht="32.25" customHeight="1" x14ac:dyDescent="0.15">
      <c r="A38" s="185"/>
      <c r="B38" s="211"/>
      <c r="C38" s="654" t="str">
        <f t="shared" ref="C38:C43" si="5">IF(E38="","",C37+1)</f>
        <v/>
      </c>
      <c r="D38" s="654"/>
      <c r="E38" s="655" t="str">
        <f>IF('各会計、関係団体の財政状況及び健全化判断比率'!B11="","",'各会計、関係団体の財政状況及び健全化判断比率'!B11)</f>
        <v/>
      </c>
      <c r="F38" s="655"/>
      <c r="G38" s="655"/>
      <c r="H38" s="655"/>
      <c r="I38" s="655"/>
      <c r="J38" s="655"/>
      <c r="K38" s="655"/>
      <c r="L38" s="655"/>
      <c r="M38" s="655"/>
      <c r="N38" s="655"/>
      <c r="O38" s="655"/>
      <c r="P38" s="655"/>
      <c r="Q38" s="655"/>
      <c r="R38" s="655"/>
      <c r="S38" s="655"/>
      <c r="T38" s="212"/>
      <c r="U38" s="654" t="str">
        <f t="shared" si="4"/>
        <v/>
      </c>
      <c r="V38" s="654"/>
      <c r="W38" s="655"/>
      <c r="X38" s="655"/>
      <c r="Y38" s="655"/>
      <c r="Z38" s="655"/>
      <c r="AA38" s="655"/>
      <c r="AB38" s="655"/>
      <c r="AC38" s="655"/>
      <c r="AD38" s="655"/>
      <c r="AE38" s="655"/>
      <c r="AF38" s="655"/>
      <c r="AG38" s="655"/>
      <c r="AH38" s="655"/>
      <c r="AI38" s="655"/>
      <c r="AJ38" s="655"/>
      <c r="AK38" s="655"/>
      <c r="AL38" s="212"/>
      <c r="AM38" s="654" t="str">
        <f t="shared" si="0"/>
        <v/>
      </c>
      <c r="AN38" s="654"/>
      <c r="AO38" s="655"/>
      <c r="AP38" s="655"/>
      <c r="AQ38" s="655"/>
      <c r="AR38" s="655"/>
      <c r="AS38" s="655"/>
      <c r="AT38" s="655"/>
      <c r="AU38" s="655"/>
      <c r="AV38" s="655"/>
      <c r="AW38" s="655"/>
      <c r="AX38" s="655"/>
      <c r="AY38" s="655"/>
      <c r="AZ38" s="655"/>
      <c r="BA38" s="655"/>
      <c r="BB38" s="655"/>
      <c r="BC38" s="655"/>
      <c r="BD38" s="212"/>
      <c r="BE38" s="654" t="str">
        <f t="shared" si="1"/>
        <v/>
      </c>
      <c r="BF38" s="654"/>
      <c r="BG38" s="655"/>
      <c r="BH38" s="655"/>
      <c r="BI38" s="655"/>
      <c r="BJ38" s="655"/>
      <c r="BK38" s="655"/>
      <c r="BL38" s="655"/>
      <c r="BM38" s="655"/>
      <c r="BN38" s="655"/>
      <c r="BO38" s="655"/>
      <c r="BP38" s="655"/>
      <c r="BQ38" s="655"/>
      <c r="BR38" s="655"/>
      <c r="BS38" s="655"/>
      <c r="BT38" s="655"/>
      <c r="BU38" s="655"/>
      <c r="BV38" s="212"/>
      <c r="BW38" s="654">
        <f t="shared" si="2"/>
        <v>11</v>
      </c>
      <c r="BX38" s="654"/>
      <c r="BY38" s="655" t="str">
        <f>IF('各会計、関係団体の財政状況及び健全化判断比率'!B72="","",'各会計、関係団体の財政状況及び健全化判断比率'!B72)</f>
        <v>栃木県後期高齢者医療広域連合（特別会計）</v>
      </c>
      <c r="BZ38" s="655"/>
      <c r="CA38" s="655"/>
      <c r="CB38" s="655"/>
      <c r="CC38" s="655"/>
      <c r="CD38" s="655"/>
      <c r="CE38" s="655"/>
      <c r="CF38" s="655"/>
      <c r="CG38" s="655"/>
      <c r="CH38" s="655"/>
      <c r="CI38" s="655"/>
      <c r="CJ38" s="655"/>
      <c r="CK38" s="655"/>
      <c r="CL38" s="655"/>
      <c r="CM38" s="655"/>
      <c r="CN38" s="212"/>
      <c r="CO38" s="654" t="str">
        <f t="shared" si="3"/>
        <v/>
      </c>
      <c r="CP38" s="654"/>
      <c r="CQ38" s="655" t="str">
        <f>IF('各会計、関係団体の財政状況及び健全化判断比率'!BS11="","",'各会計、関係団体の財政状況及び健全化判断比率'!BS11)</f>
        <v/>
      </c>
      <c r="CR38" s="655"/>
      <c r="CS38" s="655"/>
      <c r="CT38" s="655"/>
      <c r="CU38" s="655"/>
      <c r="CV38" s="655"/>
      <c r="CW38" s="655"/>
      <c r="CX38" s="655"/>
      <c r="CY38" s="655"/>
      <c r="CZ38" s="655"/>
      <c r="DA38" s="655"/>
      <c r="DB38" s="655"/>
      <c r="DC38" s="655"/>
      <c r="DD38" s="655"/>
      <c r="DE38" s="655"/>
      <c r="DF38" s="209"/>
      <c r="DG38" s="656" t="str">
        <f>IF('各会計、関係団体の財政状況及び健全化判断比率'!BR11="","",'各会計、関係団体の財政状況及び健全化判断比率'!BR11)</f>
        <v/>
      </c>
      <c r="DH38" s="656"/>
      <c r="DI38" s="216"/>
      <c r="DJ38" s="184"/>
      <c r="DK38" s="184"/>
      <c r="DL38" s="184"/>
      <c r="DM38" s="184"/>
      <c r="DN38" s="184"/>
      <c r="DO38" s="184"/>
    </row>
    <row r="39" spans="1:119" ht="32.25" customHeight="1" x14ac:dyDescent="0.15">
      <c r="A39" s="185"/>
      <c r="B39" s="211"/>
      <c r="C39" s="654" t="str">
        <f t="shared" si="5"/>
        <v/>
      </c>
      <c r="D39" s="654"/>
      <c r="E39" s="655" t="str">
        <f>IF('各会計、関係団体の財政状況及び健全化判断比率'!B12="","",'各会計、関係団体の財政状況及び健全化判断比率'!B12)</f>
        <v/>
      </c>
      <c r="F39" s="655"/>
      <c r="G39" s="655"/>
      <c r="H39" s="655"/>
      <c r="I39" s="655"/>
      <c r="J39" s="655"/>
      <c r="K39" s="655"/>
      <c r="L39" s="655"/>
      <c r="M39" s="655"/>
      <c r="N39" s="655"/>
      <c r="O39" s="655"/>
      <c r="P39" s="655"/>
      <c r="Q39" s="655"/>
      <c r="R39" s="655"/>
      <c r="S39" s="655"/>
      <c r="T39" s="212"/>
      <c r="U39" s="654" t="str">
        <f t="shared" si="4"/>
        <v/>
      </c>
      <c r="V39" s="654"/>
      <c r="W39" s="655"/>
      <c r="X39" s="655"/>
      <c r="Y39" s="655"/>
      <c r="Z39" s="655"/>
      <c r="AA39" s="655"/>
      <c r="AB39" s="655"/>
      <c r="AC39" s="655"/>
      <c r="AD39" s="655"/>
      <c r="AE39" s="655"/>
      <c r="AF39" s="655"/>
      <c r="AG39" s="655"/>
      <c r="AH39" s="655"/>
      <c r="AI39" s="655"/>
      <c r="AJ39" s="655"/>
      <c r="AK39" s="655"/>
      <c r="AL39" s="212"/>
      <c r="AM39" s="654" t="str">
        <f t="shared" si="0"/>
        <v/>
      </c>
      <c r="AN39" s="654"/>
      <c r="AO39" s="655"/>
      <c r="AP39" s="655"/>
      <c r="AQ39" s="655"/>
      <c r="AR39" s="655"/>
      <c r="AS39" s="655"/>
      <c r="AT39" s="655"/>
      <c r="AU39" s="655"/>
      <c r="AV39" s="655"/>
      <c r="AW39" s="655"/>
      <c r="AX39" s="655"/>
      <c r="AY39" s="655"/>
      <c r="AZ39" s="655"/>
      <c r="BA39" s="655"/>
      <c r="BB39" s="655"/>
      <c r="BC39" s="655"/>
      <c r="BD39" s="212"/>
      <c r="BE39" s="654" t="str">
        <f t="shared" si="1"/>
        <v/>
      </c>
      <c r="BF39" s="654"/>
      <c r="BG39" s="655"/>
      <c r="BH39" s="655"/>
      <c r="BI39" s="655"/>
      <c r="BJ39" s="655"/>
      <c r="BK39" s="655"/>
      <c r="BL39" s="655"/>
      <c r="BM39" s="655"/>
      <c r="BN39" s="655"/>
      <c r="BO39" s="655"/>
      <c r="BP39" s="655"/>
      <c r="BQ39" s="655"/>
      <c r="BR39" s="655"/>
      <c r="BS39" s="655"/>
      <c r="BT39" s="655"/>
      <c r="BU39" s="655"/>
      <c r="BV39" s="212"/>
      <c r="BW39" s="654" t="str">
        <f t="shared" si="2"/>
        <v/>
      </c>
      <c r="BX39" s="654"/>
      <c r="BY39" s="655" t="str">
        <f>IF('各会計、関係団体の財政状況及び健全化判断比率'!B73="","",'各会計、関係団体の財政状況及び健全化判断比率'!B73)</f>
        <v/>
      </c>
      <c r="BZ39" s="655"/>
      <c r="CA39" s="655"/>
      <c r="CB39" s="655"/>
      <c r="CC39" s="655"/>
      <c r="CD39" s="655"/>
      <c r="CE39" s="655"/>
      <c r="CF39" s="655"/>
      <c r="CG39" s="655"/>
      <c r="CH39" s="655"/>
      <c r="CI39" s="655"/>
      <c r="CJ39" s="655"/>
      <c r="CK39" s="655"/>
      <c r="CL39" s="655"/>
      <c r="CM39" s="655"/>
      <c r="CN39" s="212"/>
      <c r="CO39" s="654" t="str">
        <f t="shared" si="3"/>
        <v/>
      </c>
      <c r="CP39" s="654"/>
      <c r="CQ39" s="655" t="str">
        <f>IF('各会計、関係団体の財政状況及び健全化判断比率'!BS12="","",'各会計、関係団体の財政状況及び健全化判断比率'!BS12)</f>
        <v/>
      </c>
      <c r="CR39" s="655"/>
      <c r="CS39" s="655"/>
      <c r="CT39" s="655"/>
      <c r="CU39" s="655"/>
      <c r="CV39" s="655"/>
      <c r="CW39" s="655"/>
      <c r="CX39" s="655"/>
      <c r="CY39" s="655"/>
      <c r="CZ39" s="655"/>
      <c r="DA39" s="655"/>
      <c r="DB39" s="655"/>
      <c r="DC39" s="655"/>
      <c r="DD39" s="655"/>
      <c r="DE39" s="655"/>
      <c r="DF39" s="209"/>
      <c r="DG39" s="656" t="str">
        <f>IF('各会計、関係団体の財政状況及び健全化判断比率'!BR12="","",'各会計、関係団体の財政状況及び健全化判断比率'!BR12)</f>
        <v/>
      </c>
      <c r="DH39" s="656"/>
      <c r="DI39" s="216"/>
      <c r="DJ39" s="184"/>
      <c r="DK39" s="184"/>
      <c r="DL39" s="184"/>
      <c r="DM39" s="184"/>
      <c r="DN39" s="184"/>
      <c r="DO39" s="184"/>
    </row>
    <row r="40" spans="1:119" ht="32.25" customHeight="1" x14ac:dyDescent="0.15">
      <c r="A40" s="185"/>
      <c r="B40" s="211"/>
      <c r="C40" s="654" t="str">
        <f t="shared" si="5"/>
        <v/>
      </c>
      <c r="D40" s="654"/>
      <c r="E40" s="655" t="str">
        <f>IF('各会計、関係団体の財政状況及び健全化判断比率'!B13="","",'各会計、関係団体の財政状況及び健全化判断比率'!B13)</f>
        <v/>
      </c>
      <c r="F40" s="655"/>
      <c r="G40" s="655"/>
      <c r="H40" s="655"/>
      <c r="I40" s="655"/>
      <c r="J40" s="655"/>
      <c r="K40" s="655"/>
      <c r="L40" s="655"/>
      <c r="M40" s="655"/>
      <c r="N40" s="655"/>
      <c r="O40" s="655"/>
      <c r="P40" s="655"/>
      <c r="Q40" s="655"/>
      <c r="R40" s="655"/>
      <c r="S40" s="655"/>
      <c r="T40" s="212"/>
      <c r="U40" s="654" t="str">
        <f t="shared" si="4"/>
        <v/>
      </c>
      <c r="V40" s="654"/>
      <c r="W40" s="655"/>
      <c r="X40" s="655"/>
      <c r="Y40" s="655"/>
      <c r="Z40" s="655"/>
      <c r="AA40" s="655"/>
      <c r="AB40" s="655"/>
      <c r="AC40" s="655"/>
      <c r="AD40" s="655"/>
      <c r="AE40" s="655"/>
      <c r="AF40" s="655"/>
      <c r="AG40" s="655"/>
      <c r="AH40" s="655"/>
      <c r="AI40" s="655"/>
      <c r="AJ40" s="655"/>
      <c r="AK40" s="655"/>
      <c r="AL40" s="212"/>
      <c r="AM40" s="654" t="str">
        <f t="shared" si="0"/>
        <v/>
      </c>
      <c r="AN40" s="654"/>
      <c r="AO40" s="655"/>
      <c r="AP40" s="655"/>
      <c r="AQ40" s="655"/>
      <c r="AR40" s="655"/>
      <c r="AS40" s="655"/>
      <c r="AT40" s="655"/>
      <c r="AU40" s="655"/>
      <c r="AV40" s="655"/>
      <c r="AW40" s="655"/>
      <c r="AX40" s="655"/>
      <c r="AY40" s="655"/>
      <c r="AZ40" s="655"/>
      <c r="BA40" s="655"/>
      <c r="BB40" s="655"/>
      <c r="BC40" s="655"/>
      <c r="BD40" s="212"/>
      <c r="BE40" s="654" t="str">
        <f t="shared" si="1"/>
        <v/>
      </c>
      <c r="BF40" s="654"/>
      <c r="BG40" s="655"/>
      <c r="BH40" s="655"/>
      <c r="BI40" s="655"/>
      <c r="BJ40" s="655"/>
      <c r="BK40" s="655"/>
      <c r="BL40" s="655"/>
      <c r="BM40" s="655"/>
      <c r="BN40" s="655"/>
      <c r="BO40" s="655"/>
      <c r="BP40" s="655"/>
      <c r="BQ40" s="655"/>
      <c r="BR40" s="655"/>
      <c r="BS40" s="655"/>
      <c r="BT40" s="655"/>
      <c r="BU40" s="655"/>
      <c r="BV40" s="212"/>
      <c r="BW40" s="654" t="str">
        <f t="shared" si="2"/>
        <v/>
      </c>
      <c r="BX40" s="654"/>
      <c r="BY40" s="655" t="str">
        <f>IF('各会計、関係団体の財政状況及び健全化判断比率'!B74="","",'各会計、関係団体の財政状況及び健全化判断比率'!B74)</f>
        <v/>
      </c>
      <c r="BZ40" s="655"/>
      <c r="CA40" s="655"/>
      <c r="CB40" s="655"/>
      <c r="CC40" s="655"/>
      <c r="CD40" s="655"/>
      <c r="CE40" s="655"/>
      <c r="CF40" s="655"/>
      <c r="CG40" s="655"/>
      <c r="CH40" s="655"/>
      <c r="CI40" s="655"/>
      <c r="CJ40" s="655"/>
      <c r="CK40" s="655"/>
      <c r="CL40" s="655"/>
      <c r="CM40" s="655"/>
      <c r="CN40" s="212"/>
      <c r="CO40" s="654" t="str">
        <f t="shared" si="3"/>
        <v/>
      </c>
      <c r="CP40" s="654"/>
      <c r="CQ40" s="655" t="str">
        <f>IF('各会計、関係団体の財政状況及び健全化判断比率'!BS13="","",'各会計、関係団体の財政状況及び健全化判断比率'!BS13)</f>
        <v/>
      </c>
      <c r="CR40" s="655"/>
      <c r="CS40" s="655"/>
      <c r="CT40" s="655"/>
      <c r="CU40" s="655"/>
      <c r="CV40" s="655"/>
      <c r="CW40" s="655"/>
      <c r="CX40" s="655"/>
      <c r="CY40" s="655"/>
      <c r="CZ40" s="655"/>
      <c r="DA40" s="655"/>
      <c r="DB40" s="655"/>
      <c r="DC40" s="655"/>
      <c r="DD40" s="655"/>
      <c r="DE40" s="655"/>
      <c r="DF40" s="209"/>
      <c r="DG40" s="656" t="str">
        <f>IF('各会計、関係団体の財政状況及び健全化判断比率'!BR13="","",'各会計、関係団体の財政状況及び健全化判断比率'!BR13)</f>
        <v/>
      </c>
      <c r="DH40" s="656"/>
      <c r="DI40" s="216"/>
      <c r="DJ40" s="184"/>
      <c r="DK40" s="184"/>
      <c r="DL40" s="184"/>
      <c r="DM40" s="184"/>
      <c r="DN40" s="184"/>
      <c r="DO40" s="184"/>
    </row>
    <row r="41" spans="1:119" ht="32.25" customHeight="1" x14ac:dyDescent="0.15">
      <c r="A41" s="185"/>
      <c r="B41" s="211"/>
      <c r="C41" s="654" t="str">
        <f t="shared" si="5"/>
        <v/>
      </c>
      <c r="D41" s="654"/>
      <c r="E41" s="655" t="str">
        <f>IF('各会計、関係団体の財政状況及び健全化判断比率'!B14="","",'各会計、関係団体の財政状況及び健全化判断比率'!B14)</f>
        <v/>
      </c>
      <c r="F41" s="655"/>
      <c r="G41" s="655"/>
      <c r="H41" s="655"/>
      <c r="I41" s="655"/>
      <c r="J41" s="655"/>
      <c r="K41" s="655"/>
      <c r="L41" s="655"/>
      <c r="M41" s="655"/>
      <c r="N41" s="655"/>
      <c r="O41" s="655"/>
      <c r="P41" s="655"/>
      <c r="Q41" s="655"/>
      <c r="R41" s="655"/>
      <c r="S41" s="655"/>
      <c r="T41" s="212"/>
      <c r="U41" s="654" t="str">
        <f t="shared" si="4"/>
        <v/>
      </c>
      <c r="V41" s="654"/>
      <c r="W41" s="655"/>
      <c r="X41" s="655"/>
      <c r="Y41" s="655"/>
      <c r="Z41" s="655"/>
      <c r="AA41" s="655"/>
      <c r="AB41" s="655"/>
      <c r="AC41" s="655"/>
      <c r="AD41" s="655"/>
      <c r="AE41" s="655"/>
      <c r="AF41" s="655"/>
      <c r="AG41" s="655"/>
      <c r="AH41" s="655"/>
      <c r="AI41" s="655"/>
      <c r="AJ41" s="655"/>
      <c r="AK41" s="655"/>
      <c r="AL41" s="212"/>
      <c r="AM41" s="654" t="str">
        <f t="shared" si="0"/>
        <v/>
      </c>
      <c r="AN41" s="654"/>
      <c r="AO41" s="655"/>
      <c r="AP41" s="655"/>
      <c r="AQ41" s="655"/>
      <c r="AR41" s="655"/>
      <c r="AS41" s="655"/>
      <c r="AT41" s="655"/>
      <c r="AU41" s="655"/>
      <c r="AV41" s="655"/>
      <c r="AW41" s="655"/>
      <c r="AX41" s="655"/>
      <c r="AY41" s="655"/>
      <c r="AZ41" s="655"/>
      <c r="BA41" s="655"/>
      <c r="BB41" s="655"/>
      <c r="BC41" s="655"/>
      <c r="BD41" s="212"/>
      <c r="BE41" s="654" t="str">
        <f t="shared" si="1"/>
        <v/>
      </c>
      <c r="BF41" s="654"/>
      <c r="BG41" s="655"/>
      <c r="BH41" s="655"/>
      <c r="BI41" s="655"/>
      <c r="BJ41" s="655"/>
      <c r="BK41" s="655"/>
      <c r="BL41" s="655"/>
      <c r="BM41" s="655"/>
      <c r="BN41" s="655"/>
      <c r="BO41" s="655"/>
      <c r="BP41" s="655"/>
      <c r="BQ41" s="655"/>
      <c r="BR41" s="655"/>
      <c r="BS41" s="655"/>
      <c r="BT41" s="655"/>
      <c r="BU41" s="655"/>
      <c r="BV41" s="212"/>
      <c r="BW41" s="654" t="str">
        <f t="shared" si="2"/>
        <v/>
      </c>
      <c r="BX41" s="654"/>
      <c r="BY41" s="655" t="str">
        <f>IF('各会計、関係団体の財政状況及び健全化判断比率'!B75="","",'各会計、関係団体の財政状況及び健全化判断比率'!B75)</f>
        <v/>
      </c>
      <c r="BZ41" s="655"/>
      <c r="CA41" s="655"/>
      <c r="CB41" s="655"/>
      <c r="CC41" s="655"/>
      <c r="CD41" s="655"/>
      <c r="CE41" s="655"/>
      <c r="CF41" s="655"/>
      <c r="CG41" s="655"/>
      <c r="CH41" s="655"/>
      <c r="CI41" s="655"/>
      <c r="CJ41" s="655"/>
      <c r="CK41" s="655"/>
      <c r="CL41" s="655"/>
      <c r="CM41" s="655"/>
      <c r="CN41" s="212"/>
      <c r="CO41" s="654" t="str">
        <f t="shared" si="3"/>
        <v/>
      </c>
      <c r="CP41" s="654"/>
      <c r="CQ41" s="655" t="str">
        <f>IF('各会計、関係団体の財政状況及び健全化判断比率'!BS14="","",'各会計、関係団体の財政状況及び健全化判断比率'!BS14)</f>
        <v/>
      </c>
      <c r="CR41" s="655"/>
      <c r="CS41" s="655"/>
      <c r="CT41" s="655"/>
      <c r="CU41" s="655"/>
      <c r="CV41" s="655"/>
      <c r="CW41" s="655"/>
      <c r="CX41" s="655"/>
      <c r="CY41" s="655"/>
      <c r="CZ41" s="655"/>
      <c r="DA41" s="655"/>
      <c r="DB41" s="655"/>
      <c r="DC41" s="655"/>
      <c r="DD41" s="655"/>
      <c r="DE41" s="655"/>
      <c r="DF41" s="209"/>
      <c r="DG41" s="656" t="str">
        <f>IF('各会計、関係団体の財政状況及び健全化判断比率'!BR14="","",'各会計、関係団体の財政状況及び健全化判断比率'!BR14)</f>
        <v/>
      </c>
      <c r="DH41" s="656"/>
      <c r="DI41" s="216"/>
      <c r="DJ41" s="184"/>
      <c r="DK41" s="184"/>
      <c r="DL41" s="184"/>
      <c r="DM41" s="184"/>
      <c r="DN41" s="184"/>
      <c r="DO41" s="184"/>
    </row>
    <row r="42" spans="1:119" ht="32.25" customHeight="1" x14ac:dyDescent="0.15">
      <c r="A42" s="184"/>
      <c r="B42" s="211"/>
      <c r="C42" s="654" t="str">
        <f t="shared" si="5"/>
        <v/>
      </c>
      <c r="D42" s="654"/>
      <c r="E42" s="655" t="str">
        <f>IF('各会計、関係団体の財政状況及び健全化判断比率'!B15="","",'各会計、関係団体の財政状況及び健全化判断比率'!B15)</f>
        <v/>
      </c>
      <c r="F42" s="655"/>
      <c r="G42" s="655"/>
      <c r="H42" s="655"/>
      <c r="I42" s="655"/>
      <c r="J42" s="655"/>
      <c r="K42" s="655"/>
      <c r="L42" s="655"/>
      <c r="M42" s="655"/>
      <c r="N42" s="655"/>
      <c r="O42" s="655"/>
      <c r="P42" s="655"/>
      <c r="Q42" s="655"/>
      <c r="R42" s="655"/>
      <c r="S42" s="655"/>
      <c r="T42" s="212"/>
      <c r="U42" s="654" t="str">
        <f t="shared" si="4"/>
        <v/>
      </c>
      <c r="V42" s="654"/>
      <c r="W42" s="655"/>
      <c r="X42" s="655"/>
      <c r="Y42" s="655"/>
      <c r="Z42" s="655"/>
      <c r="AA42" s="655"/>
      <c r="AB42" s="655"/>
      <c r="AC42" s="655"/>
      <c r="AD42" s="655"/>
      <c r="AE42" s="655"/>
      <c r="AF42" s="655"/>
      <c r="AG42" s="655"/>
      <c r="AH42" s="655"/>
      <c r="AI42" s="655"/>
      <c r="AJ42" s="655"/>
      <c r="AK42" s="655"/>
      <c r="AL42" s="212"/>
      <c r="AM42" s="654" t="str">
        <f t="shared" si="0"/>
        <v/>
      </c>
      <c r="AN42" s="654"/>
      <c r="AO42" s="655"/>
      <c r="AP42" s="655"/>
      <c r="AQ42" s="655"/>
      <c r="AR42" s="655"/>
      <c r="AS42" s="655"/>
      <c r="AT42" s="655"/>
      <c r="AU42" s="655"/>
      <c r="AV42" s="655"/>
      <c r="AW42" s="655"/>
      <c r="AX42" s="655"/>
      <c r="AY42" s="655"/>
      <c r="AZ42" s="655"/>
      <c r="BA42" s="655"/>
      <c r="BB42" s="655"/>
      <c r="BC42" s="655"/>
      <c r="BD42" s="212"/>
      <c r="BE42" s="654" t="str">
        <f t="shared" si="1"/>
        <v/>
      </c>
      <c r="BF42" s="654"/>
      <c r="BG42" s="655"/>
      <c r="BH42" s="655"/>
      <c r="BI42" s="655"/>
      <c r="BJ42" s="655"/>
      <c r="BK42" s="655"/>
      <c r="BL42" s="655"/>
      <c r="BM42" s="655"/>
      <c r="BN42" s="655"/>
      <c r="BO42" s="655"/>
      <c r="BP42" s="655"/>
      <c r="BQ42" s="655"/>
      <c r="BR42" s="655"/>
      <c r="BS42" s="655"/>
      <c r="BT42" s="655"/>
      <c r="BU42" s="655"/>
      <c r="BV42" s="212"/>
      <c r="BW42" s="654" t="str">
        <f t="shared" si="2"/>
        <v/>
      </c>
      <c r="BX42" s="654"/>
      <c r="BY42" s="655" t="str">
        <f>IF('各会計、関係団体の財政状況及び健全化判断比率'!B76="","",'各会計、関係団体の財政状況及び健全化判断比率'!B76)</f>
        <v/>
      </c>
      <c r="BZ42" s="655"/>
      <c r="CA42" s="655"/>
      <c r="CB42" s="655"/>
      <c r="CC42" s="655"/>
      <c r="CD42" s="655"/>
      <c r="CE42" s="655"/>
      <c r="CF42" s="655"/>
      <c r="CG42" s="655"/>
      <c r="CH42" s="655"/>
      <c r="CI42" s="655"/>
      <c r="CJ42" s="655"/>
      <c r="CK42" s="655"/>
      <c r="CL42" s="655"/>
      <c r="CM42" s="655"/>
      <c r="CN42" s="212"/>
      <c r="CO42" s="654" t="str">
        <f t="shared" si="3"/>
        <v/>
      </c>
      <c r="CP42" s="654"/>
      <c r="CQ42" s="655" t="str">
        <f>IF('各会計、関係団体の財政状況及び健全化判断比率'!BS15="","",'各会計、関係団体の財政状況及び健全化判断比率'!BS15)</f>
        <v/>
      </c>
      <c r="CR42" s="655"/>
      <c r="CS42" s="655"/>
      <c r="CT42" s="655"/>
      <c r="CU42" s="655"/>
      <c r="CV42" s="655"/>
      <c r="CW42" s="655"/>
      <c r="CX42" s="655"/>
      <c r="CY42" s="655"/>
      <c r="CZ42" s="655"/>
      <c r="DA42" s="655"/>
      <c r="DB42" s="655"/>
      <c r="DC42" s="655"/>
      <c r="DD42" s="655"/>
      <c r="DE42" s="655"/>
      <c r="DF42" s="209"/>
      <c r="DG42" s="656" t="str">
        <f>IF('各会計、関係団体の財政状況及び健全化判断比率'!BR15="","",'各会計、関係団体の財政状況及び健全化判断比率'!BR15)</f>
        <v/>
      </c>
      <c r="DH42" s="656"/>
      <c r="DI42" s="216"/>
      <c r="DJ42" s="184"/>
      <c r="DK42" s="184"/>
      <c r="DL42" s="184"/>
      <c r="DM42" s="184"/>
      <c r="DN42" s="184"/>
      <c r="DO42" s="184"/>
    </row>
    <row r="43" spans="1:119" ht="32.25" customHeight="1" x14ac:dyDescent="0.15">
      <c r="A43" s="184"/>
      <c r="B43" s="211"/>
      <c r="C43" s="654" t="str">
        <f t="shared" si="5"/>
        <v/>
      </c>
      <c r="D43" s="654"/>
      <c r="E43" s="655" t="str">
        <f>IF('各会計、関係団体の財政状況及び健全化判断比率'!B16="","",'各会計、関係団体の財政状況及び健全化判断比率'!B16)</f>
        <v/>
      </c>
      <c r="F43" s="655"/>
      <c r="G43" s="655"/>
      <c r="H43" s="655"/>
      <c r="I43" s="655"/>
      <c r="J43" s="655"/>
      <c r="K43" s="655"/>
      <c r="L43" s="655"/>
      <c r="M43" s="655"/>
      <c r="N43" s="655"/>
      <c r="O43" s="655"/>
      <c r="P43" s="655"/>
      <c r="Q43" s="655"/>
      <c r="R43" s="655"/>
      <c r="S43" s="655"/>
      <c r="T43" s="212"/>
      <c r="U43" s="654" t="str">
        <f t="shared" si="4"/>
        <v/>
      </c>
      <c r="V43" s="654"/>
      <c r="W43" s="655"/>
      <c r="X43" s="655"/>
      <c r="Y43" s="655"/>
      <c r="Z43" s="655"/>
      <c r="AA43" s="655"/>
      <c r="AB43" s="655"/>
      <c r="AC43" s="655"/>
      <c r="AD43" s="655"/>
      <c r="AE43" s="655"/>
      <c r="AF43" s="655"/>
      <c r="AG43" s="655"/>
      <c r="AH43" s="655"/>
      <c r="AI43" s="655"/>
      <c r="AJ43" s="655"/>
      <c r="AK43" s="655"/>
      <c r="AL43" s="212"/>
      <c r="AM43" s="654" t="str">
        <f t="shared" si="0"/>
        <v/>
      </c>
      <c r="AN43" s="654"/>
      <c r="AO43" s="655"/>
      <c r="AP43" s="655"/>
      <c r="AQ43" s="655"/>
      <c r="AR43" s="655"/>
      <c r="AS43" s="655"/>
      <c r="AT43" s="655"/>
      <c r="AU43" s="655"/>
      <c r="AV43" s="655"/>
      <c r="AW43" s="655"/>
      <c r="AX43" s="655"/>
      <c r="AY43" s="655"/>
      <c r="AZ43" s="655"/>
      <c r="BA43" s="655"/>
      <c r="BB43" s="655"/>
      <c r="BC43" s="655"/>
      <c r="BD43" s="212"/>
      <c r="BE43" s="654" t="str">
        <f t="shared" si="1"/>
        <v/>
      </c>
      <c r="BF43" s="654"/>
      <c r="BG43" s="655"/>
      <c r="BH43" s="655"/>
      <c r="BI43" s="655"/>
      <c r="BJ43" s="655"/>
      <c r="BK43" s="655"/>
      <c r="BL43" s="655"/>
      <c r="BM43" s="655"/>
      <c r="BN43" s="655"/>
      <c r="BO43" s="655"/>
      <c r="BP43" s="655"/>
      <c r="BQ43" s="655"/>
      <c r="BR43" s="655"/>
      <c r="BS43" s="655"/>
      <c r="BT43" s="655"/>
      <c r="BU43" s="655"/>
      <c r="BV43" s="212"/>
      <c r="BW43" s="654" t="str">
        <f t="shared" si="2"/>
        <v/>
      </c>
      <c r="BX43" s="654"/>
      <c r="BY43" s="655" t="str">
        <f>IF('各会計、関係団体の財政状況及び健全化判断比率'!B77="","",'各会計、関係団体の財政状況及び健全化判断比率'!B77)</f>
        <v/>
      </c>
      <c r="BZ43" s="655"/>
      <c r="CA43" s="655"/>
      <c r="CB43" s="655"/>
      <c r="CC43" s="655"/>
      <c r="CD43" s="655"/>
      <c r="CE43" s="655"/>
      <c r="CF43" s="655"/>
      <c r="CG43" s="655"/>
      <c r="CH43" s="655"/>
      <c r="CI43" s="655"/>
      <c r="CJ43" s="655"/>
      <c r="CK43" s="655"/>
      <c r="CL43" s="655"/>
      <c r="CM43" s="655"/>
      <c r="CN43" s="212"/>
      <c r="CO43" s="654" t="str">
        <f t="shared" si="3"/>
        <v/>
      </c>
      <c r="CP43" s="654"/>
      <c r="CQ43" s="655" t="str">
        <f>IF('各会計、関係団体の財政状況及び健全化判断比率'!BS16="","",'各会計、関係団体の財政状況及び健全化判断比率'!BS16)</f>
        <v/>
      </c>
      <c r="CR43" s="655"/>
      <c r="CS43" s="655"/>
      <c r="CT43" s="655"/>
      <c r="CU43" s="655"/>
      <c r="CV43" s="655"/>
      <c r="CW43" s="655"/>
      <c r="CX43" s="655"/>
      <c r="CY43" s="655"/>
      <c r="CZ43" s="655"/>
      <c r="DA43" s="655"/>
      <c r="DB43" s="655"/>
      <c r="DC43" s="655"/>
      <c r="DD43" s="655"/>
      <c r="DE43" s="655"/>
      <c r="DF43" s="209"/>
      <c r="DG43" s="656" t="str">
        <f>IF('各会計、関係団体の財政状況及び健全化判断比率'!BR16="","",'各会計、関係団体の財政状況及び健全化判断比率'!BR16)</f>
        <v/>
      </c>
      <c r="DH43" s="65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207</v>
      </c>
      <c r="C46" s="184"/>
      <c r="D46" s="184"/>
      <c r="E46" s="184" t="s">
        <v>208</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209</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210</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211</v>
      </c>
    </row>
    <row r="50" spans="5:5" x14ac:dyDescent="0.15">
      <c r="E50" s="186" t="s">
        <v>212</v>
      </c>
    </row>
    <row r="51" spans="5:5" x14ac:dyDescent="0.15">
      <c r="E51" s="186" t="s">
        <v>213</v>
      </c>
    </row>
    <row r="52" spans="5:5" x14ac:dyDescent="0.15">
      <c r="E52" s="186" t="s">
        <v>214</v>
      </c>
    </row>
    <row r="53" spans="5:5" x14ac:dyDescent="0.15"/>
    <row r="54" spans="5:5" x14ac:dyDescent="0.15"/>
    <row r="55" spans="5:5" x14ac:dyDescent="0.15"/>
    <row r="56" spans="5:5" x14ac:dyDescent="0.15"/>
  </sheetData>
  <sheetProtection algorithmName="SHA-512" hashValue="+yu2Qf86HsbgMlhfNwSJr1QSPwHyqIyRf95nrcv9IbEa7mQ0Ew+hqn0XiNo6/GAXtCmPG2y37/RYnc3VfyRCrg==" saltValue="xjfpHNudCHyCmueMM2Y2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6" t="s">
        <v>568</v>
      </c>
      <c r="D34" s="1246"/>
      <c r="E34" s="1247"/>
      <c r="F34" s="32">
        <v>7.5</v>
      </c>
      <c r="G34" s="33">
        <v>6.13</v>
      </c>
      <c r="H34" s="33">
        <v>4.66</v>
      </c>
      <c r="I34" s="33">
        <v>5.53</v>
      </c>
      <c r="J34" s="34">
        <v>10.41</v>
      </c>
      <c r="K34" s="22"/>
      <c r="L34" s="22"/>
      <c r="M34" s="22"/>
      <c r="N34" s="22"/>
      <c r="O34" s="22"/>
      <c r="P34" s="22"/>
    </row>
    <row r="35" spans="1:16" ht="39" customHeight="1" x14ac:dyDescent="0.15">
      <c r="A35" s="22"/>
      <c r="B35" s="35"/>
      <c r="C35" s="1240" t="s">
        <v>569</v>
      </c>
      <c r="D35" s="1241"/>
      <c r="E35" s="1242"/>
      <c r="F35" s="36">
        <v>4.8600000000000003</v>
      </c>
      <c r="G35" s="37">
        <v>4.96</v>
      </c>
      <c r="H35" s="37">
        <v>5.0199999999999996</v>
      </c>
      <c r="I35" s="37">
        <v>5.35</v>
      </c>
      <c r="J35" s="38">
        <v>5.92</v>
      </c>
      <c r="K35" s="22"/>
      <c r="L35" s="22"/>
      <c r="M35" s="22"/>
      <c r="N35" s="22"/>
      <c r="O35" s="22"/>
      <c r="P35" s="22"/>
    </row>
    <row r="36" spans="1:16" ht="39" customHeight="1" x14ac:dyDescent="0.15">
      <c r="A36" s="22"/>
      <c r="B36" s="35"/>
      <c r="C36" s="1240" t="s">
        <v>570</v>
      </c>
      <c r="D36" s="1241"/>
      <c r="E36" s="1242"/>
      <c r="F36" s="36">
        <v>1.69</v>
      </c>
      <c r="G36" s="37">
        <v>1.29</v>
      </c>
      <c r="H36" s="37">
        <v>1.19</v>
      </c>
      <c r="I36" s="37">
        <v>0.77</v>
      </c>
      <c r="J36" s="38">
        <v>0.75</v>
      </c>
      <c r="K36" s="22"/>
      <c r="L36" s="22"/>
      <c r="M36" s="22"/>
      <c r="N36" s="22"/>
      <c r="O36" s="22"/>
      <c r="P36" s="22"/>
    </row>
    <row r="37" spans="1:16" ht="39" customHeight="1" x14ac:dyDescent="0.15">
      <c r="A37" s="22"/>
      <c r="B37" s="35"/>
      <c r="C37" s="1240" t="s">
        <v>571</v>
      </c>
      <c r="D37" s="1241"/>
      <c r="E37" s="1242"/>
      <c r="F37" s="36">
        <v>1.79</v>
      </c>
      <c r="G37" s="37">
        <v>3.39</v>
      </c>
      <c r="H37" s="37">
        <v>2.81</v>
      </c>
      <c r="I37" s="37">
        <v>0.83</v>
      </c>
      <c r="J37" s="38">
        <v>0.41</v>
      </c>
      <c r="K37" s="22"/>
      <c r="L37" s="22"/>
      <c r="M37" s="22"/>
      <c r="N37" s="22"/>
      <c r="O37" s="22"/>
      <c r="P37" s="22"/>
    </row>
    <row r="38" spans="1:16" ht="39" customHeight="1" x14ac:dyDescent="0.15">
      <c r="A38" s="22"/>
      <c r="B38" s="35"/>
      <c r="C38" s="1240" t="s">
        <v>572</v>
      </c>
      <c r="D38" s="1241"/>
      <c r="E38" s="1242"/>
      <c r="F38" s="36">
        <v>0.03</v>
      </c>
      <c r="G38" s="37">
        <v>0</v>
      </c>
      <c r="H38" s="37">
        <v>0.04</v>
      </c>
      <c r="I38" s="37">
        <v>0.05</v>
      </c>
      <c r="J38" s="38">
        <v>0.1</v>
      </c>
      <c r="K38" s="22"/>
      <c r="L38" s="22"/>
      <c r="M38" s="22"/>
      <c r="N38" s="22"/>
      <c r="O38" s="22"/>
      <c r="P38" s="22"/>
    </row>
    <row r="39" spans="1:16" ht="39" customHeight="1" x14ac:dyDescent="0.15">
      <c r="A39" s="22"/>
      <c r="B39" s="35"/>
      <c r="C39" s="1240" t="s">
        <v>573</v>
      </c>
      <c r="D39" s="1241"/>
      <c r="E39" s="1242"/>
      <c r="F39" s="36">
        <v>0</v>
      </c>
      <c r="G39" s="37">
        <v>0.01</v>
      </c>
      <c r="H39" s="37">
        <v>0.01</v>
      </c>
      <c r="I39" s="37">
        <v>0.02</v>
      </c>
      <c r="J39" s="38">
        <v>0.01</v>
      </c>
      <c r="K39" s="22"/>
      <c r="L39" s="22"/>
      <c r="M39" s="22"/>
      <c r="N39" s="22"/>
      <c r="O39" s="22"/>
      <c r="P39" s="22"/>
    </row>
    <row r="40" spans="1:16" ht="39" customHeight="1" x14ac:dyDescent="0.15">
      <c r="A40" s="22"/>
      <c r="B40" s="35"/>
      <c r="C40" s="1240"/>
      <c r="D40" s="1241"/>
      <c r="E40" s="1242"/>
      <c r="F40" s="36"/>
      <c r="G40" s="37"/>
      <c r="H40" s="37"/>
      <c r="I40" s="37"/>
      <c r="J40" s="38"/>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574</v>
      </c>
      <c r="D42" s="1241"/>
      <c r="E42" s="1242"/>
      <c r="F42" s="36" t="s">
        <v>518</v>
      </c>
      <c r="G42" s="37" t="s">
        <v>518</v>
      </c>
      <c r="H42" s="37" t="s">
        <v>518</v>
      </c>
      <c r="I42" s="37" t="s">
        <v>518</v>
      </c>
      <c r="J42" s="38" t="s">
        <v>518</v>
      </c>
      <c r="K42" s="22"/>
      <c r="L42" s="22"/>
      <c r="M42" s="22"/>
      <c r="N42" s="22"/>
      <c r="O42" s="22"/>
      <c r="P42" s="22"/>
    </row>
    <row r="43" spans="1:16" ht="39" customHeight="1" thickBot="1" x14ac:dyDescent="0.2">
      <c r="A43" s="22"/>
      <c r="B43" s="40"/>
      <c r="C43" s="1243" t="s">
        <v>575</v>
      </c>
      <c r="D43" s="1244"/>
      <c r="E43" s="1245"/>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YK7NvFec+jdsoPtS+4i1DUjgxm57IW10nTiHk9bj5vIdmS2TxwCxigNf5sdxfInr1zKZYJq55IbByZNWSvcVg==" saltValue="8Ijk5Hc6hYWHfBhj8ebM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5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517</v>
      </c>
      <c r="L45" s="60">
        <v>510</v>
      </c>
      <c r="M45" s="60">
        <v>482</v>
      </c>
      <c r="N45" s="60">
        <v>451</v>
      </c>
      <c r="O45" s="61">
        <v>408</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518</v>
      </c>
      <c r="L46" s="64" t="s">
        <v>518</v>
      </c>
      <c r="M46" s="64" t="s">
        <v>518</v>
      </c>
      <c r="N46" s="64" t="s">
        <v>518</v>
      </c>
      <c r="O46" s="65" t="s">
        <v>518</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518</v>
      </c>
      <c r="L47" s="64" t="s">
        <v>518</v>
      </c>
      <c r="M47" s="64" t="s">
        <v>518</v>
      </c>
      <c r="N47" s="64" t="s">
        <v>518</v>
      </c>
      <c r="O47" s="65" t="s">
        <v>518</v>
      </c>
      <c r="P47" s="48"/>
      <c r="Q47" s="48"/>
      <c r="R47" s="48"/>
      <c r="S47" s="48"/>
      <c r="T47" s="48"/>
      <c r="U47" s="48"/>
    </row>
    <row r="48" spans="1:21" ht="30.75" customHeight="1" x14ac:dyDescent="0.15">
      <c r="A48" s="48"/>
      <c r="B48" s="1250"/>
      <c r="C48" s="1251"/>
      <c r="D48" s="62"/>
      <c r="E48" s="1256" t="s">
        <v>15</v>
      </c>
      <c r="F48" s="1256"/>
      <c r="G48" s="1256"/>
      <c r="H48" s="1256"/>
      <c r="I48" s="1256"/>
      <c r="J48" s="1257"/>
      <c r="K48" s="63">
        <v>78</v>
      </c>
      <c r="L48" s="64">
        <v>79</v>
      </c>
      <c r="M48" s="64">
        <v>69</v>
      </c>
      <c r="N48" s="64">
        <v>72</v>
      </c>
      <c r="O48" s="65">
        <v>64</v>
      </c>
      <c r="P48" s="48"/>
      <c r="Q48" s="48"/>
      <c r="R48" s="48"/>
      <c r="S48" s="48"/>
      <c r="T48" s="48"/>
      <c r="U48" s="48"/>
    </row>
    <row r="49" spans="1:21" ht="30.75" customHeight="1" x14ac:dyDescent="0.15">
      <c r="A49" s="48"/>
      <c r="B49" s="1250"/>
      <c r="C49" s="1251"/>
      <c r="D49" s="62"/>
      <c r="E49" s="1256" t="s">
        <v>16</v>
      </c>
      <c r="F49" s="1256"/>
      <c r="G49" s="1256"/>
      <c r="H49" s="1256"/>
      <c r="I49" s="1256"/>
      <c r="J49" s="1257"/>
      <c r="K49" s="63">
        <v>11</v>
      </c>
      <c r="L49" s="64">
        <v>15</v>
      </c>
      <c r="M49" s="64">
        <v>13</v>
      </c>
      <c r="N49" s="64">
        <v>14</v>
      </c>
      <c r="O49" s="65">
        <v>16</v>
      </c>
      <c r="P49" s="48"/>
      <c r="Q49" s="48"/>
      <c r="R49" s="48"/>
      <c r="S49" s="48"/>
      <c r="T49" s="48"/>
      <c r="U49" s="48"/>
    </row>
    <row r="50" spans="1:21" ht="30.75" customHeight="1" x14ac:dyDescent="0.15">
      <c r="A50" s="48"/>
      <c r="B50" s="1250"/>
      <c r="C50" s="1251"/>
      <c r="D50" s="62"/>
      <c r="E50" s="1256" t="s">
        <v>17</v>
      </c>
      <c r="F50" s="1256"/>
      <c r="G50" s="1256"/>
      <c r="H50" s="1256"/>
      <c r="I50" s="1256"/>
      <c r="J50" s="1257"/>
      <c r="K50" s="63" t="s">
        <v>518</v>
      </c>
      <c r="L50" s="64" t="s">
        <v>518</v>
      </c>
      <c r="M50" s="64" t="s">
        <v>518</v>
      </c>
      <c r="N50" s="64" t="s">
        <v>518</v>
      </c>
      <c r="O50" s="65" t="s">
        <v>518</v>
      </c>
      <c r="P50" s="48"/>
      <c r="Q50" s="48"/>
      <c r="R50" s="48"/>
      <c r="S50" s="48"/>
      <c r="T50" s="48"/>
      <c r="U50" s="48"/>
    </row>
    <row r="51" spans="1:21" ht="30.75" customHeight="1" x14ac:dyDescent="0.15">
      <c r="A51" s="48"/>
      <c r="B51" s="1252"/>
      <c r="C51" s="1253"/>
      <c r="D51" s="66"/>
      <c r="E51" s="1256" t="s">
        <v>18</v>
      </c>
      <c r="F51" s="1256"/>
      <c r="G51" s="1256"/>
      <c r="H51" s="1256"/>
      <c r="I51" s="1256"/>
      <c r="J51" s="1257"/>
      <c r="K51" s="63" t="s">
        <v>518</v>
      </c>
      <c r="L51" s="64" t="s">
        <v>518</v>
      </c>
      <c r="M51" s="64" t="s">
        <v>518</v>
      </c>
      <c r="N51" s="64" t="s">
        <v>518</v>
      </c>
      <c r="O51" s="65" t="s">
        <v>518</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432</v>
      </c>
      <c r="L52" s="64">
        <v>421</v>
      </c>
      <c r="M52" s="64">
        <v>406</v>
      </c>
      <c r="N52" s="64">
        <v>384</v>
      </c>
      <c r="O52" s="65">
        <v>365</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174</v>
      </c>
      <c r="L53" s="69">
        <v>183</v>
      </c>
      <c r="M53" s="69">
        <v>158</v>
      </c>
      <c r="N53" s="69">
        <v>153</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4" t="s">
        <v>25</v>
      </c>
      <c r="C57" s="1265"/>
      <c r="D57" s="1268" t="s">
        <v>26</v>
      </c>
      <c r="E57" s="1269"/>
      <c r="F57" s="1269"/>
      <c r="G57" s="1269"/>
      <c r="H57" s="1269"/>
      <c r="I57" s="1269"/>
      <c r="J57" s="1270"/>
      <c r="K57" s="83" t="s">
        <v>590</v>
      </c>
      <c r="L57" s="84" t="s">
        <v>590</v>
      </c>
      <c r="M57" s="84" t="s">
        <v>590</v>
      </c>
      <c r="N57" s="84" t="s">
        <v>590</v>
      </c>
      <c r="O57" s="85" t="s">
        <v>590</v>
      </c>
    </row>
    <row r="58" spans="1:21" ht="31.5" customHeight="1" thickBot="1" x14ac:dyDescent="0.2">
      <c r="B58" s="1266"/>
      <c r="C58" s="1267"/>
      <c r="D58" s="1271" t="s">
        <v>27</v>
      </c>
      <c r="E58" s="1272"/>
      <c r="F58" s="1272"/>
      <c r="G58" s="1272"/>
      <c r="H58" s="1272"/>
      <c r="I58" s="1272"/>
      <c r="J58" s="1273"/>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uKrLYCfAHEgI5mOG0FKff3gQRgnAIy9370kP1Domb/pltex7axMfrLGJv/ijR1m/mAMLfUErHT73ppz4Lnaow==" saltValue="Y93vRZRGmzkPYuKVDtIh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4" t="s">
        <v>30</v>
      </c>
      <c r="C41" s="1275"/>
      <c r="D41" s="102"/>
      <c r="E41" s="1280" t="s">
        <v>31</v>
      </c>
      <c r="F41" s="1280"/>
      <c r="G41" s="1280"/>
      <c r="H41" s="1281"/>
      <c r="I41" s="103">
        <v>4373</v>
      </c>
      <c r="J41" s="104">
        <v>4101</v>
      </c>
      <c r="K41" s="104">
        <v>3851</v>
      </c>
      <c r="L41" s="104">
        <v>3754</v>
      </c>
      <c r="M41" s="105">
        <v>3744</v>
      </c>
    </row>
    <row r="42" spans="2:13" ht="27.75" customHeight="1" x14ac:dyDescent="0.15">
      <c r="B42" s="1276"/>
      <c r="C42" s="1277"/>
      <c r="D42" s="106"/>
      <c r="E42" s="1282" t="s">
        <v>32</v>
      </c>
      <c r="F42" s="1282"/>
      <c r="G42" s="1282"/>
      <c r="H42" s="1283"/>
      <c r="I42" s="107" t="s">
        <v>518</v>
      </c>
      <c r="J42" s="108" t="s">
        <v>518</v>
      </c>
      <c r="K42" s="108" t="s">
        <v>518</v>
      </c>
      <c r="L42" s="108" t="s">
        <v>518</v>
      </c>
      <c r="M42" s="109" t="s">
        <v>518</v>
      </c>
    </row>
    <row r="43" spans="2:13" ht="27.75" customHeight="1" x14ac:dyDescent="0.15">
      <c r="B43" s="1276"/>
      <c r="C43" s="1277"/>
      <c r="D43" s="106"/>
      <c r="E43" s="1282" t="s">
        <v>33</v>
      </c>
      <c r="F43" s="1282"/>
      <c r="G43" s="1282"/>
      <c r="H43" s="1283"/>
      <c r="I43" s="107">
        <v>688</v>
      </c>
      <c r="J43" s="108">
        <v>663</v>
      </c>
      <c r="K43" s="108">
        <v>618</v>
      </c>
      <c r="L43" s="108">
        <v>597</v>
      </c>
      <c r="M43" s="109">
        <v>566</v>
      </c>
    </row>
    <row r="44" spans="2:13" ht="27.75" customHeight="1" x14ac:dyDescent="0.15">
      <c r="B44" s="1276"/>
      <c r="C44" s="1277"/>
      <c r="D44" s="106"/>
      <c r="E44" s="1282" t="s">
        <v>34</v>
      </c>
      <c r="F44" s="1282"/>
      <c r="G44" s="1282"/>
      <c r="H44" s="1283"/>
      <c r="I44" s="107">
        <v>97</v>
      </c>
      <c r="J44" s="108">
        <v>85</v>
      </c>
      <c r="K44" s="108">
        <v>85</v>
      </c>
      <c r="L44" s="108">
        <v>123</v>
      </c>
      <c r="M44" s="109">
        <v>291</v>
      </c>
    </row>
    <row r="45" spans="2:13" ht="27.75" customHeight="1" x14ac:dyDescent="0.15">
      <c r="B45" s="1276"/>
      <c r="C45" s="1277"/>
      <c r="D45" s="106"/>
      <c r="E45" s="1282" t="s">
        <v>35</v>
      </c>
      <c r="F45" s="1282"/>
      <c r="G45" s="1282"/>
      <c r="H45" s="1283"/>
      <c r="I45" s="107">
        <v>1304</v>
      </c>
      <c r="J45" s="108">
        <v>1256</v>
      </c>
      <c r="K45" s="108">
        <v>1251</v>
      </c>
      <c r="L45" s="108">
        <v>1201</v>
      </c>
      <c r="M45" s="109">
        <v>1187</v>
      </c>
    </row>
    <row r="46" spans="2:13" ht="27.75" customHeight="1" x14ac:dyDescent="0.15">
      <c r="B46" s="1276"/>
      <c r="C46" s="1277"/>
      <c r="D46" s="110"/>
      <c r="E46" s="1282" t="s">
        <v>36</v>
      </c>
      <c r="F46" s="1282"/>
      <c r="G46" s="1282"/>
      <c r="H46" s="1283"/>
      <c r="I46" s="107" t="s">
        <v>518</v>
      </c>
      <c r="J46" s="108" t="s">
        <v>518</v>
      </c>
      <c r="K46" s="108" t="s">
        <v>518</v>
      </c>
      <c r="L46" s="108" t="s">
        <v>518</v>
      </c>
      <c r="M46" s="109" t="s">
        <v>518</v>
      </c>
    </row>
    <row r="47" spans="2:13" ht="27.75" customHeight="1" x14ac:dyDescent="0.15">
      <c r="B47" s="1276"/>
      <c r="C47" s="1277"/>
      <c r="D47" s="111"/>
      <c r="E47" s="1284" t="s">
        <v>37</v>
      </c>
      <c r="F47" s="1285"/>
      <c r="G47" s="1285"/>
      <c r="H47" s="1286"/>
      <c r="I47" s="107" t="s">
        <v>518</v>
      </c>
      <c r="J47" s="108" t="s">
        <v>518</v>
      </c>
      <c r="K47" s="108" t="s">
        <v>518</v>
      </c>
      <c r="L47" s="108" t="s">
        <v>518</v>
      </c>
      <c r="M47" s="109" t="s">
        <v>518</v>
      </c>
    </row>
    <row r="48" spans="2:13" ht="27.75" customHeight="1" x14ac:dyDescent="0.15">
      <c r="B48" s="1276"/>
      <c r="C48" s="1277"/>
      <c r="D48" s="106"/>
      <c r="E48" s="1282" t="s">
        <v>38</v>
      </c>
      <c r="F48" s="1282"/>
      <c r="G48" s="1282"/>
      <c r="H48" s="1283"/>
      <c r="I48" s="107" t="s">
        <v>518</v>
      </c>
      <c r="J48" s="108" t="s">
        <v>518</v>
      </c>
      <c r="K48" s="108" t="s">
        <v>518</v>
      </c>
      <c r="L48" s="108" t="s">
        <v>518</v>
      </c>
      <c r="M48" s="109" t="s">
        <v>518</v>
      </c>
    </row>
    <row r="49" spans="2:13" ht="27.75" customHeight="1" x14ac:dyDescent="0.15">
      <c r="B49" s="1278"/>
      <c r="C49" s="1279"/>
      <c r="D49" s="106"/>
      <c r="E49" s="1282" t="s">
        <v>39</v>
      </c>
      <c r="F49" s="1282"/>
      <c r="G49" s="1282"/>
      <c r="H49" s="1283"/>
      <c r="I49" s="107" t="s">
        <v>518</v>
      </c>
      <c r="J49" s="108" t="s">
        <v>518</v>
      </c>
      <c r="K49" s="108" t="s">
        <v>518</v>
      </c>
      <c r="L49" s="108" t="s">
        <v>518</v>
      </c>
      <c r="M49" s="109" t="s">
        <v>518</v>
      </c>
    </row>
    <row r="50" spans="2:13" ht="27.75" customHeight="1" x14ac:dyDescent="0.15">
      <c r="B50" s="1287" t="s">
        <v>40</v>
      </c>
      <c r="C50" s="1288"/>
      <c r="D50" s="112"/>
      <c r="E50" s="1282" t="s">
        <v>41</v>
      </c>
      <c r="F50" s="1282"/>
      <c r="G50" s="1282"/>
      <c r="H50" s="1283"/>
      <c r="I50" s="107">
        <v>3706</v>
      </c>
      <c r="J50" s="108">
        <v>4010</v>
      </c>
      <c r="K50" s="108">
        <v>4438</v>
      </c>
      <c r="L50" s="108">
        <v>4410</v>
      </c>
      <c r="M50" s="109">
        <v>3954</v>
      </c>
    </row>
    <row r="51" spans="2:13" ht="27.75" customHeight="1" x14ac:dyDescent="0.15">
      <c r="B51" s="1276"/>
      <c r="C51" s="1277"/>
      <c r="D51" s="106"/>
      <c r="E51" s="1282" t="s">
        <v>42</v>
      </c>
      <c r="F51" s="1282"/>
      <c r="G51" s="1282"/>
      <c r="H51" s="1283"/>
      <c r="I51" s="107">
        <v>88</v>
      </c>
      <c r="J51" s="108">
        <v>85</v>
      </c>
      <c r="K51" s="108">
        <v>71</v>
      </c>
      <c r="L51" s="108">
        <v>58</v>
      </c>
      <c r="M51" s="109">
        <v>50</v>
      </c>
    </row>
    <row r="52" spans="2:13" ht="27.75" customHeight="1" x14ac:dyDescent="0.15">
      <c r="B52" s="1278"/>
      <c r="C52" s="1279"/>
      <c r="D52" s="106"/>
      <c r="E52" s="1282" t="s">
        <v>43</v>
      </c>
      <c r="F52" s="1282"/>
      <c r="G52" s="1282"/>
      <c r="H52" s="1283"/>
      <c r="I52" s="107">
        <v>3817</v>
      </c>
      <c r="J52" s="108">
        <v>3662</v>
      </c>
      <c r="K52" s="108">
        <v>3511</v>
      </c>
      <c r="L52" s="108">
        <v>3384</v>
      </c>
      <c r="M52" s="109">
        <v>3402</v>
      </c>
    </row>
    <row r="53" spans="2:13" ht="27.75" customHeight="1" thickBot="1" x14ac:dyDescent="0.2">
      <c r="B53" s="1289" t="s">
        <v>44</v>
      </c>
      <c r="C53" s="1290"/>
      <c r="D53" s="113"/>
      <c r="E53" s="1291" t="s">
        <v>45</v>
      </c>
      <c r="F53" s="1291"/>
      <c r="G53" s="1291"/>
      <c r="H53" s="1292"/>
      <c r="I53" s="114">
        <v>-1149</v>
      </c>
      <c r="J53" s="115">
        <v>-1652</v>
      </c>
      <c r="K53" s="115">
        <v>-2215</v>
      </c>
      <c r="L53" s="115">
        <v>-2176</v>
      </c>
      <c r="M53" s="116">
        <v>-1619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V43goXlV4yc4UMYNpAVZMUtsgsaLCRrKO8JiboD86tDVInlA7cevIL9aA0hXiwjs+cFGAb27ct30d7HWb9RMw==" saltValue="HyXy40Pct7RWApr/JVAr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1" t="s">
        <v>48</v>
      </c>
      <c r="D55" s="1301"/>
      <c r="E55" s="1302"/>
      <c r="F55" s="128">
        <v>1859</v>
      </c>
      <c r="G55" s="128">
        <v>1697</v>
      </c>
      <c r="H55" s="129">
        <v>1507</v>
      </c>
    </row>
    <row r="56" spans="2:8" ht="52.5" customHeight="1" x14ac:dyDescent="0.15">
      <c r="B56" s="130"/>
      <c r="C56" s="1303" t="s">
        <v>49</v>
      </c>
      <c r="D56" s="1303"/>
      <c r="E56" s="1304"/>
      <c r="F56" s="131">
        <v>378</v>
      </c>
      <c r="G56" s="131">
        <v>378</v>
      </c>
      <c r="H56" s="132">
        <v>379</v>
      </c>
    </row>
    <row r="57" spans="2:8" ht="53.25" customHeight="1" x14ac:dyDescent="0.15">
      <c r="B57" s="130"/>
      <c r="C57" s="1305" t="s">
        <v>50</v>
      </c>
      <c r="D57" s="1305"/>
      <c r="E57" s="1306"/>
      <c r="F57" s="133">
        <v>1647</v>
      </c>
      <c r="G57" s="133">
        <v>1718</v>
      </c>
      <c r="H57" s="134">
        <v>1782</v>
      </c>
    </row>
    <row r="58" spans="2:8" ht="45.75" customHeight="1" x14ac:dyDescent="0.15">
      <c r="B58" s="135"/>
      <c r="C58" s="1293" t="s">
        <v>591</v>
      </c>
      <c r="D58" s="1294"/>
      <c r="E58" s="1295"/>
      <c r="F58" s="136">
        <v>1074</v>
      </c>
      <c r="G58" s="136">
        <v>1175</v>
      </c>
      <c r="H58" s="136">
        <v>1240</v>
      </c>
    </row>
    <row r="59" spans="2:8" ht="45.75" customHeight="1" x14ac:dyDescent="0.15">
      <c r="B59" s="135"/>
      <c r="C59" s="1293" t="s">
        <v>592</v>
      </c>
      <c r="D59" s="1294"/>
      <c r="E59" s="1295"/>
      <c r="F59" s="136">
        <v>197</v>
      </c>
      <c r="G59" s="136">
        <v>197</v>
      </c>
      <c r="H59" s="136">
        <v>197</v>
      </c>
    </row>
    <row r="60" spans="2:8" ht="45.75" customHeight="1" x14ac:dyDescent="0.15">
      <c r="B60" s="135"/>
      <c r="C60" s="1293" t="s">
        <v>593</v>
      </c>
      <c r="D60" s="1294"/>
      <c r="E60" s="1295"/>
      <c r="F60" s="136">
        <v>188</v>
      </c>
      <c r="G60" s="136">
        <v>158</v>
      </c>
      <c r="H60" s="136">
        <v>156</v>
      </c>
    </row>
    <row r="61" spans="2:8" ht="45.75" customHeight="1" x14ac:dyDescent="0.15">
      <c r="B61" s="135"/>
      <c r="C61" s="1293" t="s">
        <v>594</v>
      </c>
      <c r="D61" s="1294"/>
      <c r="E61" s="1295"/>
      <c r="F61" s="136">
        <v>143</v>
      </c>
      <c r="G61" s="136">
        <v>143</v>
      </c>
      <c r="H61" s="136">
        <v>143</v>
      </c>
    </row>
    <row r="62" spans="2:8" ht="45.75" customHeight="1" thickBot="1" x14ac:dyDescent="0.2">
      <c r="B62" s="137"/>
      <c r="C62" s="1296" t="s">
        <v>595</v>
      </c>
      <c r="D62" s="1297"/>
      <c r="E62" s="1298"/>
      <c r="F62" s="138">
        <v>29</v>
      </c>
      <c r="G62" s="138">
        <v>29</v>
      </c>
      <c r="H62" s="138">
        <v>29</v>
      </c>
    </row>
    <row r="63" spans="2:8" ht="52.5" customHeight="1" thickBot="1" x14ac:dyDescent="0.2">
      <c r="B63" s="139"/>
      <c r="C63" s="1299" t="s">
        <v>51</v>
      </c>
      <c r="D63" s="1299"/>
      <c r="E63" s="1300"/>
      <c r="F63" s="140">
        <v>3884</v>
      </c>
      <c r="G63" s="140">
        <v>3793</v>
      </c>
      <c r="H63" s="141">
        <v>3668</v>
      </c>
    </row>
    <row r="64" spans="2:8" ht="15" customHeight="1" x14ac:dyDescent="0.15"/>
  </sheetData>
  <sheetProtection algorithmName="SHA-512" hashValue="csbehVWHCcDlDz+ghBW+rCzXTlbH6A9oNBBoVkcfGJT+/flrlUdMGcwkYbvGOIKuLVdWus4ZmDvVbguLFeQBMA==" saltValue="VYLBJYd+t7GUA1aMCTCk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8" zoomScale="85" zoomScaleNormal="85" zoomScaleSheetLayoutView="55" workbookViewId="0">
      <selection activeCell="AN65" sqref="AN65:DC69"/>
    </sheetView>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596</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596</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597</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598</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20" t="s">
        <v>599</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3"/>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3"/>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3"/>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3"/>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600</v>
      </c>
    </row>
    <row r="50" spans="1:109" x14ac:dyDescent="0.15">
      <c r="B50" s="393"/>
      <c r="G50" s="1313"/>
      <c r="H50" s="1313"/>
      <c r="I50" s="1313"/>
      <c r="J50" s="1313"/>
      <c r="K50" s="403"/>
      <c r="L50" s="403"/>
      <c r="M50" s="404"/>
      <c r="N50" s="40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559</v>
      </c>
      <c r="BQ50" s="1312"/>
      <c r="BR50" s="1312"/>
      <c r="BS50" s="1312"/>
      <c r="BT50" s="1312"/>
      <c r="BU50" s="1312"/>
      <c r="BV50" s="1312"/>
      <c r="BW50" s="1312"/>
      <c r="BX50" s="1312" t="s">
        <v>560</v>
      </c>
      <c r="BY50" s="1312"/>
      <c r="BZ50" s="1312"/>
      <c r="CA50" s="1312"/>
      <c r="CB50" s="1312"/>
      <c r="CC50" s="1312"/>
      <c r="CD50" s="1312"/>
      <c r="CE50" s="1312"/>
      <c r="CF50" s="1312" t="s">
        <v>561</v>
      </c>
      <c r="CG50" s="1312"/>
      <c r="CH50" s="1312"/>
      <c r="CI50" s="1312"/>
      <c r="CJ50" s="1312"/>
      <c r="CK50" s="1312"/>
      <c r="CL50" s="1312"/>
      <c r="CM50" s="1312"/>
      <c r="CN50" s="1312" t="s">
        <v>562</v>
      </c>
      <c r="CO50" s="1312"/>
      <c r="CP50" s="1312"/>
      <c r="CQ50" s="1312"/>
      <c r="CR50" s="1312"/>
      <c r="CS50" s="1312"/>
      <c r="CT50" s="1312"/>
      <c r="CU50" s="1312"/>
      <c r="CV50" s="1312" t="s">
        <v>563</v>
      </c>
      <c r="CW50" s="1312"/>
      <c r="CX50" s="1312"/>
      <c r="CY50" s="1312"/>
      <c r="CZ50" s="1312"/>
      <c r="DA50" s="1312"/>
      <c r="DB50" s="1312"/>
      <c r="DC50" s="1312"/>
    </row>
    <row r="51" spans="1:109" ht="13.5" customHeight="1" x14ac:dyDescent="0.15">
      <c r="B51" s="393"/>
      <c r="G51" s="1315"/>
      <c r="H51" s="1315"/>
      <c r="I51" s="1329"/>
      <c r="J51" s="1329"/>
      <c r="K51" s="1314"/>
      <c r="L51" s="1314"/>
      <c r="M51" s="1314"/>
      <c r="N51" s="1314"/>
      <c r="AM51" s="402"/>
      <c r="AN51" s="1310" t="s">
        <v>601</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19"/>
      <c r="BQ51" s="1307"/>
      <c r="BR51" s="1307"/>
      <c r="BS51" s="1307"/>
      <c r="BT51" s="1307"/>
      <c r="BU51" s="1307"/>
      <c r="BV51" s="1307"/>
      <c r="BW51" s="1307"/>
      <c r="BX51" s="1319"/>
      <c r="BY51" s="1307"/>
      <c r="BZ51" s="1307"/>
      <c r="CA51" s="1307"/>
      <c r="CB51" s="1307"/>
      <c r="CC51" s="1307"/>
      <c r="CD51" s="1307"/>
      <c r="CE51" s="1307"/>
      <c r="CF51" s="1319"/>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3"/>
      <c r="G52" s="1315"/>
      <c r="H52" s="1315"/>
      <c r="I52" s="1329"/>
      <c r="J52" s="1329"/>
      <c r="K52" s="1314"/>
      <c r="L52" s="1314"/>
      <c r="M52" s="1314"/>
      <c r="N52" s="1314"/>
      <c r="AM52" s="402"/>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1"/>
      <c r="B53" s="393"/>
      <c r="G53" s="1315"/>
      <c r="H53" s="1315"/>
      <c r="I53" s="1313"/>
      <c r="J53" s="1313"/>
      <c r="K53" s="1314"/>
      <c r="L53" s="1314"/>
      <c r="M53" s="1314"/>
      <c r="N53" s="1314"/>
      <c r="AM53" s="402"/>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19"/>
      <c r="BQ53" s="1307"/>
      <c r="BR53" s="1307"/>
      <c r="BS53" s="1307"/>
      <c r="BT53" s="1307"/>
      <c r="BU53" s="1307"/>
      <c r="BV53" s="1307"/>
      <c r="BW53" s="1307"/>
      <c r="BX53" s="1319"/>
      <c r="BY53" s="1307"/>
      <c r="BZ53" s="1307"/>
      <c r="CA53" s="1307"/>
      <c r="CB53" s="1307"/>
      <c r="CC53" s="1307"/>
      <c r="CD53" s="1307"/>
      <c r="CE53" s="1307"/>
      <c r="CF53" s="1319"/>
      <c r="CG53" s="1307"/>
      <c r="CH53" s="1307"/>
      <c r="CI53" s="1307"/>
      <c r="CJ53" s="1307"/>
      <c r="CK53" s="1307"/>
      <c r="CL53" s="1307"/>
      <c r="CM53" s="1307"/>
      <c r="CN53" s="1307">
        <v>54.3</v>
      </c>
      <c r="CO53" s="1307"/>
      <c r="CP53" s="1307"/>
      <c r="CQ53" s="1307"/>
      <c r="CR53" s="1307"/>
      <c r="CS53" s="1307"/>
      <c r="CT53" s="1307"/>
      <c r="CU53" s="1307"/>
      <c r="CV53" s="1307">
        <v>55.8</v>
      </c>
      <c r="CW53" s="1307"/>
      <c r="CX53" s="1307"/>
      <c r="CY53" s="1307"/>
      <c r="CZ53" s="1307"/>
      <c r="DA53" s="1307"/>
      <c r="DB53" s="1307"/>
      <c r="DC53" s="1307"/>
    </row>
    <row r="54" spans="1:109" x14ac:dyDescent="0.15">
      <c r="A54" s="401"/>
      <c r="B54" s="393"/>
      <c r="G54" s="1315"/>
      <c r="H54" s="1315"/>
      <c r="I54" s="1313"/>
      <c r="J54" s="1313"/>
      <c r="K54" s="1314"/>
      <c r="L54" s="1314"/>
      <c r="M54" s="1314"/>
      <c r="N54" s="1314"/>
      <c r="AM54" s="402"/>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1"/>
      <c r="B55" s="393"/>
      <c r="G55" s="1313"/>
      <c r="H55" s="1313"/>
      <c r="I55" s="1313"/>
      <c r="J55" s="1313"/>
      <c r="K55" s="1314"/>
      <c r="L55" s="1314"/>
      <c r="M55" s="1314"/>
      <c r="N55" s="1314"/>
      <c r="AN55" s="1312" t="s">
        <v>604</v>
      </c>
      <c r="AO55" s="1312"/>
      <c r="AP55" s="1312"/>
      <c r="AQ55" s="1312"/>
      <c r="AR55" s="1312"/>
      <c r="AS55" s="1312"/>
      <c r="AT55" s="1312"/>
      <c r="AU55" s="1312"/>
      <c r="AV55" s="1312"/>
      <c r="AW55" s="1312"/>
      <c r="AX55" s="1312"/>
      <c r="AY55" s="1312"/>
      <c r="AZ55" s="1312"/>
      <c r="BA55" s="1312"/>
      <c r="BB55" s="1310" t="s">
        <v>605</v>
      </c>
      <c r="BC55" s="1310"/>
      <c r="BD55" s="1310"/>
      <c r="BE55" s="1310"/>
      <c r="BF55" s="1310"/>
      <c r="BG55" s="1310"/>
      <c r="BH55" s="1310"/>
      <c r="BI55" s="1310"/>
      <c r="BJ55" s="1310"/>
      <c r="BK55" s="1310"/>
      <c r="BL55" s="1310"/>
      <c r="BM55" s="1310"/>
      <c r="BN55" s="1310"/>
      <c r="BO55" s="1310"/>
      <c r="BP55" s="1319"/>
      <c r="BQ55" s="1307"/>
      <c r="BR55" s="1307"/>
      <c r="BS55" s="1307"/>
      <c r="BT55" s="1307"/>
      <c r="BU55" s="1307"/>
      <c r="BV55" s="1307"/>
      <c r="BW55" s="1307"/>
      <c r="BX55" s="1319"/>
      <c r="BY55" s="1307"/>
      <c r="BZ55" s="1307"/>
      <c r="CA55" s="1307"/>
      <c r="CB55" s="1307"/>
      <c r="CC55" s="1307"/>
      <c r="CD55" s="1307"/>
      <c r="CE55" s="1307"/>
      <c r="CF55" s="1319"/>
      <c r="CG55" s="1307"/>
      <c r="CH55" s="1307"/>
      <c r="CI55" s="1307"/>
      <c r="CJ55" s="1307"/>
      <c r="CK55" s="1307"/>
      <c r="CL55" s="1307"/>
      <c r="CM55" s="1307"/>
      <c r="CN55" s="1307">
        <v>20.9</v>
      </c>
      <c r="CO55" s="1307"/>
      <c r="CP55" s="1307"/>
      <c r="CQ55" s="1307"/>
      <c r="CR55" s="1307"/>
      <c r="CS55" s="1307"/>
      <c r="CT55" s="1307"/>
      <c r="CU55" s="1307"/>
      <c r="CV55" s="1307">
        <v>21</v>
      </c>
      <c r="CW55" s="1307"/>
      <c r="CX55" s="1307"/>
      <c r="CY55" s="1307"/>
      <c r="CZ55" s="1307"/>
      <c r="DA55" s="1307"/>
      <c r="DB55" s="1307"/>
      <c r="DC55" s="1307"/>
    </row>
    <row r="56" spans="1:109" x14ac:dyDescent="0.15">
      <c r="A56" s="401"/>
      <c r="B56" s="393"/>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x14ac:dyDescent="0.15">
      <c r="B57" s="405"/>
      <c r="G57" s="1313"/>
      <c r="H57" s="1313"/>
      <c r="I57" s="1308"/>
      <c r="J57" s="1308"/>
      <c r="K57" s="1314"/>
      <c r="L57" s="1314"/>
      <c r="M57" s="1314"/>
      <c r="N57" s="1314"/>
      <c r="AM57" s="386"/>
      <c r="AN57" s="1312"/>
      <c r="AO57" s="1312"/>
      <c r="AP57" s="1312"/>
      <c r="AQ57" s="1312"/>
      <c r="AR57" s="1312"/>
      <c r="AS57" s="1312"/>
      <c r="AT57" s="1312"/>
      <c r="AU57" s="1312"/>
      <c r="AV57" s="1312"/>
      <c r="AW57" s="1312"/>
      <c r="AX57" s="1312"/>
      <c r="AY57" s="1312"/>
      <c r="AZ57" s="1312"/>
      <c r="BA57" s="1312"/>
      <c r="BB57" s="1310" t="s">
        <v>606</v>
      </c>
      <c r="BC57" s="1310"/>
      <c r="BD57" s="1310"/>
      <c r="BE57" s="1310"/>
      <c r="BF57" s="1310"/>
      <c r="BG57" s="1310"/>
      <c r="BH57" s="1310"/>
      <c r="BI57" s="1310"/>
      <c r="BJ57" s="1310"/>
      <c r="BK57" s="1310"/>
      <c r="BL57" s="1310"/>
      <c r="BM57" s="1310"/>
      <c r="BN57" s="1310"/>
      <c r="BO57" s="1310"/>
      <c r="BP57" s="1319"/>
      <c r="BQ57" s="1307"/>
      <c r="BR57" s="1307"/>
      <c r="BS57" s="1307"/>
      <c r="BT57" s="1307"/>
      <c r="BU57" s="1307"/>
      <c r="BV57" s="1307"/>
      <c r="BW57" s="1307"/>
      <c r="BX57" s="1319"/>
      <c r="BY57" s="1307"/>
      <c r="BZ57" s="1307"/>
      <c r="CA57" s="1307"/>
      <c r="CB57" s="1307"/>
      <c r="CC57" s="1307"/>
      <c r="CD57" s="1307"/>
      <c r="CE57" s="1307"/>
      <c r="CF57" s="1319"/>
      <c r="CG57" s="1307"/>
      <c r="CH57" s="1307"/>
      <c r="CI57" s="1307"/>
      <c r="CJ57" s="1307"/>
      <c r="CK57" s="1307"/>
      <c r="CL57" s="1307"/>
      <c r="CM57" s="1307"/>
      <c r="CN57" s="1307">
        <v>60.5</v>
      </c>
      <c r="CO57" s="1307"/>
      <c r="CP57" s="1307"/>
      <c r="CQ57" s="1307"/>
      <c r="CR57" s="1307"/>
      <c r="CS57" s="1307"/>
      <c r="CT57" s="1307"/>
      <c r="CU57" s="1307"/>
      <c r="CV57" s="1307">
        <v>61.2</v>
      </c>
      <c r="CW57" s="1307"/>
      <c r="CX57" s="1307"/>
      <c r="CY57" s="1307"/>
      <c r="CZ57" s="1307"/>
      <c r="DA57" s="1307"/>
      <c r="DB57" s="1307"/>
      <c r="DC57" s="1307"/>
      <c r="DD57" s="406"/>
      <c r="DE57" s="405"/>
    </row>
    <row r="58" spans="1:109" s="401" customFormat="1" x14ac:dyDescent="0.15">
      <c r="A58" s="386"/>
      <c r="B58" s="405"/>
      <c r="G58" s="1313"/>
      <c r="H58" s="1313"/>
      <c r="I58" s="1308"/>
      <c r="J58" s="1308"/>
      <c r="K58" s="1314"/>
      <c r="L58" s="1314"/>
      <c r="M58" s="1314"/>
      <c r="N58" s="1314"/>
      <c r="AM58" s="386"/>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607</v>
      </c>
    </row>
    <row r="64" spans="1:109" x14ac:dyDescent="0.15">
      <c r="B64" s="393"/>
      <c r="G64" s="400"/>
      <c r="I64" s="413"/>
      <c r="J64" s="413"/>
      <c r="K64" s="413"/>
      <c r="L64" s="413"/>
      <c r="M64" s="413"/>
      <c r="N64" s="414"/>
      <c r="AM64" s="400"/>
      <c r="AN64" s="400" t="s">
        <v>598</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20" t="s">
        <v>608</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3"/>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3"/>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3"/>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3"/>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600</v>
      </c>
    </row>
    <row r="72" spans="2:107" x14ac:dyDescent="0.15">
      <c r="B72" s="393"/>
      <c r="G72" s="1313"/>
      <c r="H72" s="1313"/>
      <c r="I72" s="1313"/>
      <c r="J72" s="1313"/>
      <c r="K72" s="403"/>
      <c r="L72" s="403"/>
      <c r="M72" s="404"/>
      <c r="N72" s="40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559</v>
      </c>
      <c r="BQ72" s="1312"/>
      <c r="BR72" s="1312"/>
      <c r="BS72" s="1312"/>
      <c r="BT72" s="1312"/>
      <c r="BU72" s="1312"/>
      <c r="BV72" s="1312"/>
      <c r="BW72" s="1312"/>
      <c r="BX72" s="1312" t="s">
        <v>560</v>
      </c>
      <c r="BY72" s="1312"/>
      <c r="BZ72" s="1312"/>
      <c r="CA72" s="1312"/>
      <c r="CB72" s="1312"/>
      <c r="CC72" s="1312"/>
      <c r="CD72" s="1312"/>
      <c r="CE72" s="1312"/>
      <c r="CF72" s="1312" t="s">
        <v>561</v>
      </c>
      <c r="CG72" s="1312"/>
      <c r="CH72" s="1312"/>
      <c r="CI72" s="1312"/>
      <c r="CJ72" s="1312"/>
      <c r="CK72" s="1312"/>
      <c r="CL72" s="1312"/>
      <c r="CM72" s="1312"/>
      <c r="CN72" s="1312" t="s">
        <v>562</v>
      </c>
      <c r="CO72" s="1312"/>
      <c r="CP72" s="1312"/>
      <c r="CQ72" s="1312"/>
      <c r="CR72" s="1312"/>
      <c r="CS72" s="1312"/>
      <c r="CT72" s="1312"/>
      <c r="CU72" s="1312"/>
      <c r="CV72" s="1312" t="s">
        <v>563</v>
      </c>
      <c r="CW72" s="1312"/>
      <c r="CX72" s="1312"/>
      <c r="CY72" s="1312"/>
      <c r="CZ72" s="1312"/>
      <c r="DA72" s="1312"/>
      <c r="DB72" s="1312"/>
      <c r="DC72" s="1312"/>
    </row>
    <row r="73" spans="2:107" x14ac:dyDescent="0.15">
      <c r="B73" s="393"/>
      <c r="G73" s="1315"/>
      <c r="H73" s="1315"/>
      <c r="I73" s="1315"/>
      <c r="J73" s="1315"/>
      <c r="K73" s="1311"/>
      <c r="L73" s="1311"/>
      <c r="M73" s="1311"/>
      <c r="N73" s="1311"/>
      <c r="AM73" s="402"/>
      <c r="AN73" s="1310" t="s">
        <v>601</v>
      </c>
      <c r="AO73" s="1310"/>
      <c r="AP73" s="1310"/>
      <c r="AQ73" s="1310"/>
      <c r="AR73" s="1310"/>
      <c r="AS73" s="1310"/>
      <c r="AT73" s="1310"/>
      <c r="AU73" s="1310"/>
      <c r="AV73" s="1310"/>
      <c r="AW73" s="1310"/>
      <c r="AX73" s="1310"/>
      <c r="AY73" s="1310"/>
      <c r="AZ73" s="1310"/>
      <c r="BA73" s="1310"/>
      <c r="BB73" s="1310" t="s">
        <v>605</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3"/>
      <c r="G74" s="1315"/>
      <c r="H74" s="1315"/>
      <c r="I74" s="1315"/>
      <c r="J74" s="1315"/>
      <c r="K74" s="1311"/>
      <c r="L74" s="1311"/>
      <c r="M74" s="1311"/>
      <c r="N74" s="1311"/>
      <c r="AM74" s="402"/>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3"/>
      <c r="G75" s="1315"/>
      <c r="H75" s="1315"/>
      <c r="I75" s="1313"/>
      <c r="J75" s="1313"/>
      <c r="K75" s="1314"/>
      <c r="L75" s="1314"/>
      <c r="M75" s="1314"/>
      <c r="N75" s="1314"/>
      <c r="AM75" s="402"/>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07">
        <v>6.2</v>
      </c>
      <c r="BQ75" s="1307"/>
      <c r="BR75" s="1307"/>
      <c r="BS75" s="1307"/>
      <c r="BT75" s="1307"/>
      <c r="BU75" s="1307"/>
      <c r="BV75" s="1307"/>
      <c r="BW75" s="1307"/>
      <c r="BX75" s="1307">
        <v>5.6</v>
      </c>
      <c r="BY75" s="1307"/>
      <c r="BZ75" s="1307"/>
      <c r="CA75" s="1307"/>
      <c r="CB75" s="1307"/>
      <c r="CC75" s="1307"/>
      <c r="CD75" s="1307"/>
      <c r="CE75" s="1307"/>
      <c r="CF75" s="1307">
        <v>5.3</v>
      </c>
      <c r="CG75" s="1307"/>
      <c r="CH75" s="1307"/>
      <c r="CI75" s="1307"/>
      <c r="CJ75" s="1307"/>
      <c r="CK75" s="1307"/>
      <c r="CL75" s="1307"/>
      <c r="CM75" s="1307"/>
      <c r="CN75" s="1307">
        <v>5.0999999999999996</v>
      </c>
      <c r="CO75" s="1307"/>
      <c r="CP75" s="1307"/>
      <c r="CQ75" s="1307"/>
      <c r="CR75" s="1307"/>
      <c r="CS75" s="1307"/>
      <c r="CT75" s="1307"/>
      <c r="CU75" s="1307"/>
      <c r="CV75" s="1307">
        <v>4.4000000000000004</v>
      </c>
      <c r="CW75" s="1307"/>
      <c r="CX75" s="1307"/>
      <c r="CY75" s="1307"/>
      <c r="CZ75" s="1307"/>
      <c r="DA75" s="1307"/>
      <c r="DB75" s="1307"/>
      <c r="DC75" s="1307"/>
    </row>
    <row r="76" spans="2:107" x14ac:dyDescent="0.15">
      <c r="B76" s="393"/>
      <c r="G76" s="1315"/>
      <c r="H76" s="1315"/>
      <c r="I76" s="1313"/>
      <c r="J76" s="1313"/>
      <c r="K76" s="1314"/>
      <c r="L76" s="1314"/>
      <c r="M76" s="1314"/>
      <c r="N76" s="1314"/>
      <c r="AM76" s="402"/>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3"/>
      <c r="G77" s="1313"/>
      <c r="H77" s="1313"/>
      <c r="I77" s="1313"/>
      <c r="J77" s="1313"/>
      <c r="K77" s="1311"/>
      <c r="L77" s="1311"/>
      <c r="M77" s="1311"/>
      <c r="N77" s="1311"/>
      <c r="AN77" s="1312" t="s">
        <v>604</v>
      </c>
      <c r="AO77" s="1312"/>
      <c r="AP77" s="1312"/>
      <c r="AQ77" s="1312"/>
      <c r="AR77" s="1312"/>
      <c r="AS77" s="1312"/>
      <c r="AT77" s="1312"/>
      <c r="AU77" s="1312"/>
      <c r="AV77" s="1312"/>
      <c r="AW77" s="1312"/>
      <c r="AX77" s="1312"/>
      <c r="AY77" s="1312"/>
      <c r="AZ77" s="1312"/>
      <c r="BA77" s="1312"/>
      <c r="BB77" s="1310" t="s">
        <v>605</v>
      </c>
      <c r="BC77" s="1310"/>
      <c r="BD77" s="1310"/>
      <c r="BE77" s="1310"/>
      <c r="BF77" s="1310"/>
      <c r="BG77" s="1310"/>
      <c r="BH77" s="1310"/>
      <c r="BI77" s="1310"/>
      <c r="BJ77" s="1310"/>
      <c r="BK77" s="1310"/>
      <c r="BL77" s="1310"/>
      <c r="BM77" s="1310"/>
      <c r="BN77" s="1310"/>
      <c r="BO77" s="1310"/>
      <c r="BP77" s="1307">
        <v>20.2</v>
      </c>
      <c r="BQ77" s="1307"/>
      <c r="BR77" s="1307"/>
      <c r="BS77" s="1307"/>
      <c r="BT77" s="1307"/>
      <c r="BU77" s="1307"/>
      <c r="BV77" s="1307"/>
      <c r="BW77" s="1307"/>
      <c r="BX77" s="1307">
        <v>38.5</v>
      </c>
      <c r="BY77" s="1307"/>
      <c r="BZ77" s="1307"/>
      <c r="CA77" s="1307"/>
      <c r="CB77" s="1307"/>
      <c r="CC77" s="1307"/>
      <c r="CD77" s="1307"/>
      <c r="CE77" s="1307"/>
      <c r="CF77" s="1307">
        <v>32.799999999999997</v>
      </c>
      <c r="CG77" s="1307"/>
      <c r="CH77" s="1307"/>
      <c r="CI77" s="1307"/>
      <c r="CJ77" s="1307"/>
      <c r="CK77" s="1307"/>
      <c r="CL77" s="1307"/>
      <c r="CM77" s="1307"/>
      <c r="CN77" s="1307">
        <v>20.9</v>
      </c>
      <c r="CO77" s="1307"/>
      <c r="CP77" s="1307"/>
      <c r="CQ77" s="1307"/>
      <c r="CR77" s="1307"/>
      <c r="CS77" s="1307"/>
      <c r="CT77" s="1307"/>
      <c r="CU77" s="1307"/>
      <c r="CV77" s="1307">
        <v>21</v>
      </c>
      <c r="CW77" s="1307"/>
      <c r="CX77" s="1307"/>
      <c r="CY77" s="1307"/>
      <c r="CZ77" s="1307"/>
      <c r="DA77" s="1307"/>
      <c r="DB77" s="1307"/>
      <c r="DC77" s="1307"/>
    </row>
    <row r="78" spans="2:107" x14ac:dyDescent="0.15">
      <c r="B78" s="393"/>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3"/>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609</v>
      </c>
      <c r="BC79" s="1310"/>
      <c r="BD79" s="1310"/>
      <c r="BE79" s="1310"/>
      <c r="BF79" s="1310"/>
      <c r="BG79" s="1310"/>
      <c r="BH79" s="1310"/>
      <c r="BI79" s="1310"/>
      <c r="BJ79" s="1310"/>
      <c r="BK79" s="1310"/>
      <c r="BL79" s="1310"/>
      <c r="BM79" s="1310"/>
      <c r="BN79" s="1310"/>
      <c r="BO79" s="1310"/>
      <c r="BP79" s="1307">
        <v>9.3000000000000007</v>
      </c>
      <c r="BQ79" s="1307"/>
      <c r="BR79" s="1307"/>
      <c r="BS79" s="1307"/>
      <c r="BT79" s="1307"/>
      <c r="BU79" s="1307"/>
      <c r="BV79" s="1307"/>
      <c r="BW79" s="1307"/>
      <c r="BX79" s="1307">
        <v>9.1999999999999993</v>
      </c>
      <c r="BY79" s="1307"/>
      <c r="BZ79" s="1307"/>
      <c r="CA79" s="1307"/>
      <c r="CB79" s="1307"/>
      <c r="CC79" s="1307"/>
      <c r="CD79" s="1307"/>
      <c r="CE79" s="1307"/>
      <c r="CF79" s="1307">
        <v>9.1</v>
      </c>
      <c r="CG79" s="1307"/>
      <c r="CH79" s="1307"/>
      <c r="CI79" s="1307"/>
      <c r="CJ79" s="1307"/>
      <c r="CK79" s="1307"/>
      <c r="CL79" s="1307"/>
      <c r="CM79" s="1307"/>
      <c r="CN79" s="1307">
        <v>9.1</v>
      </c>
      <c r="CO79" s="1307"/>
      <c r="CP79" s="1307"/>
      <c r="CQ79" s="1307"/>
      <c r="CR79" s="1307"/>
      <c r="CS79" s="1307"/>
      <c r="CT79" s="1307"/>
      <c r="CU79" s="1307"/>
      <c r="CV79" s="1307">
        <v>9.1999999999999993</v>
      </c>
      <c r="CW79" s="1307"/>
      <c r="CX79" s="1307"/>
      <c r="CY79" s="1307"/>
      <c r="CZ79" s="1307"/>
      <c r="DA79" s="1307"/>
      <c r="DB79" s="1307"/>
      <c r="DC79" s="1307"/>
    </row>
    <row r="80" spans="2:107" x14ac:dyDescent="0.15">
      <c r="B80" s="393"/>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H1wNx71ifytHEQK+KWo8Tw8YLkAv1U5KUUx6zSnjperfvxZtBDarN6a5T9edMWVYctO7nznBpG/PdoOQ9jqgmA==" saltValue="Qbw5hXOAS1icvE459LyL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L107" zoomScaleNormal="100" zoomScaleSheetLayoutView="70" workbookViewId="0">
      <selection activeCell="AN70" sqref="AN7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505</v>
      </c>
    </row>
  </sheetData>
  <sheetProtection algorithmName="SHA-512" hashValue="43OXqa+FRZfmhIQQBwC1i7KWIBVf53aVC1fThkiR4BSiVq9ymKZbRH6GsKybMxRZJZxBmhIXs+5H+BrxEK03mw==" saltValue="fQ6LXOIVCQ+7yI+kdUmoG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4" zoomScale="110" zoomScaleNormal="110" zoomScaleSheetLayoutView="55" workbookViewId="0">
      <selection activeCell="AN70" sqref="AN7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610</v>
      </c>
    </row>
  </sheetData>
  <sheetProtection algorithmName="SHA-512" hashValue="sDkzXodl4xA2xx5j4DJdwwQ3cOMy0kIu4s7Kp+lDXd9RZQPihZQ/XFIR/HYCJSBwLxxsXOTFC+ag4+orG9r9JQ==" saltValue="yQ+WMhxfnZ9D+yL++ibi7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556</v>
      </c>
      <c r="G2" s="155"/>
      <c r="H2" s="156"/>
    </row>
    <row r="3" spans="1:8" x14ac:dyDescent="0.15">
      <c r="A3" s="152" t="s">
        <v>549</v>
      </c>
      <c r="B3" s="157"/>
      <c r="C3" s="158"/>
      <c r="D3" s="159">
        <v>45548</v>
      </c>
      <c r="E3" s="160"/>
      <c r="F3" s="161">
        <v>106092</v>
      </c>
      <c r="G3" s="162"/>
      <c r="H3" s="163"/>
    </row>
    <row r="4" spans="1:8" x14ac:dyDescent="0.15">
      <c r="A4" s="164"/>
      <c r="B4" s="165"/>
      <c r="C4" s="166"/>
      <c r="D4" s="167">
        <v>26337</v>
      </c>
      <c r="E4" s="168"/>
      <c r="F4" s="169">
        <v>44299</v>
      </c>
      <c r="G4" s="170"/>
      <c r="H4" s="171"/>
    </row>
    <row r="5" spans="1:8" x14ac:dyDescent="0.15">
      <c r="A5" s="152" t="s">
        <v>551</v>
      </c>
      <c r="B5" s="157"/>
      <c r="C5" s="158"/>
      <c r="D5" s="159">
        <v>34509</v>
      </c>
      <c r="E5" s="160"/>
      <c r="F5" s="161">
        <v>78903</v>
      </c>
      <c r="G5" s="162"/>
      <c r="H5" s="163"/>
    </row>
    <row r="6" spans="1:8" x14ac:dyDescent="0.15">
      <c r="A6" s="164"/>
      <c r="B6" s="165"/>
      <c r="C6" s="166"/>
      <c r="D6" s="167">
        <v>28296</v>
      </c>
      <c r="E6" s="168"/>
      <c r="F6" s="169">
        <v>49201</v>
      </c>
      <c r="G6" s="170"/>
      <c r="H6" s="171"/>
    </row>
    <row r="7" spans="1:8" x14ac:dyDescent="0.15">
      <c r="A7" s="152" t="s">
        <v>552</v>
      </c>
      <c r="B7" s="157"/>
      <c r="C7" s="158"/>
      <c r="D7" s="159">
        <v>27584</v>
      </c>
      <c r="E7" s="160"/>
      <c r="F7" s="161">
        <v>82993</v>
      </c>
      <c r="G7" s="162"/>
      <c r="H7" s="163"/>
    </row>
    <row r="8" spans="1:8" x14ac:dyDescent="0.15">
      <c r="A8" s="164"/>
      <c r="B8" s="165"/>
      <c r="C8" s="166"/>
      <c r="D8" s="167">
        <v>22562</v>
      </c>
      <c r="E8" s="168"/>
      <c r="F8" s="169">
        <v>46787</v>
      </c>
      <c r="G8" s="170"/>
      <c r="H8" s="171"/>
    </row>
    <row r="9" spans="1:8" x14ac:dyDescent="0.15">
      <c r="A9" s="152" t="s">
        <v>553</v>
      </c>
      <c r="B9" s="157"/>
      <c r="C9" s="158"/>
      <c r="D9" s="159">
        <v>62111</v>
      </c>
      <c r="E9" s="160"/>
      <c r="F9" s="161">
        <v>108252</v>
      </c>
      <c r="G9" s="162"/>
      <c r="H9" s="163"/>
    </row>
    <row r="10" spans="1:8" x14ac:dyDescent="0.15">
      <c r="A10" s="164"/>
      <c r="B10" s="165"/>
      <c r="C10" s="166"/>
      <c r="D10" s="167">
        <v>41264</v>
      </c>
      <c r="E10" s="168"/>
      <c r="F10" s="169">
        <v>50321</v>
      </c>
      <c r="G10" s="170"/>
      <c r="H10" s="171"/>
    </row>
    <row r="11" spans="1:8" x14ac:dyDescent="0.15">
      <c r="A11" s="152" t="s">
        <v>554</v>
      </c>
      <c r="B11" s="157"/>
      <c r="C11" s="158"/>
      <c r="D11" s="159">
        <v>54221</v>
      </c>
      <c r="E11" s="160"/>
      <c r="F11" s="161">
        <v>93492</v>
      </c>
      <c r="G11" s="162"/>
      <c r="H11" s="163"/>
    </row>
    <row r="12" spans="1:8" x14ac:dyDescent="0.15">
      <c r="A12" s="164"/>
      <c r="B12" s="165"/>
      <c r="C12" s="172"/>
      <c r="D12" s="167">
        <v>30232</v>
      </c>
      <c r="E12" s="168"/>
      <c r="F12" s="169">
        <v>53316</v>
      </c>
      <c r="G12" s="170"/>
      <c r="H12" s="171"/>
    </row>
    <row r="13" spans="1:8" x14ac:dyDescent="0.15">
      <c r="A13" s="152"/>
      <c r="B13" s="157"/>
      <c r="C13" s="173"/>
      <c r="D13" s="174">
        <v>44795</v>
      </c>
      <c r="E13" s="175"/>
      <c r="F13" s="176">
        <v>93946</v>
      </c>
      <c r="G13" s="177"/>
      <c r="H13" s="163"/>
    </row>
    <row r="14" spans="1:8" x14ac:dyDescent="0.15">
      <c r="A14" s="164"/>
      <c r="B14" s="165"/>
      <c r="C14" s="166"/>
      <c r="D14" s="167">
        <v>29738</v>
      </c>
      <c r="E14" s="168"/>
      <c r="F14" s="169">
        <v>48785</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7.51</v>
      </c>
      <c r="C19" s="178">
        <f>ROUND(VALUE(SUBSTITUTE(実質収支比率等に係る経年分析!G$48,"▲","-")),2)</f>
        <v>6.13</v>
      </c>
      <c r="D19" s="178">
        <f>ROUND(VALUE(SUBSTITUTE(実質収支比率等に係る経年分析!H$48,"▲","-")),2)</f>
        <v>4.67</v>
      </c>
      <c r="E19" s="178">
        <f>ROUND(VALUE(SUBSTITUTE(実質収支比率等に係る経年分析!I$48,"▲","-")),2)</f>
        <v>5.54</v>
      </c>
      <c r="F19" s="178">
        <f>ROUND(VALUE(SUBSTITUTE(実質収支比率等に係る経年分析!J$48,"▲","-")),2)</f>
        <v>10.42</v>
      </c>
    </row>
    <row r="20" spans="1:11" x14ac:dyDescent="0.15">
      <c r="A20" s="178" t="s">
        <v>55</v>
      </c>
      <c r="B20" s="178">
        <f>ROUND(VALUE(SUBSTITUTE(実質収支比率等に係る経年分析!F$47,"▲","-")),2)</f>
        <v>43.77</v>
      </c>
      <c r="C20" s="178">
        <f>ROUND(VALUE(SUBSTITUTE(実質収支比率等に係る経年分析!G$47,"▲","-")),2)</f>
        <v>48.18</v>
      </c>
      <c r="D20" s="178">
        <f>ROUND(VALUE(SUBSTITUTE(実質収支比率等に係る経年分析!H$47,"▲","-")),2)</f>
        <v>51.53</v>
      </c>
      <c r="E20" s="178">
        <f>ROUND(VALUE(SUBSTITUTE(実質収支比率等に係る経年分析!I$47,"▲","-")),2)</f>
        <v>47.34</v>
      </c>
      <c r="F20" s="178">
        <f>ROUND(VALUE(SUBSTITUTE(実質収支比率等に係る経年分析!J$47,"▲","-")),2)</f>
        <v>42.29</v>
      </c>
    </row>
    <row r="21" spans="1:11" x14ac:dyDescent="0.15">
      <c r="A21" s="178" t="s">
        <v>56</v>
      </c>
      <c r="B21" s="178">
        <f>IF(ISNUMBER(VALUE(SUBSTITUTE(実質収支比率等に係る経年分析!F$49,"▲","-"))),ROUND(VALUE(SUBSTITUTE(実質収支比率等に係る経年分析!F$49,"▲","-")),2),NA())</f>
        <v>5.12</v>
      </c>
      <c r="C21" s="178">
        <f>IF(ISNUMBER(VALUE(SUBSTITUTE(実質収支比率等に係る経年分析!G$49,"▲","-"))),ROUND(VALUE(SUBSTITUTE(実質収支比率等に係る経年分析!G$49,"▲","-")),2),NA())</f>
        <v>-1.44</v>
      </c>
      <c r="D21" s="178">
        <f>IF(ISNUMBER(VALUE(SUBSTITUTE(実質収支比率等に係る経年分析!H$49,"▲","-"))),ROUND(VALUE(SUBSTITUTE(実質収支比率等に係る経年分析!H$49,"▲","-")),2),NA())</f>
        <v>-1.46</v>
      </c>
      <c r="E21" s="178">
        <f>IF(ISNUMBER(VALUE(SUBSTITUTE(実質収支比率等に係る経年分析!I$49,"▲","-"))),ROUND(VALUE(SUBSTITUTE(実質収支比率等に係る経年分析!I$49,"▲","-")),2),NA())</f>
        <v>-6.05</v>
      </c>
      <c r="F21" s="178">
        <f>IF(ISNUMBER(VALUE(SUBSTITUTE(実質収支比率等に係る経年分析!J$49,"▲","-"))),ROUND(VALUE(SUBSTITUTE(実質収支比率等に係る経年分析!J$49,"▲","-")),2),NA())</f>
        <v>-3.27</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介護サービス事業特別会計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0.01</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0.03</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1.79</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3.39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2.81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0.83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0.41</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1.69</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1.29</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1.19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0.77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0.75</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4.8600000000000003</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4.96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5.0199999999999996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5.35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5.92</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7.5</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6.13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4.66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5.53</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10.41</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432</v>
      </c>
      <c r="E42" s="180"/>
      <c r="F42" s="180"/>
      <c r="G42" s="180">
        <f>'実質公債費比率（分子）の構造'!L$52</f>
        <v>421</v>
      </c>
      <c r="H42" s="180"/>
      <c r="I42" s="180"/>
      <c r="J42" s="180">
        <f>'実質公債費比率（分子）の構造'!M$52</f>
        <v>406</v>
      </c>
      <c r="K42" s="180"/>
      <c r="L42" s="180"/>
      <c r="M42" s="180">
        <f>'実質公債費比率（分子）の構造'!N$52</f>
        <v>384</v>
      </c>
      <c r="N42" s="180"/>
      <c r="O42" s="180"/>
      <c r="P42" s="180">
        <f>'実質公債費比率（分子）の構造'!O$52</f>
        <v>365</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11</v>
      </c>
      <c r="C45" s="180"/>
      <c r="D45" s="180"/>
      <c r="E45" s="180">
        <f>'実質公債費比率（分子）の構造'!L$49</f>
        <v>15</v>
      </c>
      <c r="F45" s="180"/>
      <c r="G45" s="180"/>
      <c r="H45" s="180">
        <f>'実質公債費比率（分子）の構造'!M$49</f>
        <v>13</v>
      </c>
      <c r="I45" s="180"/>
      <c r="J45" s="180"/>
      <c r="K45" s="180">
        <f>'実質公債費比率（分子）の構造'!N$49</f>
        <v>14</v>
      </c>
      <c r="L45" s="180"/>
      <c r="M45" s="180"/>
      <c r="N45" s="180">
        <f>'実質公債費比率（分子）の構造'!O$49</f>
        <v>16</v>
      </c>
      <c r="O45" s="180"/>
      <c r="P45" s="180"/>
    </row>
    <row r="46" spans="1:16" x14ac:dyDescent="0.15">
      <c r="A46" s="180" t="s">
        <v>67</v>
      </c>
      <c r="B46" s="180">
        <f>'実質公債費比率（分子）の構造'!K$48</f>
        <v>78</v>
      </c>
      <c r="C46" s="180"/>
      <c r="D46" s="180"/>
      <c r="E46" s="180">
        <f>'実質公債費比率（分子）の構造'!L$48</f>
        <v>79</v>
      </c>
      <c r="F46" s="180"/>
      <c r="G46" s="180"/>
      <c r="H46" s="180">
        <f>'実質公債費比率（分子）の構造'!M$48</f>
        <v>69</v>
      </c>
      <c r="I46" s="180"/>
      <c r="J46" s="180"/>
      <c r="K46" s="180">
        <f>'実質公債費比率（分子）の構造'!N$48</f>
        <v>72</v>
      </c>
      <c r="L46" s="180"/>
      <c r="M46" s="180"/>
      <c r="N46" s="180">
        <f>'実質公債費比率（分子）の構造'!O$48</f>
        <v>64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517</v>
      </c>
      <c r="C49" s="180"/>
      <c r="D49" s="180"/>
      <c r="E49" s="180">
        <f>'実質公債費比率（分子）の構造'!L$45</f>
        <v>510</v>
      </c>
      <c r="F49" s="180"/>
      <c r="G49" s="180"/>
      <c r="H49" s="180">
        <f>'実質公債費比率（分子）の構造'!M$45</f>
        <v>482</v>
      </c>
      <c r="I49" s="180"/>
      <c r="J49" s="180"/>
      <c r="K49" s="180">
        <f>'実質公債費比率（分子）の構造'!N$45</f>
        <v>451</v>
      </c>
      <c r="L49" s="180"/>
      <c r="M49" s="180"/>
      <c r="N49" s="180">
        <f>'実質公債費比率（分子）の構造'!O$45</f>
        <v>408</v>
      </c>
      <c r="O49" s="180"/>
      <c r="P49" s="180"/>
    </row>
    <row r="50" spans="1:16" x14ac:dyDescent="0.15">
      <c r="A50" s="180" t="s">
        <v>71</v>
      </c>
      <c r="B50" s="180" t="e">
        <f>NA()</f>
        <v>#N/A</v>
      </c>
      <c r="C50" s="180">
        <f>IF(ISNUMBER('実質公債費比率（分子）の構造'!K$53),'実質公債費比率（分子）の構造'!K$53,NA())</f>
        <v>174</v>
      </c>
      <c r="D50" s="180" t="e">
        <f>NA()</f>
        <v>#N/A</v>
      </c>
      <c r="E50" s="180" t="e">
        <f>NA()</f>
        <v>#N/A</v>
      </c>
      <c r="F50" s="180">
        <f>IF(ISNUMBER('実質公債費比率（分子）の構造'!L$53),'実質公債費比率（分子）の構造'!L$53,NA())</f>
        <v>183</v>
      </c>
      <c r="G50" s="180" t="e">
        <f>NA()</f>
        <v>#N/A</v>
      </c>
      <c r="H50" s="180" t="e">
        <f>NA()</f>
        <v>#N/A</v>
      </c>
      <c r="I50" s="180">
        <f>IF(ISNUMBER('実質公債費比率（分子）の構造'!M$53),'実質公債費比率（分子）の構造'!M$53,NA())</f>
        <v>158</v>
      </c>
      <c r="J50" s="180" t="e">
        <f>NA()</f>
        <v>#N/A</v>
      </c>
      <c r="K50" s="180" t="e">
        <f>NA()</f>
        <v>#N/A</v>
      </c>
      <c r="L50" s="180">
        <f>IF(ISNUMBER('実質公債費比率（分子）の構造'!N$53),'実質公債費比率（分子）の構造'!N$53,NA())</f>
        <v>153</v>
      </c>
      <c r="M50" s="180" t="e">
        <f>NA()</f>
        <v>#N/A</v>
      </c>
      <c r="N50" s="180" t="e">
        <f>NA()</f>
        <v>#N/A</v>
      </c>
      <c r="O50" s="180">
        <f>IF(ISNUMBER('実質公債費比率（分子）の構造'!O$53),'実質公債費比率（分子）の構造'!O$53,NA())</f>
        <v>123</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3817</v>
      </c>
      <c r="E56" s="179"/>
      <c r="F56" s="179"/>
      <c r="G56" s="179">
        <f>'将来負担比率（分子）の構造'!J$52</f>
        <v>3662</v>
      </c>
      <c r="H56" s="179"/>
      <c r="I56" s="179"/>
      <c r="J56" s="179">
        <f>'将来負担比率（分子）の構造'!K$52</f>
        <v>3511</v>
      </c>
      <c r="K56" s="179"/>
      <c r="L56" s="179"/>
      <c r="M56" s="179">
        <f>'将来負担比率（分子）の構造'!L$52</f>
        <v>3384</v>
      </c>
      <c r="N56" s="179"/>
      <c r="O56" s="179"/>
      <c r="P56" s="179">
        <f>'将来負担比率（分子）の構造'!M$52</f>
        <v>3402</v>
      </c>
    </row>
    <row r="57" spans="1:16" x14ac:dyDescent="0.15">
      <c r="A57" s="179" t="s">
        <v>42</v>
      </c>
      <c r="B57" s="179"/>
      <c r="C57" s="179"/>
      <c r="D57" s="179">
        <f>'将来負担比率（分子）の構造'!I$51</f>
        <v>88</v>
      </c>
      <c r="E57" s="179"/>
      <c r="F57" s="179"/>
      <c r="G57" s="179">
        <f>'将来負担比率（分子）の構造'!J$51</f>
        <v>85</v>
      </c>
      <c r="H57" s="179"/>
      <c r="I57" s="179"/>
      <c r="J57" s="179">
        <f>'将来負担比率（分子）の構造'!K$51</f>
        <v>71</v>
      </c>
      <c r="K57" s="179"/>
      <c r="L57" s="179"/>
      <c r="M57" s="179">
        <f>'将来負担比率（分子）の構造'!L$51</f>
        <v>58</v>
      </c>
      <c r="N57" s="179"/>
      <c r="O57" s="179"/>
      <c r="P57" s="179">
        <f>'将来負担比率（分子）の構造'!M$51</f>
        <v>50</v>
      </c>
    </row>
    <row r="58" spans="1:16" x14ac:dyDescent="0.15">
      <c r="A58" s="179" t="s">
        <v>41</v>
      </c>
      <c r="B58" s="179"/>
      <c r="C58" s="179"/>
      <c r="D58" s="179">
        <f>'将来負担比率（分子）の構造'!I$50</f>
        <v>3706</v>
      </c>
      <c r="E58" s="179"/>
      <c r="F58" s="179"/>
      <c r="G58" s="179">
        <f>'将来負担比率（分子）の構造'!J$50</f>
        <v>4010</v>
      </c>
      <c r="H58" s="179"/>
      <c r="I58" s="179"/>
      <c r="J58" s="179">
        <f>'将来負担比率（分子）の構造'!K$50</f>
        <v>4438</v>
      </c>
      <c r="K58" s="179"/>
      <c r="L58" s="179"/>
      <c r="M58" s="179">
        <f>'将来負担比率（分子）の構造'!L$50</f>
        <v>4410</v>
      </c>
      <c r="N58" s="179"/>
      <c r="O58" s="179"/>
      <c r="P58" s="179">
        <f>'将来負担比率（分子）の構造'!M$50</f>
        <v>3954</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1304</v>
      </c>
      <c r="C62" s="179"/>
      <c r="D62" s="179"/>
      <c r="E62" s="179">
        <f>'将来負担比率（分子）の構造'!J$45</f>
        <v>1256</v>
      </c>
      <c r="F62" s="179"/>
      <c r="G62" s="179"/>
      <c r="H62" s="179">
        <f>'将来負担比率（分子）の構造'!K$45</f>
        <v>1251</v>
      </c>
      <c r="I62" s="179"/>
      <c r="J62" s="179"/>
      <c r="K62" s="179">
        <f>'将来負担比率（分子）の構造'!L$45</f>
        <v>1201</v>
      </c>
      <c r="L62" s="179"/>
      <c r="M62" s="179"/>
      <c r="N62" s="179">
        <f>'将来負担比率（分子）の構造'!M$45</f>
        <v>1187</v>
      </c>
      <c r="O62" s="179"/>
      <c r="P62" s="179"/>
    </row>
    <row r="63" spans="1:16" x14ac:dyDescent="0.15">
      <c r="A63" s="179" t="s">
        <v>34</v>
      </c>
      <c r="B63" s="179">
        <f>'将来負担比率（分子）の構造'!I$44</f>
        <v>97</v>
      </c>
      <c r="C63" s="179"/>
      <c r="D63" s="179"/>
      <c r="E63" s="179">
        <f>'将来負担比率（分子）の構造'!J$44</f>
        <v>85</v>
      </c>
      <c r="F63" s="179"/>
      <c r="G63" s="179"/>
      <c r="H63" s="179">
        <f>'将来負担比率（分子）の構造'!K$44</f>
        <v>85</v>
      </c>
      <c r="I63" s="179"/>
      <c r="J63" s="179"/>
      <c r="K63" s="179">
        <f>'将来負担比率（分子）の構造'!L$44</f>
        <v>123</v>
      </c>
      <c r="L63" s="179"/>
      <c r="M63" s="179"/>
      <c r="N63" s="179">
        <f>'将来負担比率（分子）の構造'!M$44</f>
        <v>291</v>
      </c>
      <c r="O63" s="179"/>
      <c r="P63" s="179"/>
    </row>
    <row r="64" spans="1:16" x14ac:dyDescent="0.15">
      <c r="A64" s="179" t="s">
        <v>33</v>
      </c>
      <c r="B64" s="179">
        <f>'将来負担比率（分子）の構造'!I$43</f>
        <v>688</v>
      </c>
      <c r="C64" s="179"/>
      <c r="D64" s="179"/>
      <c r="E64" s="179">
        <f>'将来負担比率（分子）の構造'!J$43</f>
        <v>663</v>
      </c>
      <c r="F64" s="179"/>
      <c r="G64" s="179"/>
      <c r="H64" s="179">
        <f>'将来負担比率（分子）の構造'!K$43</f>
        <v>618</v>
      </c>
      <c r="I64" s="179"/>
      <c r="J64" s="179"/>
      <c r="K64" s="179">
        <f>'将来負担比率（分子）の構造'!L$43</f>
        <v>597</v>
      </c>
      <c r="L64" s="179"/>
      <c r="M64" s="179"/>
      <c r="N64" s="179">
        <f>'将来負担比率（分子）の構造'!M$43</f>
        <v>566</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4373</v>
      </c>
      <c r="C66" s="179"/>
      <c r="D66" s="179"/>
      <c r="E66" s="179">
        <f>'将来負担比率（分子）の構造'!J$41</f>
        <v>4101</v>
      </c>
      <c r="F66" s="179"/>
      <c r="G66" s="179"/>
      <c r="H66" s="179">
        <f>'将来負担比率（分子）の構造'!K$41</f>
        <v>3851</v>
      </c>
      <c r="I66" s="179"/>
      <c r="J66" s="179"/>
      <c r="K66" s="179">
        <f>'将来負担比率（分子）の構造'!L$41</f>
        <v>3754</v>
      </c>
      <c r="L66" s="179"/>
      <c r="M66" s="179"/>
      <c r="N66" s="179">
        <f>'将来負担比率（分子）の構造'!M$41</f>
        <v>3744</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1859</v>
      </c>
      <c r="C72" s="183">
        <f>基金残高に係る経年分析!G55</f>
        <v>1697</v>
      </c>
      <c r="D72" s="183">
        <f>基金残高に係る経年分析!H55</f>
        <v>1507</v>
      </c>
    </row>
    <row r="73" spans="1:16" x14ac:dyDescent="0.15">
      <c r="A73" s="182" t="s">
        <v>78</v>
      </c>
      <c r="B73" s="183">
        <f>基金残高に係る経年分析!F56</f>
        <v>378</v>
      </c>
      <c r="C73" s="183">
        <f>基金残高に係る経年分析!G56</f>
        <v>378</v>
      </c>
      <c r="D73" s="183">
        <f>基金残高に係る経年分析!H56</f>
        <v>379</v>
      </c>
    </row>
    <row r="74" spans="1:16" x14ac:dyDescent="0.15">
      <c r="A74" s="182" t="s">
        <v>79</v>
      </c>
      <c r="B74" s="183">
        <f>基金残高に係る経年分析!F57</f>
        <v>1647</v>
      </c>
      <c r="C74" s="183">
        <f>基金残高に係る経年分析!G57</f>
        <v>1718</v>
      </c>
      <c r="D74" s="183">
        <f>基金残高に係る経年分析!H57</f>
        <v>1782</v>
      </c>
    </row>
  </sheetData>
  <sheetProtection algorithmName="SHA-512" hashValue="5juxvHDkyJPpHi13rVWMBh/X2BhSzil+p6QtuV8Nu8wQV+e+fwhASbo4fmdnhLnhsEwZgXSuPSeTwLgLezXbzw==" saltValue="26qM9vKWIld3ysnyfnft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R22"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7" t="s">
        <v>215</v>
      </c>
      <c r="DI1" s="658"/>
      <c r="DJ1" s="658"/>
      <c r="DK1" s="658"/>
      <c r="DL1" s="658"/>
      <c r="DM1" s="658"/>
      <c r="DN1" s="659"/>
      <c r="DO1" s="224"/>
      <c r="DP1" s="657" t="s">
        <v>216</v>
      </c>
      <c r="DQ1" s="658"/>
      <c r="DR1" s="658"/>
      <c r="DS1" s="658"/>
      <c r="DT1" s="658"/>
      <c r="DU1" s="658"/>
      <c r="DV1" s="658"/>
      <c r="DW1" s="658"/>
      <c r="DX1" s="658"/>
      <c r="DY1" s="658"/>
      <c r="DZ1" s="658"/>
      <c r="EA1" s="658"/>
      <c r="EB1" s="658"/>
      <c r="EC1" s="659"/>
      <c r="ED1" s="222"/>
      <c r="EE1" s="222"/>
      <c r="EF1" s="222"/>
      <c r="EG1" s="222"/>
      <c r="EH1" s="222"/>
      <c r="EI1" s="222"/>
      <c r="EJ1" s="222"/>
      <c r="EK1" s="222"/>
      <c r="EL1" s="222"/>
      <c r="EM1" s="222"/>
    </row>
    <row r="2" spans="2:143" ht="22.5" customHeight="1" x14ac:dyDescent="0.15">
      <c r="B2" s="225" t="s">
        <v>217</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3" t="s">
        <v>220</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666" t="s">
        <v>224</v>
      </c>
      <c r="AQ4" s="666"/>
      <c r="AR4" s="666"/>
      <c r="AS4" s="666"/>
      <c r="AT4" s="666"/>
      <c r="AU4" s="666"/>
      <c r="AV4" s="666"/>
      <c r="AW4" s="666"/>
      <c r="AX4" s="666"/>
      <c r="AY4" s="666"/>
      <c r="AZ4" s="666"/>
      <c r="BA4" s="666"/>
      <c r="BB4" s="666"/>
      <c r="BC4" s="666"/>
      <c r="BD4" s="666"/>
      <c r="BE4" s="666"/>
      <c r="BF4" s="666"/>
      <c r="BG4" s="666" t="s">
        <v>225</v>
      </c>
      <c r="BH4" s="666"/>
      <c r="BI4" s="666"/>
      <c r="BJ4" s="666"/>
      <c r="BK4" s="666"/>
      <c r="BL4" s="666"/>
      <c r="BM4" s="666"/>
      <c r="BN4" s="666"/>
      <c r="BO4" s="666" t="s">
        <v>222</v>
      </c>
      <c r="BP4" s="666"/>
      <c r="BQ4" s="666"/>
      <c r="BR4" s="666"/>
      <c r="BS4" s="666" t="s">
        <v>226</v>
      </c>
      <c r="BT4" s="666"/>
      <c r="BU4" s="666"/>
      <c r="BV4" s="666"/>
      <c r="BW4" s="666"/>
      <c r="BX4" s="666"/>
      <c r="BY4" s="666"/>
      <c r="BZ4" s="666"/>
      <c r="CA4" s="666"/>
      <c r="CB4" s="666"/>
      <c r="CD4" s="663" t="s">
        <v>227</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s="228" customFormat="1" ht="11.25" customHeight="1" x14ac:dyDescent="0.15">
      <c r="B5" s="667" t="s">
        <v>228</v>
      </c>
      <c r="C5" s="668"/>
      <c r="D5" s="668"/>
      <c r="E5" s="668"/>
      <c r="F5" s="668"/>
      <c r="G5" s="668"/>
      <c r="H5" s="668"/>
      <c r="I5" s="668"/>
      <c r="J5" s="668"/>
      <c r="K5" s="668"/>
      <c r="L5" s="668"/>
      <c r="M5" s="668"/>
      <c r="N5" s="668"/>
      <c r="O5" s="668"/>
      <c r="P5" s="668"/>
      <c r="Q5" s="669"/>
      <c r="R5" s="670">
        <v>1571596</v>
      </c>
      <c r="S5" s="671"/>
      <c r="T5" s="671"/>
      <c r="U5" s="671"/>
      <c r="V5" s="671"/>
      <c r="W5" s="671"/>
      <c r="X5" s="671"/>
      <c r="Y5" s="672"/>
      <c r="Z5" s="673">
        <v>25.7</v>
      </c>
      <c r="AA5" s="673"/>
      <c r="AB5" s="673"/>
      <c r="AC5" s="673"/>
      <c r="AD5" s="674">
        <v>1571596</v>
      </c>
      <c r="AE5" s="674"/>
      <c r="AF5" s="674"/>
      <c r="AG5" s="674"/>
      <c r="AH5" s="674"/>
      <c r="AI5" s="674"/>
      <c r="AJ5" s="674"/>
      <c r="AK5" s="674"/>
      <c r="AL5" s="675">
        <v>44.7</v>
      </c>
      <c r="AM5" s="676"/>
      <c r="AN5" s="676"/>
      <c r="AO5" s="677"/>
      <c r="AP5" s="667" t="s">
        <v>229</v>
      </c>
      <c r="AQ5" s="668"/>
      <c r="AR5" s="668"/>
      <c r="AS5" s="668"/>
      <c r="AT5" s="668"/>
      <c r="AU5" s="668"/>
      <c r="AV5" s="668"/>
      <c r="AW5" s="668"/>
      <c r="AX5" s="668"/>
      <c r="AY5" s="668"/>
      <c r="AZ5" s="668"/>
      <c r="BA5" s="668"/>
      <c r="BB5" s="668"/>
      <c r="BC5" s="668"/>
      <c r="BD5" s="668"/>
      <c r="BE5" s="668"/>
      <c r="BF5" s="669"/>
      <c r="BG5" s="681">
        <v>1571596</v>
      </c>
      <c r="BH5" s="682"/>
      <c r="BI5" s="682"/>
      <c r="BJ5" s="682"/>
      <c r="BK5" s="682"/>
      <c r="BL5" s="682"/>
      <c r="BM5" s="682"/>
      <c r="BN5" s="683"/>
      <c r="BO5" s="684">
        <v>100</v>
      </c>
      <c r="BP5" s="684"/>
      <c r="BQ5" s="684"/>
      <c r="BR5" s="684"/>
      <c r="BS5" s="685">
        <v>20226</v>
      </c>
      <c r="BT5" s="685"/>
      <c r="BU5" s="685"/>
      <c r="BV5" s="685"/>
      <c r="BW5" s="685"/>
      <c r="BX5" s="685"/>
      <c r="BY5" s="685"/>
      <c r="BZ5" s="685"/>
      <c r="CA5" s="685"/>
      <c r="CB5" s="689"/>
      <c r="CD5" s="663" t="s">
        <v>224</v>
      </c>
      <c r="CE5" s="664"/>
      <c r="CF5" s="664"/>
      <c r="CG5" s="664"/>
      <c r="CH5" s="664"/>
      <c r="CI5" s="664"/>
      <c r="CJ5" s="664"/>
      <c r="CK5" s="664"/>
      <c r="CL5" s="664"/>
      <c r="CM5" s="664"/>
      <c r="CN5" s="664"/>
      <c r="CO5" s="664"/>
      <c r="CP5" s="664"/>
      <c r="CQ5" s="665"/>
      <c r="CR5" s="663" t="s">
        <v>230</v>
      </c>
      <c r="CS5" s="664"/>
      <c r="CT5" s="664"/>
      <c r="CU5" s="664"/>
      <c r="CV5" s="664"/>
      <c r="CW5" s="664"/>
      <c r="CX5" s="664"/>
      <c r="CY5" s="665"/>
      <c r="CZ5" s="663" t="s">
        <v>222</v>
      </c>
      <c r="DA5" s="664"/>
      <c r="DB5" s="664"/>
      <c r="DC5" s="665"/>
      <c r="DD5" s="663" t="s">
        <v>231</v>
      </c>
      <c r="DE5" s="664"/>
      <c r="DF5" s="664"/>
      <c r="DG5" s="664"/>
      <c r="DH5" s="664"/>
      <c r="DI5" s="664"/>
      <c r="DJ5" s="664"/>
      <c r="DK5" s="664"/>
      <c r="DL5" s="664"/>
      <c r="DM5" s="664"/>
      <c r="DN5" s="664"/>
      <c r="DO5" s="664"/>
      <c r="DP5" s="665"/>
      <c r="DQ5" s="663" t="s">
        <v>232</v>
      </c>
      <c r="DR5" s="664"/>
      <c r="DS5" s="664"/>
      <c r="DT5" s="664"/>
      <c r="DU5" s="664"/>
      <c r="DV5" s="664"/>
      <c r="DW5" s="664"/>
      <c r="DX5" s="664"/>
      <c r="DY5" s="664"/>
      <c r="DZ5" s="664"/>
      <c r="EA5" s="664"/>
      <c r="EB5" s="664"/>
      <c r="EC5" s="665"/>
    </row>
    <row r="6" spans="2:143" ht="11.25" customHeight="1" x14ac:dyDescent="0.15">
      <c r="B6" s="678" t="s">
        <v>233</v>
      </c>
      <c r="C6" s="679"/>
      <c r="D6" s="679"/>
      <c r="E6" s="679"/>
      <c r="F6" s="679"/>
      <c r="G6" s="679"/>
      <c r="H6" s="679"/>
      <c r="I6" s="679"/>
      <c r="J6" s="679"/>
      <c r="K6" s="679"/>
      <c r="L6" s="679"/>
      <c r="M6" s="679"/>
      <c r="N6" s="679"/>
      <c r="O6" s="679"/>
      <c r="P6" s="679"/>
      <c r="Q6" s="680"/>
      <c r="R6" s="681">
        <v>70140</v>
      </c>
      <c r="S6" s="682"/>
      <c r="T6" s="682"/>
      <c r="U6" s="682"/>
      <c r="V6" s="682"/>
      <c r="W6" s="682"/>
      <c r="X6" s="682"/>
      <c r="Y6" s="683"/>
      <c r="Z6" s="684">
        <v>1.1000000000000001</v>
      </c>
      <c r="AA6" s="684"/>
      <c r="AB6" s="684"/>
      <c r="AC6" s="684"/>
      <c r="AD6" s="685">
        <v>70140</v>
      </c>
      <c r="AE6" s="685"/>
      <c r="AF6" s="685"/>
      <c r="AG6" s="685"/>
      <c r="AH6" s="685"/>
      <c r="AI6" s="685"/>
      <c r="AJ6" s="685"/>
      <c r="AK6" s="685"/>
      <c r="AL6" s="686">
        <v>2</v>
      </c>
      <c r="AM6" s="687"/>
      <c r="AN6" s="687"/>
      <c r="AO6" s="688"/>
      <c r="AP6" s="678" t="s">
        <v>234</v>
      </c>
      <c r="AQ6" s="679"/>
      <c r="AR6" s="679"/>
      <c r="AS6" s="679"/>
      <c r="AT6" s="679"/>
      <c r="AU6" s="679"/>
      <c r="AV6" s="679"/>
      <c r="AW6" s="679"/>
      <c r="AX6" s="679"/>
      <c r="AY6" s="679"/>
      <c r="AZ6" s="679"/>
      <c r="BA6" s="679"/>
      <c r="BB6" s="679"/>
      <c r="BC6" s="679"/>
      <c r="BD6" s="679"/>
      <c r="BE6" s="679"/>
      <c r="BF6" s="680"/>
      <c r="BG6" s="681">
        <v>1571596</v>
      </c>
      <c r="BH6" s="682"/>
      <c r="BI6" s="682"/>
      <c r="BJ6" s="682"/>
      <c r="BK6" s="682"/>
      <c r="BL6" s="682"/>
      <c r="BM6" s="682"/>
      <c r="BN6" s="683"/>
      <c r="BO6" s="684">
        <v>100</v>
      </c>
      <c r="BP6" s="684"/>
      <c r="BQ6" s="684"/>
      <c r="BR6" s="684"/>
      <c r="BS6" s="685">
        <v>20226</v>
      </c>
      <c r="BT6" s="685"/>
      <c r="BU6" s="685"/>
      <c r="BV6" s="685"/>
      <c r="BW6" s="685"/>
      <c r="BX6" s="685"/>
      <c r="BY6" s="685"/>
      <c r="BZ6" s="685"/>
      <c r="CA6" s="685"/>
      <c r="CB6" s="689"/>
      <c r="CD6" s="692" t="s">
        <v>235</v>
      </c>
      <c r="CE6" s="693"/>
      <c r="CF6" s="693"/>
      <c r="CG6" s="693"/>
      <c r="CH6" s="693"/>
      <c r="CI6" s="693"/>
      <c r="CJ6" s="693"/>
      <c r="CK6" s="693"/>
      <c r="CL6" s="693"/>
      <c r="CM6" s="693"/>
      <c r="CN6" s="693"/>
      <c r="CO6" s="693"/>
      <c r="CP6" s="693"/>
      <c r="CQ6" s="694"/>
      <c r="CR6" s="681">
        <v>75396</v>
      </c>
      <c r="CS6" s="682"/>
      <c r="CT6" s="682"/>
      <c r="CU6" s="682"/>
      <c r="CV6" s="682"/>
      <c r="CW6" s="682"/>
      <c r="CX6" s="682"/>
      <c r="CY6" s="683"/>
      <c r="CZ6" s="675">
        <v>1.4</v>
      </c>
      <c r="DA6" s="676"/>
      <c r="DB6" s="676"/>
      <c r="DC6" s="695"/>
      <c r="DD6" s="690" t="s">
        <v>236</v>
      </c>
      <c r="DE6" s="682"/>
      <c r="DF6" s="682"/>
      <c r="DG6" s="682"/>
      <c r="DH6" s="682"/>
      <c r="DI6" s="682"/>
      <c r="DJ6" s="682"/>
      <c r="DK6" s="682"/>
      <c r="DL6" s="682"/>
      <c r="DM6" s="682"/>
      <c r="DN6" s="682"/>
      <c r="DO6" s="682"/>
      <c r="DP6" s="683"/>
      <c r="DQ6" s="690">
        <v>75396</v>
      </c>
      <c r="DR6" s="682"/>
      <c r="DS6" s="682"/>
      <c r="DT6" s="682"/>
      <c r="DU6" s="682"/>
      <c r="DV6" s="682"/>
      <c r="DW6" s="682"/>
      <c r="DX6" s="682"/>
      <c r="DY6" s="682"/>
      <c r="DZ6" s="682"/>
      <c r="EA6" s="682"/>
      <c r="EB6" s="682"/>
      <c r="EC6" s="691"/>
    </row>
    <row r="7" spans="2:143" ht="11.25" customHeight="1" x14ac:dyDescent="0.15">
      <c r="B7" s="678" t="s">
        <v>237</v>
      </c>
      <c r="C7" s="679"/>
      <c r="D7" s="679"/>
      <c r="E7" s="679"/>
      <c r="F7" s="679"/>
      <c r="G7" s="679"/>
      <c r="H7" s="679"/>
      <c r="I7" s="679"/>
      <c r="J7" s="679"/>
      <c r="K7" s="679"/>
      <c r="L7" s="679"/>
      <c r="M7" s="679"/>
      <c r="N7" s="679"/>
      <c r="O7" s="679"/>
      <c r="P7" s="679"/>
      <c r="Q7" s="680"/>
      <c r="R7" s="681">
        <v>768</v>
      </c>
      <c r="S7" s="682"/>
      <c r="T7" s="682"/>
      <c r="U7" s="682"/>
      <c r="V7" s="682"/>
      <c r="W7" s="682"/>
      <c r="X7" s="682"/>
      <c r="Y7" s="683"/>
      <c r="Z7" s="684">
        <v>0</v>
      </c>
      <c r="AA7" s="684"/>
      <c r="AB7" s="684"/>
      <c r="AC7" s="684"/>
      <c r="AD7" s="685">
        <v>768</v>
      </c>
      <c r="AE7" s="685"/>
      <c r="AF7" s="685"/>
      <c r="AG7" s="685"/>
      <c r="AH7" s="685"/>
      <c r="AI7" s="685"/>
      <c r="AJ7" s="685"/>
      <c r="AK7" s="685"/>
      <c r="AL7" s="686">
        <v>0</v>
      </c>
      <c r="AM7" s="687"/>
      <c r="AN7" s="687"/>
      <c r="AO7" s="688"/>
      <c r="AP7" s="678" t="s">
        <v>238</v>
      </c>
      <c r="AQ7" s="679"/>
      <c r="AR7" s="679"/>
      <c r="AS7" s="679"/>
      <c r="AT7" s="679"/>
      <c r="AU7" s="679"/>
      <c r="AV7" s="679"/>
      <c r="AW7" s="679"/>
      <c r="AX7" s="679"/>
      <c r="AY7" s="679"/>
      <c r="AZ7" s="679"/>
      <c r="BA7" s="679"/>
      <c r="BB7" s="679"/>
      <c r="BC7" s="679"/>
      <c r="BD7" s="679"/>
      <c r="BE7" s="679"/>
      <c r="BF7" s="680"/>
      <c r="BG7" s="681">
        <v>571658</v>
      </c>
      <c r="BH7" s="682"/>
      <c r="BI7" s="682"/>
      <c r="BJ7" s="682"/>
      <c r="BK7" s="682"/>
      <c r="BL7" s="682"/>
      <c r="BM7" s="682"/>
      <c r="BN7" s="683"/>
      <c r="BO7" s="684">
        <v>36.4</v>
      </c>
      <c r="BP7" s="684"/>
      <c r="BQ7" s="684"/>
      <c r="BR7" s="684"/>
      <c r="BS7" s="685">
        <v>20226</v>
      </c>
      <c r="BT7" s="685"/>
      <c r="BU7" s="685"/>
      <c r="BV7" s="685"/>
      <c r="BW7" s="685"/>
      <c r="BX7" s="685"/>
      <c r="BY7" s="685"/>
      <c r="BZ7" s="685"/>
      <c r="CA7" s="685"/>
      <c r="CB7" s="689"/>
      <c r="CD7" s="696" t="s">
        <v>239</v>
      </c>
      <c r="CE7" s="697"/>
      <c r="CF7" s="697"/>
      <c r="CG7" s="697"/>
      <c r="CH7" s="697"/>
      <c r="CI7" s="697"/>
      <c r="CJ7" s="697"/>
      <c r="CK7" s="697"/>
      <c r="CL7" s="697"/>
      <c r="CM7" s="697"/>
      <c r="CN7" s="697"/>
      <c r="CO7" s="697"/>
      <c r="CP7" s="697"/>
      <c r="CQ7" s="698"/>
      <c r="CR7" s="681">
        <v>858804</v>
      </c>
      <c r="CS7" s="682"/>
      <c r="CT7" s="682"/>
      <c r="CU7" s="682"/>
      <c r="CV7" s="682"/>
      <c r="CW7" s="682"/>
      <c r="CX7" s="682"/>
      <c r="CY7" s="683"/>
      <c r="CZ7" s="684">
        <v>15.9</v>
      </c>
      <c r="DA7" s="684"/>
      <c r="DB7" s="684"/>
      <c r="DC7" s="684"/>
      <c r="DD7" s="690">
        <v>49960</v>
      </c>
      <c r="DE7" s="682"/>
      <c r="DF7" s="682"/>
      <c r="DG7" s="682"/>
      <c r="DH7" s="682"/>
      <c r="DI7" s="682"/>
      <c r="DJ7" s="682"/>
      <c r="DK7" s="682"/>
      <c r="DL7" s="682"/>
      <c r="DM7" s="682"/>
      <c r="DN7" s="682"/>
      <c r="DO7" s="682"/>
      <c r="DP7" s="683"/>
      <c r="DQ7" s="690">
        <v>714931</v>
      </c>
      <c r="DR7" s="682"/>
      <c r="DS7" s="682"/>
      <c r="DT7" s="682"/>
      <c r="DU7" s="682"/>
      <c r="DV7" s="682"/>
      <c r="DW7" s="682"/>
      <c r="DX7" s="682"/>
      <c r="DY7" s="682"/>
      <c r="DZ7" s="682"/>
      <c r="EA7" s="682"/>
      <c r="EB7" s="682"/>
      <c r="EC7" s="691"/>
    </row>
    <row r="8" spans="2:143" ht="11.25" customHeight="1" x14ac:dyDescent="0.15">
      <c r="B8" s="678" t="s">
        <v>240</v>
      </c>
      <c r="C8" s="679"/>
      <c r="D8" s="679"/>
      <c r="E8" s="679"/>
      <c r="F8" s="679"/>
      <c r="G8" s="679"/>
      <c r="H8" s="679"/>
      <c r="I8" s="679"/>
      <c r="J8" s="679"/>
      <c r="K8" s="679"/>
      <c r="L8" s="679"/>
      <c r="M8" s="679"/>
      <c r="N8" s="679"/>
      <c r="O8" s="679"/>
      <c r="P8" s="679"/>
      <c r="Q8" s="680"/>
      <c r="R8" s="681">
        <v>4827</v>
      </c>
      <c r="S8" s="682"/>
      <c r="T8" s="682"/>
      <c r="U8" s="682"/>
      <c r="V8" s="682"/>
      <c r="W8" s="682"/>
      <c r="X8" s="682"/>
      <c r="Y8" s="683"/>
      <c r="Z8" s="684">
        <v>0.1</v>
      </c>
      <c r="AA8" s="684"/>
      <c r="AB8" s="684"/>
      <c r="AC8" s="684"/>
      <c r="AD8" s="685">
        <v>4827</v>
      </c>
      <c r="AE8" s="685"/>
      <c r="AF8" s="685"/>
      <c r="AG8" s="685"/>
      <c r="AH8" s="685"/>
      <c r="AI8" s="685"/>
      <c r="AJ8" s="685"/>
      <c r="AK8" s="685"/>
      <c r="AL8" s="686">
        <v>0.1</v>
      </c>
      <c r="AM8" s="687"/>
      <c r="AN8" s="687"/>
      <c r="AO8" s="688"/>
      <c r="AP8" s="678" t="s">
        <v>241</v>
      </c>
      <c r="AQ8" s="679"/>
      <c r="AR8" s="679"/>
      <c r="AS8" s="679"/>
      <c r="AT8" s="679"/>
      <c r="AU8" s="679"/>
      <c r="AV8" s="679"/>
      <c r="AW8" s="679"/>
      <c r="AX8" s="679"/>
      <c r="AY8" s="679"/>
      <c r="AZ8" s="679"/>
      <c r="BA8" s="679"/>
      <c r="BB8" s="679"/>
      <c r="BC8" s="679"/>
      <c r="BD8" s="679"/>
      <c r="BE8" s="679"/>
      <c r="BF8" s="680"/>
      <c r="BG8" s="681">
        <v>19895</v>
      </c>
      <c r="BH8" s="682"/>
      <c r="BI8" s="682"/>
      <c r="BJ8" s="682"/>
      <c r="BK8" s="682"/>
      <c r="BL8" s="682"/>
      <c r="BM8" s="682"/>
      <c r="BN8" s="683"/>
      <c r="BO8" s="684">
        <v>1.3</v>
      </c>
      <c r="BP8" s="684"/>
      <c r="BQ8" s="684"/>
      <c r="BR8" s="684"/>
      <c r="BS8" s="690" t="s">
        <v>236</v>
      </c>
      <c r="BT8" s="682"/>
      <c r="BU8" s="682"/>
      <c r="BV8" s="682"/>
      <c r="BW8" s="682"/>
      <c r="BX8" s="682"/>
      <c r="BY8" s="682"/>
      <c r="BZ8" s="682"/>
      <c r="CA8" s="682"/>
      <c r="CB8" s="691"/>
      <c r="CD8" s="696" t="s">
        <v>242</v>
      </c>
      <c r="CE8" s="697"/>
      <c r="CF8" s="697"/>
      <c r="CG8" s="697"/>
      <c r="CH8" s="697"/>
      <c r="CI8" s="697"/>
      <c r="CJ8" s="697"/>
      <c r="CK8" s="697"/>
      <c r="CL8" s="697"/>
      <c r="CM8" s="697"/>
      <c r="CN8" s="697"/>
      <c r="CO8" s="697"/>
      <c r="CP8" s="697"/>
      <c r="CQ8" s="698"/>
      <c r="CR8" s="681">
        <v>1462012</v>
      </c>
      <c r="CS8" s="682"/>
      <c r="CT8" s="682"/>
      <c r="CU8" s="682"/>
      <c r="CV8" s="682"/>
      <c r="CW8" s="682"/>
      <c r="CX8" s="682"/>
      <c r="CY8" s="683"/>
      <c r="CZ8" s="684">
        <v>27.1</v>
      </c>
      <c r="DA8" s="684"/>
      <c r="DB8" s="684"/>
      <c r="DC8" s="684"/>
      <c r="DD8" s="690">
        <v>36583</v>
      </c>
      <c r="DE8" s="682"/>
      <c r="DF8" s="682"/>
      <c r="DG8" s="682"/>
      <c r="DH8" s="682"/>
      <c r="DI8" s="682"/>
      <c r="DJ8" s="682"/>
      <c r="DK8" s="682"/>
      <c r="DL8" s="682"/>
      <c r="DM8" s="682"/>
      <c r="DN8" s="682"/>
      <c r="DO8" s="682"/>
      <c r="DP8" s="683"/>
      <c r="DQ8" s="690">
        <v>900920</v>
      </c>
      <c r="DR8" s="682"/>
      <c r="DS8" s="682"/>
      <c r="DT8" s="682"/>
      <c r="DU8" s="682"/>
      <c r="DV8" s="682"/>
      <c r="DW8" s="682"/>
      <c r="DX8" s="682"/>
      <c r="DY8" s="682"/>
      <c r="DZ8" s="682"/>
      <c r="EA8" s="682"/>
      <c r="EB8" s="682"/>
      <c r="EC8" s="691"/>
    </row>
    <row r="9" spans="2:143" ht="11.25" customHeight="1" x14ac:dyDescent="0.15">
      <c r="B9" s="678" t="s">
        <v>243</v>
      </c>
      <c r="C9" s="679"/>
      <c r="D9" s="679"/>
      <c r="E9" s="679"/>
      <c r="F9" s="679"/>
      <c r="G9" s="679"/>
      <c r="H9" s="679"/>
      <c r="I9" s="679"/>
      <c r="J9" s="679"/>
      <c r="K9" s="679"/>
      <c r="L9" s="679"/>
      <c r="M9" s="679"/>
      <c r="N9" s="679"/>
      <c r="O9" s="679"/>
      <c r="P9" s="679"/>
      <c r="Q9" s="680"/>
      <c r="R9" s="681">
        <v>3347</v>
      </c>
      <c r="S9" s="682"/>
      <c r="T9" s="682"/>
      <c r="U9" s="682"/>
      <c r="V9" s="682"/>
      <c r="W9" s="682"/>
      <c r="X9" s="682"/>
      <c r="Y9" s="683"/>
      <c r="Z9" s="684">
        <v>0.1</v>
      </c>
      <c r="AA9" s="684"/>
      <c r="AB9" s="684"/>
      <c r="AC9" s="684"/>
      <c r="AD9" s="685">
        <v>3347</v>
      </c>
      <c r="AE9" s="685"/>
      <c r="AF9" s="685"/>
      <c r="AG9" s="685"/>
      <c r="AH9" s="685"/>
      <c r="AI9" s="685"/>
      <c r="AJ9" s="685"/>
      <c r="AK9" s="685"/>
      <c r="AL9" s="686">
        <v>0.1</v>
      </c>
      <c r="AM9" s="687"/>
      <c r="AN9" s="687"/>
      <c r="AO9" s="688"/>
      <c r="AP9" s="678" t="s">
        <v>244</v>
      </c>
      <c r="AQ9" s="679"/>
      <c r="AR9" s="679"/>
      <c r="AS9" s="679"/>
      <c r="AT9" s="679"/>
      <c r="AU9" s="679"/>
      <c r="AV9" s="679"/>
      <c r="AW9" s="679"/>
      <c r="AX9" s="679"/>
      <c r="AY9" s="679"/>
      <c r="AZ9" s="679"/>
      <c r="BA9" s="679"/>
      <c r="BB9" s="679"/>
      <c r="BC9" s="679"/>
      <c r="BD9" s="679"/>
      <c r="BE9" s="679"/>
      <c r="BF9" s="680"/>
      <c r="BG9" s="681">
        <v>450163</v>
      </c>
      <c r="BH9" s="682"/>
      <c r="BI9" s="682"/>
      <c r="BJ9" s="682"/>
      <c r="BK9" s="682"/>
      <c r="BL9" s="682"/>
      <c r="BM9" s="682"/>
      <c r="BN9" s="683"/>
      <c r="BO9" s="684">
        <v>28.6</v>
      </c>
      <c r="BP9" s="684"/>
      <c r="BQ9" s="684"/>
      <c r="BR9" s="684"/>
      <c r="BS9" s="690" t="s">
        <v>236</v>
      </c>
      <c r="BT9" s="682"/>
      <c r="BU9" s="682"/>
      <c r="BV9" s="682"/>
      <c r="BW9" s="682"/>
      <c r="BX9" s="682"/>
      <c r="BY9" s="682"/>
      <c r="BZ9" s="682"/>
      <c r="CA9" s="682"/>
      <c r="CB9" s="691"/>
      <c r="CD9" s="696" t="s">
        <v>245</v>
      </c>
      <c r="CE9" s="697"/>
      <c r="CF9" s="697"/>
      <c r="CG9" s="697"/>
      <c r="CH9" s="697"/>
      <c r="CI9" s="697"/>
      <c r="CJ9" s="697"/>
      <c r="CK9" s="697"/>
      <c r="CL9" s="697"/>
      <c r="CM9" s="697"/>
      <c r="CN9" s="697"/>
      <c r="CO9" s="697"/>
      <c r="CP9" s="697"/>
      <c r="CQ9" s="698"/>
      <c r="CR9" s="681">
        <v>660364</v>
      </c>
      <c r="CS9" s="682"/>
      <c r="CT9" s="682"/>
      <c r="CU9" s="682"/>
      <c r="CV9" s="682"/>
      <c r="CW9" s="682"/>
      <c r="CX9" s="682"/>
      <c r="CY9" s="683"/>
      <c r="CZ9" s="684">
        <v>12.3</v>
      </c>
      <c r="DA9" s="684"/>
      <c r="DB9" s="684"/>
      <c r="DC9" s="684"/>
      <c r="DD9" s="690">
        <v>26560</v>
      </c>
      <c r="DE9" s="682"/>
      <c r="DF9" s="682"/>
      <c r="DG9" s="682"/>
      <c r="DH9" s="682"/>
      <c r="DI9" s="682"/>
      <c r="DJ9" s="682"/>
      <c r="DK9" s="682"/>
      <c r="DL9" s="682"/>
      <c r="DM9" s="682"/>
      <c r="DN9" s="682"/>
      <c r="DO9" s="682"/>
      <c r="DP9" s="683"/>
      <c r="DQ9" s="690">
        <v>624247</v>
      </c>
      <c r="DR9" s="682"/>
      <c r="DS9" s="682"/>
      <c r="DT9" s="682"/>
      <c r="DU9" s="682"/>
      <c r="DV9" s="682"/>
      <c r="DW9" s="682"/>
      <c r="DX9" s="682"/>
      <c r="DY9" s="682"/>
      <c r="DZ9" s="682"/>
      <c r="EA9" s="682"/>
      <c r="EB9" s="682"/>
      <c r="EC9" s="691"/>
    </row>
    <row r="10" spans="2:143" ht="11.25" customHeight="1" x14ac:dyDescent="0.15">
      <c r="B10" s="678" t="s">
        <v>246</v>
      </c>
      <c r="C10" s="679"/>
      <c r="D10" s="679"/>
      <c r="E10" s="679"/>
      <c r="F10" s="679"/>
      <c r="G10" s="679"/>
      <c r="H10" s="679"/>
      <c r="I10" s="679"/>
      <c r="J10" s="679"/>
      <c r="K10" s="679"/>
      <c r="L10" s="679"/>
      <c r="M10" s="679"/>
      <c r="N10" s="679"/>
      <c r="O10" s="679"/>
      <c r="P10" s="679"/>
      <c r="Q10" s="680"/>
      <c r="R10" s="681" t="s">
        <v>236</v>
      </c>
      <c r="S10" s="682"/>
      <c r="T10" s="682"/>
      <c r="U10" s="682"/>
      <c r="V10" s="682"/>
      <c r="W10" s="682"/>
      <c r="X10" s="682"/>
      <c r="Y10" s="683"/>
      <c r="Z10" s="684" t="s">
        <v>128</v>
      </c>
      <c r="AA10" s="684"/>
      <c r="AB10" s="684"/>
      <c r="AC10" s="684"/>
      <c r="AD10" s="685" t="s">
        <v>173</v>
      </c>
      <c r="AE10" s="685"/>
      <c r="AF10" s="685"/>
      <c r="AG10" s="685"/>
      <c r="AH10" s="685"/>
      <c r="AI10" s="685"/>
      <c r="AJ10" s="685"/>
      <c r="AK10" s="685"/>
      <c r="AL10" s="686" t="s">
        <v>236</v>
      </c>
      <c r="AM10" s="687"/>
      <c r="AN10" s="687"/>
      <c r="AO10" s="688"/>
      <c r="AP10" s="678" t="s">
        <v>247</v>
      </c>
      <c r="AQ10" s="679"/>
      <c r="AR10" s="679"/>
      <c r="AS10" s="679"/>
      <c r="AT10" s="679"/>
      <c r="AU10" s="679"/>
      <c r="AV10" s="679"/>
      <c r="AW10" s="679"/>
      <c r="AX10" s="679"/>
      <c r="AY10" s="679"/>
      <c r="AZ10" s="679"/>
      <c r="BA10" s="679"/>
      <c r="BB10" s="679"/>
      <c r="BC10" s="679"/>
      <c r="BD10" s="679"/>
      <c r="BE10" s="679"/>
      <c r="BF10" s="680"/>
      <c r="BG10" s="681">
        <v>23917</v>
      </c>
      <c r="BH10" s="682"/>
      <c r="BI10" s="682"/>
      <c r="BJ10" s="682"/>
      <c r="BK10" s="682"/>
      <c r="BL10" s="682"/>
      <c r="BM10" s="682"/>
      <c r="BN10" s="683"/>
      <c r="BO10" s="684">
        <v>1.5</v>
      </c>
      <c r="BP10" s="684"/>
      <c r="BQ10" s="684"/>
      <c r="BR10" s="684"/>
      <c r="BS10" s="690">
        <v>4846</v>
      </c>
      <c r="BT10" s="682"/>
      <c r="BU10" s="682"/>
      <c r="BV10" s="682"/>
      <c r="BW10" s="682"/>
      <c r="BX10" s="682"/>
      <c r="BY10" s="682"/>
      <c r="BZ10" s="682"/>
      <c r="CA10" s="682"/>
      <c r="CB10" s="691"/>
      <c r="CD10" s="696" t="s">
        <v>248</v>
      </c>
      <c r="CE10" s="697"/>
      <c r="CF10" s="697"/>
      <c r="CG10" s="697"/>
      <c r="CH10" s="697"/>
      <c r="CI10" s="697"/>
      <c r="CJ10" s="697"/>
      <c r="CK10" s="697"/>
      <c r="CL10" s="697"/>
      <c r="CM10" s="697"/>
      <c r="CN10" s="697"/>
      <c r="CO10" s="697"/>
      <c r="CP10" s="697"/>
      <c r="CQ10" s="698"/>
      <c r="CR10" s="681" t="s">
        <v>128</v>
      </c>
      <c r="CS10" s="682"/>
      <c r="CT10" s="682"/>
      <c r="CU10" s="682"/>
      <c r="CV10" s="682"/>
      <c r="CW10" s="682"/>
      <c r="CX10" s="682"/>
      <c r="CY10" s="683"/>
      <c r="CZ10" s="684" t="s">
        <v>128</v>
      </c>
      <c r="DA10" s="684"/>
      <c r="DB10" s="684"/>
      <c r="DC10" s="684"/>
      <c r="DD10" s="690" t="s">
        <v>173</v>
      </c>
      <c r="DE10" s="682"/>
      <c r="DF10" s="682"/>
      <c r="DG10" s="682"/>
      <c r="DH10" s="682"/>
      <c r="DI10" s="682"/>
      <c r="DJ10" s="682"/>
      <c r="DK10" s="682"/>
      <c r="DL10" s="682"/>
      <c r="DM10" s="682"/>
      <c r="DN10" s="682"/>
      <c r="DO10" s="682"/>
      <c r="DP10" s="683"/>
      <c r="DQ10" s="690" t="s">
        <v>236</v>
      </c>
      <c r="DR10" s="682"/>
      <c r="DS10" s="682"/>
      <c r="DT10" s="682"/>
      <c r="DU10" s="682"/>
      <c r="DV10" s="682"/>
      <c r="DW10" s="682"/>
      <c r="DX10" s="682"/>
      <c r="DY10" s="682"/>
      <c r="DZ10" s="682"/>
      <c r="EA10" s="682"/>
      <c r="EB10" s="682"/>
      <c r="EC10" s="691"/>
    </row>
    <row r="11" spans="2:143" ht="11.25" customHeight="1" x14ac:dyDescent="0.15">
      <c r="B11" s="678" t="s">
        <v>249</v>
      </c>
      <c r="C11" s="679"/>
      <c r="D11" s="679"/>
      <c r="E11" s="679"/>
      <c r="F11" s="679"/>
      <c r="G11" s="679"/>
      <c r="H11" s="679"/>
      <c r="I11" s="679"/>
      <c r="J11" s="679"/>
      <c r="K11" s="679"/>
      <c r="L11" s="679"/>
      <c r="M11" s="679"/>
      <c r="N11" s="679"/>
      <c r="O11" s="679"/>
      <c r="P11" s="679"/>
      <c r="Q11" s="680"/>
      <c r="R11" s="681">
        <v>193323</v>
      </c>
      <c r="S11" s="682"/>
      <c r="T11" s="682"/>
      <c r="U11" s="682"/>
      <c r="V11" s="682"/>
      <c r="W11" s="682"/>
      <c r="X11" s="682"/>
      <c r="Y11" s="683"/>
      <c r="Z11" s="686">
        <v>3.2</v>
      </c>
      <c r="AA11" s="687"/>
      <c r="AB11" s="687"/>
      <c r="AC11" s="699"/>
      <c r="AD11" s="690">
        <v>193323</v>
      </c>
      <c r="AE11" s="682"/>
      <c r="AF11" s="682"/>
      <c r="AG11" s="682"/>
      <c r="AH11" s="682"/>
      <c r="AI11" s="682"/>
      <c r="AJ11" s="682"/>
      <c r="AK11" s="683"/>
      <c r="AL11" s="686">
        <v>5.5</v>
      </c>
      <c r="AM11" s="687"/>
      <c r="AN11" s="687"/>
      <c r="AO11" s="688"/>
      <c r="AP11" s="678" t="s">
        <v>250</v>
      </c>
      <c r="AQ11" s="679"/>
      <c r="AR11" s="679"/>
      <c r="AS11" s="679"/>
      <c r="AT11" s="679"/>
      <c r="AU11" s="679"/>
      <c r="AV11" s="679"/>
      <c r="AW11" s="679"/>
      <c r="AX11" s="679"/>
      <c r="AY11" s="679"/>
      <c r="AZ11" s="679"/>
      <c r="BA11" s="679"/>
      <c r="BB11" s="679"/>
      <c r="BC11" s="679"/>
      <c r="BD11" s="679"/>
      <c r="BE11" s="679"/>
      <c r="BF11" s="680"/>
      <c r="BG11" s="681">
        <v>77683</v>
      </c>
      <c r="BH11" s="682"/>
      <c r="BI11" s="682"/>
      <c r="BJ11" s="682"/>
      <c r="BK11" s="682"/>
      <c r="BL11" s="682"/>
      <c r="BM11" s="682"/>
      <c r="BN11" s="683"/>
      <c r="BO11" s="684">
        <v>4.9000000000000004</v>
      </c>
      <c r="BP11" s="684"/>
      <c r="BQ11" s="684"/>
      <c r="BR11" s="684"/>
      <c r="BS11" s="690">
        <v>15380</v>
      </c>
      <c r="BT11" s="682"/>
      <c r="BU11" s="682"/>
      <c r="BV11" s="682"/>
      <c r="BW11" s="682"/>
      <c r="BX11" s="682"/>
      <c r="BY11" s="682"/>
      <c r="BZ11" s="682"/>
      <c r="CA11" s="682"/>
      <c r="CB11" s="691"/>
      <c r="CD11" s="696" t="s">
        <v>251</v>
      </c>
      <c r="CE11" s="697"/>
      <c r="CF11" s="697"/>
      <c r="CG11" s="697"/>
      <c r="CH11" s="697"/>
      <c r="CI11" s="697"/>
      <c r="CJ11" s="697"/>
      <c r="CK11" s="697"/>
      <c r="CL11" s="697"/>
      <c r="CM11" s="697"/>
      <c r="CN11" s="697"/>
      <c r="CO11" s="697"/>
      <c r="CP11" s="697"/>
      <c r="CQ11" s="698"/>
      <c r="CR11" s="681">
        <v>284602</v>
      </c>
      <c r="CS11" s="682"/>
      <c r="CT11" s="682"/>
      <c r="CU11" s="682"/>
      <c r="CV11" s="682"/>
      <c r="CW11" s="682"/>
      <c r="CX11" s="682"/>
      <c r="CY11" s="683"/>
      <c r="CZ11" s="684">
        <v>5.3</v>
      </c>
      <c r="DA11" s="684"/>
      <c r="DB11" s="684"/>
      <c r="DC11" s="684"/>
      <c r="DD11" s="690">
        <v>31191</v>
      </c>
      <c r="DE11" s="682"/>
      <c r="DF11" s="682"/>
      <c r="DG11" s="682"/>
      <c r="DH11" s="682"/>
      <c r="DI11" s="682"/>
      <c r="DJ11" s="682"/>
      <c r="DK11" s="682"/>
      <c r="DL11" s="682"/>
      <c r="DM11" s="682"/>
      <c r="DN11" s="682"/>
      <c r="DO11" s="682"/>
      <c r="DP11" s="683"/>
      <c r="DQ11" s="690">
        <v>174154</v>
      </c>
      <c r="DR11" s="682"/>
      <c r="DS11" s="682"/>
      <c r="DT11" s="682"/>
      <c r="DU11" s="682"/>
      <c r="DV11" s="682"/>
      <c r="DW11" s="682"/>
      <c r="DX11" s="682"/>
      <c r="DY11" s="682"/>
      <c r="DZ11" s="682"/>
      <c r="EA11" s="682"/>
      <c r="EB11" s="682"/>
      <c r="EC11" s="691"/>
    </row>
    <row r="12" spans="2:143" ht="11.25" customHeight="1" x14ac:dyDescent="0.15">
      <c r="B12" s="678" t="s">
        <v>252</v>
      </c>
      <c r="C12" s="679"/>
      <c r="D12" s="679"/>
      <c r="E12" s="679"/>
      <c r="F12" s="679"/>
      <c r="G12" s="679"/>
      <c r="H12" s="679"/>
      <c r="I12" s="679"/>
      <c r="J12" s="679"/>
      <c r="K12" s="679"/>
      <c r="L12" s="679"/>
      <c r="M12" s="679"/>
      <c r="N12" s="679"/>
      <c r="O12" s="679"/>
      <c r="P12" s="679"/>
      <c r="Q12" s="680"/>
      <c r="R12" s="681">
        <v>25985</v>
      </c>
      <c r="S12" s="682"/>
      <c r="T12" s="682"/>
      <c r="U12" s="682"/>
      <c r="V12" s="682"/>
      <c r="W12" s="682"/>
      <c r="X12" s="682"/>
      <c r="Y12" s="683"/>
      <c r="Z12" s="684">
        <v>0.4</v>
      </c>
      <c r="AA12" s="684"/>
      <c r="AB12" s="684"/>
      <c r="AC12" s="684"/>
      <c r="AD12" s="685">
        <v>25985</v>
      </c>
      <c r="AE12" s="685"/>
      <c r="AF12" s="685"/>
      <c r="AG12" s="685"/>
      <c r="AH12" s="685"/>
      <c r="AI12" s="685"/>
      <c r="AJ12" s="685"/>
      <c r="AK12" s="685"/>
      <c r="AL12" s="686">
        <v>0.7</v>
      </c>
      <c r="AM12" s="687"/>
      <c r="AN12" s="687"/>
      <c r="AO12" s="688"/>
      <c r="AP12" s="678" t="s">
        <v>253</v>
      </c>
      <c r="AQ12" s="679"/>
      <c r="AR12" s="679"/>
      <c r="AS12" s="679"/>
      <c r="AT12" s="679"/>
      <c r="AU12" s="679"/>
      <c r="AV12" s="679"/>
      <c r="AW12" s="679"/>
      <c r="AX12" s="679"/>
      <c r="AY12" s="679"/>
      <c r="AZ12" s="679"/>
      <c r="BA12" s="679"/>
      <c r="BB12" s="679"/>
      <c r="BC12" s="679"/>
      <c r="BD12" s="679"/>
      <c r="BE12" s="679"/>
      <c r="BF12" s="680"/>
      <c r="BG12" s="681">
        <v>889908</v>
      </c>
      <c r="BH12" s="682"/>
      <c r="BI12" s="682"/>
      <c r="BJ12" s="682"/>
      <c r="BK12" s="682"/>
      <c r="BL12" s="682"/>
      <c r="BM12" s="682"/>
      <c r="BN12" s="683"/>
      <c r="BO12" s="684">
        <v>56.6</v>
      </c>
      <c r="BP12" s="684"/>
      <c r="BQ12" s="684"/>
      <c r="BR12" s="684"/>
      <c r="BS12" s="690" t="s">
        <v>236</v>
      </c>
      <c r="BT12" s="682"/>
      <c r="BU12" s="682"/>
      <c r="BV12" s="682"/>
      <c r="BW12" s="682"/>
      <c r="BX12" s="682"/>
      <c r="BY12" s="682"/>
      <c r="BZ12" s="682"/>
      <c r="CA12" s="682"/>
      <c r="CB12" s="691"/>
      <c r="CD12" s="696" t="s">
        <v>254</v>
      </c>
      <c r="CE12" s="697"/>
      <c r="CF12" s="697"/>
      <c r="CG12" s="697"/>
      <c r="CH12" s="697"/>
      <c r="CI12" s="697"/>
      <c r="CJ12" s="697"/>
      <c r="CK12" s="697"/>
      <c r="CL12" s="697"/>
      <c r="CM12" s="697"/>
      <c r="CN12" s="697"/>
      <c r="CO12" s="697"/>
      <c r="CP12" s="697"/>
      <c r="CQ12" s="698"/>
      <c r="CR12" s="681">
        <v>124966</v>
      </c>
      <c r="CS12" s="682"/>
      <c r="CT12" s="682"/>
      <c r="CU12" s="682"/>
      <c r="CV12" s="682"/>
      <c r="CW12" s="682"/>
      <c r="CX12" s="682"/>
      <c r="CY12" s="683"/>
      <c r="CZ12" s="684">
        <v>2.2999999999999998</v>
      </c>
      <c r="DA12" s="684"/>
      <c r="DB12" s="684"/>
      <c r="DC12" s="684"/>
      <c r="DD12" s="690" t="s">
        <v>173</v>
      </c>
      <c r="DE12" s="682"/>
      <c r="DF12" s="682"/>
      <c r="DG12" s="682"/>
      <c r="DH12" s="682"/>
      <c r="DI12" s="682"/>
      <c r="DJ12" s="682"/>
      <c r="DK12" s="682"/>
      <c r="DL12" s="682"/>
      <c r="DM12" s="682"/>
      <c r="DN12" s="682"/>
      <c r="DO12" s="682"/>
      <c r="DP12" s="683"/>
      <c r="DQ12" s="690">
        <v>62826</v>
      </c>
      <c r="DR12" s="682"/>
      <c r="DS12" s="682"/>
      <c r="DT12" s="682"/>
      <c r="DU12" s="682"/>
      <c r="DV12" s="682"/>
      <c r="DW12" s="682"/>
      <c r="DX12" s="682"/>
      <c r="DY12" s="682"/>
      <c r="DZ12" s="682"/>
      <c r="EA12" s="682"/>
      <c r="EB12" s="682"/>
      <c r="EC12" s="691"/>
    </row>
    <row r="13" spans="2:143" ht="11.25" customHeight="1" x14ac:dyDescent="0.15">
      <c r="B13" s="678" t="s">
        <v>255</v>
      </c>
      <c r="C13" s="679"/>
      <c r="D13" s="679"/>
      <c r="E13" s="679"/>
      <c r="F13" s="679"/>
      <c r="G13" s="679"/>
      <c r="H13" s="679"/>
      <c r="I13" s="679"/>
      <c r="J13" s="679"/>
      <c r="K13" s="679"/>
      <c r="L13" s="679"/>
      <c r="M13" s="679"/>
      <c r="N13" s="679"/>
      <c r="O13" s="679"/>
      <c r="P13" s="679"/>
      <c r="Q13" s="680"/>
      <c r="R13" s="681" t="s">
        <v>236</v>
      </c>
      <c r="S13" s="682"/>
      <c r="T13" s="682"/>
      <c r="U13" s="682"/>
      <c r="V13" s="682"/>
      <c r="W13" s="682"/>
      <c r="X13" s="682"/>
      <c r="Y13" s="683"/>
      <c r="Z13" s="684" t="s">
        <v>128</v>
      </c>
      <c r="AA13" s="684"/>
      <c r="AB13" s="684"/>
      <c r="AC13" s="684"/>
      <c r="AD13" s="685" t="s">
        <v>173</v>
      </c>
      <c r="AE13" s="685"/>
      <c r="AF13" s="685"/>
      <c r="AG13" s="685"/>
      <c r="AH13" s="685"/>
      <c r="AI13" s="685"/>
      <c r="AJ13" s="685"/>
      <c r="AK13" s="685"/>
      <c r="AL13" s="686" t="s">
        <v>128</v>
      </c>
      <c r="AM13" s="687"/>
      <c r="AN13" s="687"/>
      <c r="AO13" s="688"/>
      <c r="AP13" s="678" t="s">
        <v>256</v>
      </c>
      <c r="AQ13" s="679"/>
      <c r="AR13" s="679"/>
      <c r="AS13" s="679"/>
      <c r="AT13" s="679"/>
      <c r="AU13" s="679"/>
      <c r="AV13" s="679"/>
      <c r="AW13" s="679"/>
      <c r="AX13" s="679"/>
      <c r="AY13" s="679"/>
      <c r="AZ13" s="679"/>
      <c r="BA13" s="679"/>
      <c r="BB13" s="679"/>
      <c r="BC13" s="679"/>
      <c r="BD13" s="679"/>
      <c r="BE13" s="679"/>
      <c r="BF13" s="680"/>
      <c r="BG13" s="681">
        <v>877200</v>
      </c>
      <c r="BH13" s="682"/>
      <c r="BI13" s="682"/>
      <c r="BJ13" s="682"/>
      <c r="BK13" s="682"/>
      <c r="BL13" s="682"/>
      <c r="BM13" s="682"/>
      <c r="BN13" s="683"/>
      <c r="BO13" s="684">
        <v>55.8</v>
      </c>
      <c r="BP13" s="684"/>
      <c r="BQ13" s="684"/>
      <c r="BR13" s="684"/>
      <c r="BS13" s="690" t="s">
        <v>128</v>
      </c>
      <c r="BT13" s="682"/>
      <c r="BU13" s="682"/>
      <c r="BV13" s="682"/>
      <c r="BW13" s="682"/>
      <c r="BX13" s="682"/>
      <c r="BY13" s="682"/>
      <c r="BZ13" s="682"/>
      <c r="CA13" s="682"/>
      <c r="CB13" s="691"/>
      <c r="CD13" s="696" t="s">
        <v>257</v>
      </c>
      <c r="CE13" s="697"/>
      <c r="CF13" s="697"/>
      <c r="CG13" s="697"/>
      <c r="CH13" s="697"/>
      <c r="CI13" s="697"/>
      <c r="CJ13" s="697"/>
      <c r="CK13" s="697"/>
      <c r="CL13" s="697"/>
      <c r="CM13" s="697"/>
      <c r="CN13" s="697"/>
      <c r="CO13" s="697"/>
      <c r="CP13" s="697"/>
      <c r="CQ13" s="698"/>
      <c r="CR13" s="681">
        <v>493323</v>
      </c>
      <c r="CS13" s="682"/>
      <c r="CT13" s="682"/>
      <c r="CU13" s="682"/>
      <c r="CV13" s="682"/>
      <c r="CW13" s="682"/>
      <c r="CX13" s="682"/>
      <c r="CY13" s="683"/>
      <c r="CZ13" s="684">
        <v>9.1999999999999993</v>
      </c>
      <c r="DA13" s="684"/>
      <c r="DB13" s="684"/>
      <c r="DC13" s="684"/>
      <c r="DD13" s="690">
        <v>418944</v>
      </c>
      <c r="DE13" s="682"/>
      <c r="DF13" s="682"/>
      <c r="DG13" s="682"/>
      <c r="DH13" s="682"/>
      <c r="DI13" s="682"/>
      <c r="DJ13" s="682"/>
      <c r="DK13" s="682"/>
      <c r="DL13" s="682"/>
      <c r="DM13" s="682"/>
      <c r="DN13" s="682"/>
      <c r="DO13" s="682"/>
      <c r="DP13" s="683"/>
      <c r="DQ13" s="690">
        <v>114220</v>
      </c>
      <c r="DR13" s="682"/>
      <c r="DS13" s="682"/>
      <c r="DT13" s="682"/>
      <c r="DU13" s="682"/>
      <c r="DV13" s="682"/>
      <c r="DW13" s="682"/>
      <c r="DX13" s="682"/>
      <c r="DY13" s="682"/>
      <c r="DZ13" s="682"/>
      <c r="EA13" s="682"/>
      <c r="EB13" s="682"/>
      <c r="EC13" s="691"/>
    </row>
    <row r="14" spans="2:143" ht="11.25" customHeight="1" x14ac:dyDescent="0.15">
      <c r="B14" s="678" t="s">
        <v>258</v>
      </c>
      <c r="C14" s="679"/>
      <c r="D14" s="679"/>
      <c r="E14" s="679"/>
      <c r="F14" s="679"/>
      <c r="G14" s="679"/>
      <c r="H14" s="679"/>
      <c r="I14" s="679"/>
      <c r="J14" s="679"/>
      <c r="K14" s="679"/>
      <c r="L14" s="679"/>
      <c r="M14" s="679"/>
      <c r="N14" s="679"/>
      <c r="O14" s="679"/>
      <c r="P14" s="679"/>
      <c r="Q14" s="680"/>
      <c r="R14" s="681">
        <v>10324</v>
      </c>
      <c r="S14" s="682"/>
      <c r="T14" s="682"/>
      <c r="U14" s="682"/>
      <c r="V14" s="682"/>
      <c r="W14" s="682"/>
      <c r="X14" s="682"/>
      <c r="Y14" s="683"/>
      <c r="Z14" s="684">
        <v>0.2</v>
      </c>
      <c r="AA14" s="684"/>
      <c r="AB14" s="684"/>
      <c r="AC14" s="684"/>
      <c r="AD14" s="685">
        <v>10324</v>
      </c>
      <c r="AE14" s="685"/>
      <c r="AF14" s="685"/>
      <c r="AG14" s="685"/>
      <c r="AH14" s="685"/>
      <c r="AI14" s="685"/>
      <c r="AJ14" s="685"/>
      <c r="AK14" s="685"/>
      <c r="AL14" s="686">
        <v>0.3</v>
      </c>
      <c r="AM14" s="687"/>
      <c r="AN14" s="687"/>
      <c r="AO14" s="688"/>
      <c r="AP14" s="678" t="s">
        <v>259</v>
      </c>
      <c r="AQ14" s="679"/>
      <c r="AR14" s="679"/>
      <c r="AS14" s="679"/>
      <c r="AT14" s="679"/>
      <c r="AU14" s="679"/>
      <c r="AV14" s="679"/>
      <c r="AW14" s="679"/>
      <c r="AX14" s="679"/>
      <c r="AY14" s="679"/>
      <c r="AZ14" s="679"/>
      <c r="BA14" s="679"/>
      <c r="BB14" s="679"/>
      <c r="BC14" s="679"/>
      <c r="BD14" s="679"/>
      <c r="BE14" s="679"/>
      <c r="BF14" s="680"/>
      <c r="BG14" s="681">
        <v>41932</v>
      </c>
      <c r="BH14" s="682"/>
      <c r="BI14" s="682"/>
      <c r="BJ14" s="682"/>
      <c r="BK14" s="682"/>
      <c r="BL14" s="682"/>
      <c r="BM14" s="682"/>
      <c r="BN14" s="683"/>
      <c r="BO14" s="684">
        <v>2.7</v>
      </c>
      <c r="BP14" s="684"/>
      <c r="BQ14" s="684"/>
      <c r="BR14" s="684"/>
      <c r="BS14" s="690" t="s">
        <v>173</v>
      </c>
      <c r="BT14" s="682"/>
      <c r="BU14" s="682"/>
      <c r="BV14" s="682"/>
      <c r="BW14" s="682"/>
      <c r="BX14" s="682"/>
      <c r="BY14" s="682"/>
      <c r="BZ14" s="682"/>
      <c r="CA14" s="682"/>
      <c r="CB14" s="691"/>
      <c r="CD14" s="696" t="s">
        <v>260</v>
      </c>
      <c r="CE14" s="697"/>
      <c r="CF14" s="697"/>
      <c r="CG14" s="697"/>
      <c r="CH14" s="697"/>
      <c r="CI14" s="697"/>
      <c r="CJ14" s="697"/>
      <c r="CK14" s="697"/>
      <c r="CL14" s="697"/>
      <c r="CM14" s="697"/>
      <c r="CN14" s="697"/>
      <c r="CO14" s="697"/>
      <c r="CP14" s="697"/>
      <c r="CQ14" s="698"/>
      <c r="CR14" s="681">
        <v>267112</v>
      </c>
      <c r="CS14" s="682"/>
      <c r="CT14" s="682"/>
      <c r="CU14" s="682"/>
      <c r="CV14" s="682"/>
      <c r="CW14" s="682"/>
      <c r="CX14" s="682"/>
      <c r="CY14" s="683"/>
      <c r="CZ14" s="684">
        <v>5</v>
      </c>
      <c r="DA14" s="684"/>
      <c r="DB14" s="684"/>
      <c r="DC14" s="684"/>
      <c r="DD14" s="690">
        <v>18406</v>
      </c>
      <c r="DE14" s="682"/>
      <c r="DF14" s="682"/>
      <c r="DG14" s="682"/>
      <c r="DH14" s="682"/>
      <c r="DI14" s="682"/>
      <c r="DJ14" s="682"/>
      <c r="DK14" s="682"/>
      <c r="DL14" s="682"/>
      <c r="DM14" s="682"/>
      <c r="DN14" s="682"/>
      <c r="DO14" s="682"/>
      <c r="DP14" s="683"/>
      <c r="DQ14" s="690">
        <v>244474</v>
      </c>
      <c r="DR14" s="682"/>
      <c r="DS14" s="682"/>
      <c r="DT14" s="682"/>
      <c r="DU14" s="682"/>
      <c r="DV14" s="682"/>
      <c r="DW14" s="682"/>
      <c r="DX14" s="682"/>
      <c r="DY14" s="682"/>
      <c r="DZ14" s="682"/>
      <c r="EA14" s="682"/>
      <c r="EB14" s="682"/>
      <c r="EC14" s="691"/>
    </row>
    <row r="15" spans="2:143" ht="11.25" customHeight="1" x14ac:dyDescent="0.15">
      <c r="B15" s="678" t="s">
        <v>261</v>
      </c>
      <c r="C15" s="679"/>
      <c r="D15" s="679"/>
      <c r="E15" s="679"/>
      <c r="F15" s="679"/>
      <c r="G15" s="679"/>
      <c r="H15" s="679"/>
      <c r="I15" s="679"/>
      <c r="J15" s="679"/>
      <c r="K15" s="679"/>
      <c r="L15" s="679"/>
      <c r="M15" s="679"/>
      <c r="N15" s="679"/>
      <c r="O15" s="679"/>
      <c r="P15" s="679"/>
      <c r="Q15" s="680"/>
      <c r="R15" s="681" t="s">
        <v>128</v>
      </c>
      <c r="S15" s="682"/>
      <c r="T15" s="682"/>
      <c r="U15" s="682"/>
      <c r="V15" s="682"/>
      <c r="W15" s="682"/>
      <c r="X15" s="682"/>
      <c r="Y15" s="683"/>
      <c r="Z15" s="684" t="s">
        <v>128</v>
      </c>
      <c r="AA15" s="684"/>
      <c r="AB15" s="684"/>
      <c r="AC15" s="684"/>
      <c r="AD15" s="685" t="s">
        <v>236</v>
      </c>
      <c r="AE15" s="685"/>
      <c r="AF15" s="685"/>
      <c r="AG15" s="685"/>
      <c r="AH15" s="685"/>
      <c r="AI15" s="685"/>
      <c r="AJ15" s="685"/>
      <c r="AK15" s="685"/>
      <c r="AL15" s="686" t="s">
        <v>236</v>
      </c>
      <c r="AM15" s="687"/>
      <c r="AN15" s="687"/>
      <c r="AO15" s="688"/>
      <c r="AP15" s="678" t="s">
        <v>262</v>
      </c>
      <c r="AQ15" s="679"/>
      <c r="AR15" s="679"/>
      <c r="AS15" s="679"/>
      <c r="AT15" s="679"/>
      <c r="AU15" s="679"/>
      <c r="AV15" s="679"/>
      <c r="AW15" s="679"/>
      <c r="AX15" s="679"/>
      <c r="AY15" s="679"/>
      <c r="AZ15" s="679"/>
      <c r="BA15" s="679"/>
      <c r="BB15" s="679"/>
      <c r="BC15" s="679"/>
      <c r="BD15" s="679"/>
      <c r="BE15" s="679"/>
      <c r="BF15" s="680"/>
      <c r="BG15" s="681">
        <v>68098</v>
      </c>
      <c r="BH15" s="682"/>
      <c r="BI15" s="682"/>
      <c r="BJ15" s="682"/>
      <c r="BK15" s="682"/>
      <c r="BL15" s="682"/>
      <c r="BM15" s="682"/>
      <c r="BN15" s="683"/>
      <c r="BO15" s="684">
        <v>4.3</v>
      </c>
      <c r="BP15" s="684"/>
      <c r="BQ15" s="684"/>
      <c r="BR15" s="684"/>
      <c r="BS15" s="690" t="s">
        <v>128</v>
      </c>
      <c r="BT15" s="682"/>
      <c r="BU15" s="682"/>
      <c r="BV15" s="682"/>
      <c r="BW15" s="682"/>
      <c r="BX15" s="682"/>
      <c r="BY15" s="682"/>
      <c r="BZ15" s="682"/>
      <c r="CA15" s="682"/>
      <c r="CB15" s="691"/>
      <c r="CD15" s="696" t="s">
        <v>263</v>
      </c>
      <c r="CE15" s="697"/>
      <c r="CF15" s="697"/>
      <c r="CG15" s="697"/>
      <c r="CH15" s="697"/>
      <c r="CI15" s="697"/>
      <c r="CJ15" s="697"/>
      <c r="CK15" s="697"/>
      <c r="CL15" s="697"/>
      <c r="CM15" s="697"/>
      <c r="CN15" s="697"/>
      <c r="CO15" s="697"/>
      <c r="CP15" s="697"/>
      <c r="CQ15" s="698"/>
      <c r="CR15" s="681">
        <v>596824</v>
      </c>
      <c r="CS15" s="682"/>
      <c r="CT15" s="682"/>
      <c r="CU15" s="682"/>
      <c r="CV15" s="682"/>
      <c r="CW15" s="682"/>
      <c r="CX15" s="682"/>
      <c r="CY15" s="683"/>
      <c r="CZ15" s="684">
        <v>11.1</v>
      </c>
      <c r="DA15" s="684"/>
      <c r="DB15" s="684"/>
      <c r="DC15" s="684"/>
      <c r="DD15" s="690">
        <v>18635</v>
      </c>
      <c r="DE15" s="682"/>
      <c r="DF15" s="682"/>
      <c r="DG15" s="682"/>
      <c r="DH15" s="682"/>
      <c r="DI15" s="682"/>
      <c r="DJ15" s="682"/>
      <c r="DK15" s="682"/>
      <c r="DL15" s="682"/>
      <c r="DM15" s="682"/>
      <c r="DN15" s="682"/>
      <c r="DO15" s="682"/>
      <c r="DP15" s="683"/>
      <c r="DQ15" s="690">
        <v>499043</v>
      </c>
      <c r="DR15" s="682"/>
      <c r="DS15" s="682"/>
      <c r="DT15" s="682"/>
      <c r="DU15" s="682"/>
      <c r="DV15" s="682"/>
      <c r="DW15" s="682"/>
      <c r="DX15" s="682"/>
      <c r="DY15" s="682"/>
      <c r="DZ15" s="682"/>
      <c r="EA15" s="682"/>
      <c r="EB15" s="682"/>
      <c r="EC15" s="691"/>
    </row>
    <row r="16" spans="2:143" ht="11.25" customHeight="1" x14ac:dyDescent="0.15">
      <c r="B16" s="678" t="s">
        <v>264</v>
      </c>
      <c r="C16" s="679"/>
      <c r="D16" s="679"/>
      <c r="E16" s="679"/>
      <c r="F16" s="679"/>
      <c r="G16" s="679"/>
      <c r="H16" s="679"/>
      <c r="I16" s="679"/>
      <c r="J16" s="679"/>
      <c r="K16" s="679"/>
      <c r="L16" s="679"/>
      <c r="M16" s="679"/>
      <c r="N16" s="679"/>
      <c r="O16" s="679"/>
      <c r="P16" s="679"/>
      <c r="Q16" s="680"/>
      <c r="R16" s="681">
        <v>3247</v>
      </c>
      <c r="S16" s="682"/>
      <c r="T16" s="682"/>
      <c r="U16" s="682"/>
      <c r="V16" s="682"/>
      <c r="W16" s="682"/>
      <c r="X16" s="682"/>
      <c r="Y16" s="683"/>
      <c r="Z16" s="684">
        <v>0.1</v>
      </c>
      <c r="AA16" s="684"/>
      <c r="AB16" s="684"/>
      <c r="AC16" s="684"/>
      <c r="AD16" s="685">
        <v>3247</v>
      </c>
      <c r="AE16" s="685"/>
      <c r="AF16" s="685"/>
      <c r="AG16" s="685"/>
      <c r="AH16" s="685"/>
      <c r="AI16" s="685"/>
      <c r="AJ16" s="685"/>
      <c r="AK16" s="685"/>
      <c r="AL16" s="686">
        <v>0.1</v>
      </c>
      <c r="AM16" s="687"/>
      <c r="AN16" s="687"/>
      <c r="AO16" s="688"/>
      <c r="AP16" s="678" t="s">
        <v>265</v>
      </c>
      <c r="AQ16" s="679"/>
      <c r="AR16" s="679"/>
      <c r="AS16" s="679"/>
      <c r="AT16" s="679"/>
      <c r="AU16" s="679"/>
      <c r="AV16" s="679"/>
      <c r="AW16" s="679"/>
      <c r="AX16" s="679"/>
      <c r="AY16" s="679"/>
      <c r="AZ16" s="679"/>
      <c r="BA16" s="679"/>
      <c r="BB16" s="679"/>
      <c r="BC16" s="679"/>
      <c r="BD16" s="679"/>
      <c r="BE16" s="679"/>
      <c r="BF16" s="680"/>
      <c r="BG16" s="681" t="s">
        <v>128</v>
      </c>
      <c r="BH16" s="682"/>
      <c r="BI16" s="682"/>
      <c r="BJ16" s="682"/>
      <c r="BK16" s="682"/>
      <c r="BL16" s="682"/>
      <c r="BM16" s="682"/>
      <c r="BN16" s="683"/>
      <c r="BO16" s="684" t="s">
        <v>236</v>
      </c>
      <c r="BP16" s="684"/>
      <c r="BQ16" s="684"/>
      <c r="BR16" s="684"/>
      <c r="BS16" s="690" t="s">
        <v>236</v>
      </c>
      <c r="BT16" s="682"/>
      <c r="BU16" s="682"/>
      <c r="BV16" s="682"/>
      <c r="BW16" s="682"/>
      <c r="BX16" s="682"/>
      <c r="BY16" s="682"/>
      <c r="BZ16" s="682"/>
      <c r="CA16" s="682"/>
      <c r="CB16" s="691"/>
      <c r="CD16" s="696" t="s">
        <v>266</v>
      </c>
      <c r="CE16" s="697"/>
      <c r="CF16" s="697"/>
      <c r="CG16" s="697"/>
      <c r="CH16" s="697"/>
      <c r="CI16" s="697"/>
      <c r="CJ16" s="697"/>
      <c r="CK16" s="697"/>
      <c r="CL16" s="697"/>
      <c r="CM16" s="697"/>
      <c r="CN16" s="697"/>
      <c r="CO16" s="697"/>
      <c r="CP16" s="697"/>
      <c r="CQ16" s="698"/>
      <c r="CR16" s="681">
        <v>153948</v>
      </c>
      <c r="CS16" s="682"/>
      <c r="CT16" s="682"/>
      <c r="CU16" s="682"/>
      <c r="CV16" s="682"/>
      <c r="CW16" s="682"/>
      <c r="CX16" s="682"/>
      <c r="CY16" s="683"/>
      <c r="CZ16" s="684">
        <v>2.9</v>
      </c>
      <c r="DA16" s="684"/>
      <c r="DB16" s="684"/>
      <c r="DC16" s="684"/>
      <c r="DD16" s="690" t="s">
        <v>236</v>
      </c>
      <c r="DE16" s="682"/>
      <c r="DF16" s="682"/>
      <c r="DG16" s="682"/>
      <c r="DH16" s="682"/>
      <c r="DI16" s="682"/>
      <c r="DJ16" s="682"/>
      <c r="DK16" s="682"/>
      <c r="DL16" s="682"/>
      <c r="DM16" s="682"/>
      <c r="DN16" s="682"/>
      <c r="DO16" s="682"/>
      <c r="DP16" s="683"/>
      <c r="DQ16" s="690">
        <v>75325</v>
      </c>
      <c r="DR16" s="682"/>
      <c r="DS16" s="682"/>
      <c r="DT16" s="682"/>
      <c r="DU16" s="682"/>
      <c r="DV16" s="682"/>
      <c r="DW16" s="682"/>
      <c r="DX16" s="682"/>
      <c r="DY16" s="682"/>
      <c r="DZ16" s="682"/>
      <c r="EA16" s="682"/>
      <c r="EB16" s="682"/>
      <c r="EC16" s="691"/>
    </row>
    <row r="17" spans="2:133" ht="11.25" customHeight="1" x14ac:dyDescent="0.15">
      <c r="B17" s="678" t="s">
        <v>267</v>
      </c>
      <c r="C17" s="679"/>
      <c r="D17" s="679"/>
      <c r="E17" s="679"/>
      <c r="F17" s="679"/>
      <c r="G17" s="679"/>
      <c r="H17" s="679"/>
      <c r="I17" s="679"/>
      <c r="J17" s="679"/>
      <c r="K17" s="679"/>
      <c r="L17" s="679"/>
      <c r="M17" s="679"/>
      <c r="N17" s="679"/>
      <c r="O17" s="679"/>
      <c r="P17" s="679"/>
      <c r="Q17" s="680"/>
      <c r="R17" s="681">
        <v>19384</v>
      </c>
      <c r="S17" s="682"/>
      <c r="T17" s="682"/>
      <c r="U17" s="682"/>
      <c r="V17" s="682"/>
      <c r="W17" s="682"/>
      <c r="X17" s="682"/>
      <c r="Y17" s="683"/>
      <c r="Z17" s="684">
        <v>0.3</v>
      </c>
      <c r="AA17" s="684"/>
      <c r="AB17" s="684"/>
      <c r="AC17" s="684"/>
      <c r="AD17" s="685">
        <v>19384</v>
      </c>
      <c r="AE17" s="685"/>
      <c r="AF17" s="685"/>
      <c r="AG17" s="685"/>
      <c r="AH17" s="685"/>
      <c r="AI17" s="685"/>
      <c r="AJ17" s="685"/>
      <c r="AK17" s="685"/>
      <c r="AL17" s="686">
        <v>0.6</v>
      </c>
      <c r="AM17" s="687"/>
      <c r="AN17" s="687"/>
      <c r="AO17" s="688"/>
      <c r="AP17" s="678" t="s">
        <v>268</v>
      </c>
      <c r="AQ17" s="679"/>
      <c r="AR17" s="679"/>
      <c r="AS17" s="679"/>
      <c r="AT17" s="679"/>
      <c r="AU17" s="679"/>
      <c r="AV17" s="679"/>
      <c r="AW17" s="679"/>
      <c r="AX17" s="679"/>
      <c r="AY17" s="679"/>
      <c r="AZ17" s="679"/>
      <c r="BA17" s="679"/>
      <c r="BB17" s="679"/>
      <c r="BC17" s="679"/>
      <c r="BD17" s="679"/>
      <c r="BE17" s="679"/>
      <c r="BF17" s="680"/>
      <c r="BG17" s="681" t="s">
        <v>236</v>
      </c>
      <c r="BH17" s="682"/>
      <c r="BI17" s="682"/>
      <c r="BJ17" s="682"/>
      <c r="BK17" s="682"/>
      <c r="BL17" s="682"/>
      <c r="BM17" s="682"/>
      <c r="BN17" s="683"/>
      <c r="BO17" s="684" t="s">
        <v>236</v>
      </c>
      <c r="BP17" s="684"/>
      <c r="BQ17" s="684"/>
      <c r="BR17" s="684"/>
      <c r="BS17" s="690" t="s">
        <v>236</v>
      </c>
      <c r="BT17" s="682"/>
      <c r="BU17" s="682"/>
      <c r="BV17" s="682"/>
      <c r="BW17" s="682"/>
      <c r="BX17" s="682"/>
      <c r="BY17" s="682"/>
      <c r="BZ17" s="682"/>
      <c r="CA17" s="682"/>
      <c r="CB17" s="691"/>
      <c r="CD17" s="696" t="s">
        <v>269</v>
      </c>
      <c r="CE17" s="697"/>
      <c r="CF17" s="697"/>
      <c r="CG17" s="697"/>
      <c r="CH17" s="697"/>
      <c r="CI17" s="697"/>
      <c r="CJ17" s="697"/>
      <c r="CK17" s="697"/>
      <c r="CL17" s="697"/>
      <c r="CM17" s="697"/>
      <c r="CN17" s="697"/>
      <c r="CO17" s="697"/>
      <c r="CP17" s="697"/>
      <c r="CQ17" s="698"/>
      <c r="CR17" s="681">
        <v>408446</v>
      </c>
      <c r="CS17" s="682"/>
      <c r="CT17" s="682"/>
      <c r="CU17" s="682"/>
      <c r="CV17" s="682"/>
      <c r="CW17" s="682"/>
      <c r="CX17" s="682"/>
      <c r="CY17" s="683"/>
      <c r="CZ17" s="684">
        <v>7.6</v>
      </c>
      <c r="DA17" s="684"/>
      <c r="DB17" s="684"/>
      <c r="DC17" s="684"/>
      <c r="DD17" s="690" t="s">
        <v>236</v>
      </c>
      <c r="DE17" s="682"/>
      <c r="DF17" s="682"/>
      <c r="DG17" s="682"/>
      <c r="DH17" s="682"/>
      <c r="DI17" s="682"/>
      <c r="DJ17" s="682"/>
      <c r="DK17" s="682"/>
      <c r="DL17" s="682"/>
      <c r="DM17" s="682"/>
      <c r="DN17" s="682"/>
      <c r="DO17" s="682"/>
      <c r="DP17" s="683"/>
      <c r="DQ17" s="690">
        <v>397387</v>
      </c>
      <c r="DR17" s="682"/>
      <c r="DS17" s="682"/>
      <c r="DT17" s="682"/>
      <c r="DU17" s="682"/>
      <c r="DV17" s="682"/>
      <c r="DW17" s="682"/>
      <c r="DX17" s="682"/>
      <c r="DY17" s="682"/>
      <c r="DZ17" s="682"/>
      <c r="EA17" s="682"/>
      <c r="EB17" s="682"/>
      <c r="EC17" s="691"/>
    </row>
    <row r="18" spans="2:133" ht="11.25" customHeight="1" x14ac:dyDescent="0.15">
      <c r="B18" s="678" t="s">
        <v>270</v>
      </c>
      <c r="C18" s="679"/>
      <c r="D18" s="679"/>
      <c r="E18" s="679"/>
      <c r="F18" s="679"/>
      <c r="G18" s="679"/>
      <c r="H18" s="679"/>
      <c r="I18" s="679"/>
      <c r="J18" s="679"/>
      <c r="K18" s="679"/>
      <c r="L18" s="679"/>
      <c r="M18" s="679"/>
      <c r="N18" s="679"/>
      <c r="O18" s="679"/>
      <c r="P18" s="679"/>
      <c r="Q18" s="680"/>
      <c r="R18" s="681">
        <v>4464</v>
      </c>
      <c r="S18" s="682"/>
      <c r="T18" s="682"/>
      <c r="U18" s="682"/>
      <c r="V18" s="682"/>
      <c r="W18" s="682"/>
      <c r="X18" s="682"/>
      <c r="Y18" s="683"/>
      <c r="Z18" s="684">
        <v>0.1</v>
      </c>
      <c r="AA18" s="684"/>
      <c r="AB18" s="684"/>
      <c r="AC18" s="684"/>
      <c r="AD18" s="685">
        <v>4464</v>
      </c>
      <c r="AE18" s="685"/>
      <c r="AF18" s="685"/>
      <c r="AG18" s="685"/>
      <c r="AH18" s="685"/>
      <c r="AI18" s="685"/>
      <c r="AJ18" s="685"/>
      <c r="AK18" s="685"/>
      <c r="AL18" s="686">
        <v>0.1</v>
      </c>
      <c r="AM18" s="687"/>
      <c r="AN18" s="687"/>
      <c r="AO18" s="688"/>
      <c r="AP18" s="678" t="s">
        <v>271</v>
      </c>
      <c r="AQ18" s="679"/>
      <c r="AR18" s="679"/>
      <c r="AS18" s="679"/>
      <c r="AT18" s="679"/>
      <c r="AU18" s="679"/>
      <c r="AV18" s="679"/>
      <c r="AW18" s="679"/>
      <c r="AX18" s="679"/>
      <c r="AY18" s="679"/>
      <c r="AZ18" s="679"/>
      <c r="BA18" s="679"/>
      <c r="BB18" s="679"/>
      <c r="BC18" s="679"/>
      <c r="BD18" s="679"/>
      <c r="BE18" s="679"/>
      <c r="BF18" s="680"/>
      <c r="BG18" s="681" t="s">
        <v>236</v>
      </c>
      <c r="BH18" s="682"/>
      <c r="BI18" s="682"/>
      <c r="BJ18" s="682"/>
      <c r="BK18" s="682"/>
      <c r="BL18" s="682"/>
      <c r="BM18" s="682"/>
      <c r="BN18" s="683"/>
      <c r="BO18" s="684" t="s">
        <v>236</v>
      </c>
      <c r="BP18" s="684"/>
      <c r="BQ18" s="684"/>
      <c r="BR18" s="684"/>
      <c r="BS18" s="690" t="s">
        <v>236</v>
      </c>
      <c r="BT18" s="682"/>
      <c r="BU18" s="682"/>
      <c r="BV18" s="682"/>
      <c r="BW18" s="682"/>
      <c r="BX18" s="682"/>
      <c r="BY18" s="682"/>
      <c r="BZ18" s="682"/>
      <c r="CA18" s="682"/>
      <c r="CB18" s="691"/>
      <c r="CD18" s="696" t="s">
        <v>272</v>
      </c>
      <c r="CE18" s="697"/>
      <c r="CF18" s="697"/>
      <c r="CG18" s="697"/>
      <c r="CH18" s="697"/>
      <c r="CI18" s="697"/>
      <c r="CJ18" s="697"/>
      <c r="CK18" s="697"/>
      <c r="CL18" s="697"/>
      <c r="CM18" s="697"/>
      <c r="CN18" s="697"/>
      <c r="CO18" s="697"/>
      <c r="CP18" s="697"/>
      <c r="CQ18" s="698"/>
      <c r="CR18" s="681" t="s">
        <v>236</v>
      </c>
      <c r="CS18" s="682"/>
      <c r="CT18" s="682"/>
      <c r="CU18" s="682"/>
      <c r="CV18" s="682"/>
      <c r="CW18" s="682"/>
      <c r="CX18" s="682"/>
      <c r="CY18" s="683"/>
      <c r="CZ18" s="684" t="s">
        <v>128</v>
      </c>
      <c r="DA18" s="684"/>
      <c r="DB18" s="684"/>
      <c r="DC18" s="684"/>
      <c r="DD18" s="690" t="s">
        <v>236</v>
      </c>
      <c r="DE18" s="682"/>
      <c r="DF18" s="682"/>
      <c r="DG18" s="682"/>
      <c r="DH18" s="682"/>
      <c r="DI18" s="682"/>
      <c r="DJ18" s="682"/>
      <c r="DK18" s="682"/>
      <c r="DL18" s="682"/>
      <c r="DM18" s="682"/>
      <c r="DN18" s="682"/>
      <c r="DO18" s="682"/>
      <c r="DP18" s="683"/>
      <c r="DQ18" s="690" t="s">
        <v>173</v>
      </c>
      <c r="DR18" s="682"/>
      <c r="DS18" s="682"/>
      <c r="DT18" s="682"/>
      <c r="DU18" s="682"/>
      <c r="DV18" s="682"/>
      <c r="DW18" s="682"/>
      <c r="DX18" s="682"/>
      <c r="DY18" s="682"/>
      <c r="DZ18" s="682"/>
      <c r="EA18" s="682"/>
      <c r="EB18" s="682"/>
      <c r="EC18" s="691"/>
    </row>
    <row r="19" spans="2:133" ht="11.25" customHeight="1" x14ac:dyDescent="0.15">
      <c r="B19" s="678" t="s">
        <v>273</v>
      </c>
      <c r="C19" s="679"/>
      <c r="D19" s="679"/>
      <c r="E19" s="679"/>
      <c r="F19" s="679"/>
      <c r="G19" s="679"/>
      <c r="H19" s="679"/>
      <c r="I19" s="679"/>
      <c r="J19" s="679"/>
      <c r="K19" s="679"/>
      <c r="L19" s="679"/>
      <c r="M19" s="679"/>
      <c r="N19" s="679"/>
      <c r="O19" s="679"/>
      <c r="P19" s="679"/>
      <c r="Q19" s="680"/>
      <c r="R19" s="681">
        <v>1811</v>
      </c>
      <c r="S19" s="682"/>
      <c r="T19" s="682"/>
      <c r="U19" s="682"/>
      <c r="V19" s="682"/>
      <c r="W19" s="682"/>
      <c r="X19" s="682"/>
      <c r="Y19" s="683"/>
      <c r="Z19" s="684">
        <v>0</v>
      </c>
      <c r="AA19" s="684"/>
      <c r="AB19" s="684"/>
      <c r="AC19" s="684"/>
      <c r="AD19" s="685">
        <v>1811</v>
      </c>
      <c r="AE19" s="685"/>
      <c r="AF19" s="685"/>
      <c r="AG19" s="685"/>
      <c r="AH19" s="685"/>
      <c r="AI19" s="685"/>
      <c r="AJ19" s="685"/>
      <c r="AK19" s="685"/>
      <c r="AL19" s="686">
        <v>0.1</v>
      </c>
      <c r="AM19" s="687"/>
      <c r="AN19" s="687"/>
      <c r="AO19" s="688"/>
      <c r="AP19" s="678" t="s">
        <v>274</v>
      </c>
      <c r="AQ19" s="679"/>
      <c r="AR19" s="679"/>
      <c r="AS19" s="679"/>
      <c r="AT19" s="679"/>
      <c r="AU19" s="679"/>
      <c r="AV19" s="679"/>
      <c r="AW19" s="679"/>
      <c r="AX19" s="679"/>
      <c r="AY19" s="679"/>
      <c r="AZ19" s="679"/>
      <c r="BA19" s="679"/>
      <c r="BB19" s="679"/>
      <c r="BC19" s="679"/>
      <c r="BD19" s="679"/>
      <c r="BE19" s="679"/>
      <c r="BF19" s="680"/>
      <c r="BG19" s="681" t="s">
        <v>173</v>
      </c>
      <c r="BH19" s="682"/>
      <c r="BI19" s="682"/>
      <c r="BJ19" s="682"/>
      <c r="BK19" s="682"/>
      <c r="BL19" s="682"/>
      <c r="BM19" s="682"/>
      <c r="BN19" s="683"/>
      <c r="BO19" s="684" t="s">
        <v>236</v>
      </c>
      <c r="BP19" s="684"/>
      <c r="BQ19" s="684"/>
      <c r="BR19" s="684"/>
      <c r="BS19" s="690" t="s">
        <v>173</v>
      </c>
      <c r="BT19" s="682"/>
      <c r="BU19" s="682"/>
      <c r="BV19" s="682"/>
      <c r="BW19" s="682"/>
      <c r="BX19" s="682"/>
      <c r="BY19" s="682"/>
      <c r="BZ19" s="682"/>
      <c r="CA19" s="682"/>
      <c r="CB19" s="691"/>
      <c r="CD19" s="696" t="s">
        <v>275</v>
      </c>
      <c r="CE19" s="697"/>
      <c r="CF19" s="697"/>
      <c r="CG19" s="697"/>
      <c r="CH19" s="697"/>
      <c r="CI19" s="697"/>
      <c r="CJ19" s="697"/>
      <c r="CK19" s="697"/>
      <c r="CL19" s="697"/>
      <c r="CM19" s="697"/>
      <c r="CN19" s="697"/>
      <c r="CO19" s="697"/>
      <c r="CP19" s="697"/>
      <c r="CQ19" s="698"/>
      <c r="CR19" s="681" t="s">
        <v>128</v>
      </c>
      <c r="CS19" s="682"/>
      <c r="CT19" s="682"/>
      <c r="CU19" s="682"/>
      <c r="CV19" s="682"/>
      <c r="CW19" s="682"/>
      <c r="CX19" s="682"/>
      <c r="CY19" s="683"/>
      <c r="CZ19" s="684" t="s">
        <v>128</v>
      </c>
      <c r="DA19" s="684"/>
      <c r="DB19" s="684"/>
      <c r="DC19" s="684"/>
      <c r="DD19" s="690" t="s">
        <v>128</v>
      </c>
      <c r="DE19" s="682"/>
      <c r="DF19" s="682"/>
      <c r="DG19" s="682"/>
      <c r="DH19" s="682"/>
      <c r="DI19" s="682"/>
      <c r="DJ19" s="682"/>
      <c r="DK19" s="682"/>
      <c r="DL19" s="682"/>
      <c r="DM19" s="682"/>
      <c r="DN19" s="682"/>
      <c r="DO19" s="682"/>
      <c r="DP19" s="683"/>
      <c r="DQ19" s="690" t="s">
        <v>236</v>
      </c>
      <c r="DR19" s="682"/>
      <c r="DS19" s="682"/>
      <c r="DT19" s="682"/>
      <c r="DU19" s="682"/>
      <c r="DV19" s="682"/>
      <c r="DW19" s="682"/>
      <c r="DX19" s="682"/>
      <c r="DY19" s="682"/>
      <c r="DZ19" s="682"/>
      <c r="EA19" s="682"/>
      <c r="EB19" s="682"/>
      <c r="EC19" s="691"/>
    </row>
    <row r="20" spans="2:133" ht="11.25" customHeight="1" x14ac:dyDescent="0.15">
      <c r="B20" s="678" t="s">
        <v>276</v>
      </c>
      <c r="C20" s="679"/>
      <c r="D20" s="679"/>
      <c r="E20" s="679"/>
      <c r="F20" s="679"/>
      <c r="G20" s="679"/>
      <c r="H20" s="679"/>
      <c r="I20" s="679"/>
      <c r="J20" s="679"/>
      <c r="K20" s="679"/>
      <c r="L20" s="679"/>
      <c r="M20" s="679"/>
      <c r="N20" s="679"/>
      <c r="O20" s="679"/>
      <c r="P20" s="679"/>
      <c r="Q20" s="680"/>
      <c r="R20" s="681">
        <v>283</v>
      </c>
      <c r="S20" s="682"/>
      <c r="T20" s="682"/>
      <c r="U20" s="682"/>
      <c r="V20" s="682"/>
      <c r="W20" s="682"/>
      <c r="X20" s="682"/>
      <c r="Y20" s="683"/>
      <c r="Z20" s="684">
        <v>0</v>
      </c>
      <c r="AA20" s="684"/>
      <c r="AB20" s="684"/>
      <c r="AC20" s="684"/>
      <c r="AD20" s="685">
        <v>283</v>
      </c>
      <c r="AE20" s="685"/>
      <c r="AF20" s="685"/>
      <c r="AG20" s="685"/>
      <c r="AH20" s="685"/>
      <c r="AI20" s="685"/>
      <c r="AJ20" s="685"/>
      <c r="AK20" s="685"/>
      <c r="AL20" s="686">
        <v>0</v>
      </c>
      <c r="AM20" s="687"/>
      <c r="AN20" s="687"/>
      <c r="AO20" s="688"/>
      <c r="AP20" s="678" t="s">
        <v>277</v>
      </c>
      <c r="AQ20" s="679"/>
      <c r="AR20" s="679"/>
      <c r="AS20" s="679"/>
      <c r="AT20" s="679"/>
      <c r="AU20" s="679"/>
      <c r="AV20" s="679"/>
      <c r="AW20" s="679"/>
      <c r="AX20" s="679"/>
      <c r="AY20" s="679"/>
      <c r="AZ20" s="679"/>
      <c r="BA20" s="679"/>
      <c r="BB20" s="679"/>
      <c r="BC20" s="679"/>
      <c r="BD20" s="679"/>
      <c r="BE20" s="679"/>
      <c r="BF20" s="680"/>
      <c r="BG20" s="681" t="s">
        <v>236</v>
      </c>
      <c r="BH20" s="682"/>
      <c r="BI20" s="682"/>
      <c r="BJ20" s="682"/>
      <c r="BK20" s="682"/>
      <c r="BL20" s="682"/>
      <c r="BM20" s="682"/>
      <c r="BN20" s="683"/>
      <c r="BO20" s="684" t="s">
        <v>236</v>
      </c>
      <c r="BP20" s="684"/>
      <c r="BQ20" s="684"/>
      <c r="BR20" s="684"/>
      <c r="BS20" s="690" t="s">
        <v>236</v>
      </c>
      <c r="BT20" s="682"/>
      <c r="BU20" s="682"/>
      <c r="BV20" s="682"/>
      <c r="BW20" s="682"/>
      <c r="BX20" s="682"/>
      <c r="BY20" s="682"/>
      <c r="BZ20" s="682"/>
      <c r="CA20" s="682"/>
      <c r="CB20" s="691"/>
      <c r="CD20" s="696" t="s">
        <v>278</v>
      </c>
      <c r="CE20" s="697"/>
      <c r="CF20" s="697"/>
      <c r="CG20" s="697"/>
      <c r="CH20" s="697"/>
      <c r="CI20" s="697"/>
      <c r="CJ20" s="697"/>
      <c r="CK20" s="697"/>
      <c r="CL20" s="697"/>
      <c r="CM20" s="697"/>
      <c r="CN20" s="697"/>
      <c r="CO20" s="697"/>
      <c r="CP20" s="697"/>
      <c r="CQ20" s="698"/>
      <c r="CR20" s="681">
        <v>5385797</v>
      </c>
      <c r="CS20" s="682"/>
      <c r="CT20" s="682"/>
      <c r="CU20" s="682"/>
      <c r="CV20" s="682"/>
      <c r="CW20" s="682"/>
      <c r="CX20" s="682"/>
      <c r="CY20" s="683"/>
      <c r="CZ20" s="684">
        <v>100</v>
      </c>
      <c r="DA20" s="684"/>
      <c r="DB20" s="684"/>
      <c r="DC20" s="684"/>
      <c r="DD20" s="690">
        <v>600279</v>
      </c>
      <c r="DE20" s="682"/>
      <c r="DF20" s="682"/>
      <c r="DG20" s="682"/>
      <c r="DH20" s="682"/>
      <c r="DI20" s="682"/>
      <c r="DJ20" s="682"/>
      <c r="DK20" s="682"/>
      <c r="DL20" s="682"/>
      <c r="DM20" s="682"/>
      <c r="DN20" s="682"/>
      <c r="DO20" s="682"/>
      <c r="DP20" s="683"/>
      <c r="DQ20" s="690">
        <v>3882923</v>
      </c>
      <c r="DR20" s="682"/>
      <c r="DS20" s="682"/>
      <c r="DT20" s="682"/>
      <c r="DU20" s="682"/>
      <c r="DV20" s="682"/>
      <c r="DW20" s="682"/>
      <c r="DX20" s="682"/>
      <c r="DY20" s="682"/>
      <c r="DZ20" s="682"/>
      <c r="EA20" s="682"/>
      <c r="EB20" s="682"/>
      <c r="EC20" s="691"/>
    </row>
    <row r="21" spans="2:133" ht="11.25" customHeight="1" x14ac:dyDescent="0.15">
      <c r="B21" s="678" t="s">
        <v>279</v>
      </c>
      <c r="C21" s="679"/>
      <c r="D21" s="679"/>
      <c r="E21" s="679"/>
      <c r="F21" s="679"/>
      <c r="G21" s="679"/>
      <c r="H21" s="679"/>
      <c r="I21" s="679"/>
      <c r="J21" s="679"/>
      <c r="K21" s="679"/>
      <c r="L21" s="679"/>
      <c r="M21" s="679"/>
      <c r="N21" s="679"/>
      <c r="O21" s="679"/>
      <c r="P21" s="679"/>
      <c r="Q21" s="680"/>
      <c r="R21" s="681">
        <v>12826</v>
      </c>
      <c r="S21" s="682"/>
      <c r="T21" s="682"/>
      <c r="U21" s="682"/>
      <c r="V21" s="682"/>
      <c r="W21" s="682"/>
      <c r="X21" s="682"/>
      <c r="Y21" s="683"/>
      <c r="Z21" s="684">
        <v>0.2</v>
      </c>
      <c r="AA21" s="684"/>
      <c r="AB21" s="684"/>
      <c r="AC21" s="684"/>
      <c r="AD21" s="685">
        <v>12826</v>
      </c>
      <c r="AE21" s="685"/>
      <c r="AF21" s="685"/>
      <c r="AG21" s="685"/>
      <c r="AH21" s="685"/>
      <c r="AI21" s="685"/>
      <c r="AJ21" s="685"/>
      <c r="AK21" s="685"/>
      <c r="AL21" s="686">
        <v>0.4</v>
      </c>
      <c r="AM21" s="687"/>
      <c r="AN21" s="687"/>
      <c r="AO21" s="688"/>
      <c r="AP21" s="700" t="s">
        <v>280</v>
      </c>
      <c r="AQ21" s="701"/>
      <c r="AR21" s="701"/>
      <c r="AS21" s="701"/>
      <c r="AT21" s="701"/>
      <c r="AU21" s="701"/>
      <c r="AV21" s="701"/>
      <c r="AW21" s="701"/>
      <c r="AX21" s="701"/>
      <c r="AY21" s="701"/>
      <c r="AZ21" s="701"/>
      <c r="BA21" s="701"/>
      <c r="BB21" s="701"/>
      <c r="BC21" s="701"/>
      <c r="BD21" s="701"/>
      <c r="BE21" s="701"/>
      <c r="BF21" s="702"/>
      <c r="BG21" s="681" t="s">
        <v>236</v>
      </c>
      <c r="BH21" s="682"/>
      <c r="BI21" s="682"/>
      <c r="BJ21" s="682"/>
      <c r="BK21" s="682"/>
      <c r="BL21" s="682"/>
      <c r="BM21" s="682"/>
      <c r="BN21" s="683"/>
      <c r="BO21" s="684" t="s">
        <v>236</v>
      </c>
      <c r="BP21" s="684"/>
      <c r="BQ21" s="684"/>
      <c r="BR21" s="684"/>
      <c r="BS21" s="690" t="s">
        <v>128</v>
      </c>
      <c r="BT21" s="682"/>
      <c r="BU21" s="682"/>
      <c r="BV21" s="682"/>
      <c r="BW21" s="682"/>
      <c r="BX21" s="682"/>
      <c r="BY21" s="682"/>
      <c r="BZ21" s="682"/>
      <c r="CA21" s="682"/>
      <c r="CB21" s="691"/>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15">
      <c r="B22" s="678" t="s">
        <v>281</v>
      </c>
      <c r="C22" s="679"/>
      <c r="D22" s="679"/>
      <c r="E22" s="679"/>
      <c r="F22" s="679"/>
      <c r="G22" s="679"/>
      <c r="H22" s="679"/>
      <c r="I22" s="679"/>
      <c r="J22" s="679"/>
      <c r="K22" s="679"/>
      <c r="L22" s="679"/>
      <c r="M22" s="679"/>
      <c r="N22" s="679"/>
      <c r="O22" s="679"/>
      <c r="P22" s="679"/>
      <c r="Q22" s="680"/>
      <c r="R22" s="681">
        <v>2055908</v>
      </c>
      <c r="S22" s="682"/>
      <c r="T22" s="682"/>
      <c r="U22" s="682"/>
      <c r="V22" s="682"/>
      <c r="W22" s="682"/>
      <c r="X22" s="682"/>
      <c r="Y22" s="683"/>
      <c r="Z22" s="684">
        <v>33.700000000000003</v>
      </c>
      <c r="AA22" s="684"/>
      <c r="AB22" s="684"/>
      <c r="AC22" s="684"/>
      <c r="AD22" s="685">
        <v>1569345</v>
      </c>
      <c r="AE22" s="685"/>
      <c r="AF22" s="685"/>
      <c r="AG22" s="685"/>
      <c r="AH22" s="685"/>
      <c r="AI22" s="685"/>
      <c r="AJ22" s="685"/>
      <c r="AK22" s="685"/>
      <c r="AL22" s="686">
        <v>44.6</v>
      </c>
      <c r="AM22" s="687"/>
      <c r="AN22" s="687"/>
      <c r="AO22" s="688"/>
      <c r="AP22" s="700" t="s">
        <v>282</v>
      </c>
      <c r="AQ22" s="701"/>
      <c r="AR22" s="701"/>
      <c r="AS22" s="701"/>
      <c r="AT22" s="701"/>
      <c r="AU22" s="701"/>
      <c r="AV22" s="701"/>
      <c r="AW22" s="701"/>
      <c r="AX22" s="701"/>
      <c r="AY22" s="701"/>
      <c r="AZ22" s="701"/>
      <c r="BA22" s="701"/>
      <c r="BB22" s="701"/>
      <c r="BC22" s="701"/>
      <c r="BD22" s="701"/>
      <c r="BE22" s="701"/>
      <c r="BF22" s="702"/>
      <c r="BG22" s="681" t="s">
        <v>236</v>
      </c>
      <c r="BH22" s="682"/>
      <c r="BI22" s="682"/>
      <c r="BJ22" s="682"/>
      <c r="BK22" s="682"/>
      <c r="BL22" s="682"/>
      <c r="BM22" s="682"/>
      <c r="BN22" s="683"/>
      <c r="BO22" s="684" t="s">
        <v>236</v>
      </c>
      <c r="BP22" s="684"/>
      <c r="BQ22" s="684"/>
      <c r="BR22" s="684"/>
      <c r="BS22" s="690" t="s">
        <v>236</v>
      </c>
      <c r="BT22" s="682"/>
      <c r="BU22" s="682"/>
      <c r="BV22" s="682"/>
      <c r="BW22" s="682"/>
      <c r="BX22" s="682"/>
      <c r="BY22" s="682"/>
      <c r="BZ22" s="682"/>
      <c r="CA22" s="682"/>
      <c r="CB22" s="691"/>
      <c r="CD22" s="663" t="s">
        <v>283</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78" t="s">
        <v>284</v>
      </c>
      <c r="C23" s="679"/>
      <c r="D23" s="679"/>
      <c r="E23" s="679"/>
      <c r="F23" s="679"/>
      <c r="G23" s="679"/>
      <c r="H23" s="679"/>
      <c r="I23" s="679"/>
      <c r="J23" s="679"/>
      <c r="K23" s="679"/>
      <c r="L23" s="679"/>
      <c r="M23" s="679"/>
      <c r="N23" s="679"/>
      <c r="O23" s="679"/>
      <c r="P23" s="679"/>
      <c r="Q23" s="680"/>
      <c r="R23" s="681">
        <v>1569345</v>
      </c>
      <c r="S23" s="682"/>
      <c r="T23" s="682"/>
      <c r="U23" s="682"/>
      <c r="V23" s="682"/>
      <c r="W23" s="682"/>
      <c r="X23" s="682"/>
      <c r="Y23" s="683"/>
      <c r="Z23" s="684">
        <v>25.7</v>
      </c>
      <c r="AA23" s="684"/>
      <c r="AB23" s="684"/>
      <c r="AC23" s="684"/>
      <c r="AD23" s="685">
        <v>1569345</v>
      </c>
      <c r="AE23" s="685"/>
      <c r="AF23" s="685"/>
      <c r="AG23" s="685"/>
      <c r="AH23" s="685"/>
      <c r="AI23" s="685"/>
      <c r="AJ23" s="685"/>
      <c r="AK23" s="685"/>
      <c r="AL23" s="686">
        <v>44.6</v>
      </c>
      <c r="AM23" s="687"/>
      <c r="AN23" s="687"/>
      <c r="AO23" s="688"/>
      <c r="AP23" s="700" t="s">
        <v>285</v>
      </c>
      <c r="AQ23" s="701"/>
      <c r="AR23" s="701"/>
      <c r="AS23" s="701"/>
      <c r="AT23" s="701"/>
      <c r="AU23" s="701"/>
      <c r="AV23" s="701"/>
      <c r="AW23" s="701"/>
      <c r="AX23" s="701"/>
      <c r="AY23" s="701"/>
      <c r="AZ23" s="701"/>
      <c r="BA23" s="701"/>
      <c r="BB23" s="701"/>
      <c r="BC23" s="701"/>
      <c r="BD23" s="701"/>
      <c r="BE23" s="701"/>
      <c r="BF23" s="702"/>
      <c r="BG23" s="681" t="s">
        <v>236</v>
      </c>
      <c r="BH23" s="682"/>
      <c r="BI23" s="682"/>
      <c r="BJ23" s="682"/>
      <c r="BK23" s="682"/>
      <c r="BL23" s="682"/>
      <c r="BM23" s="682"/>
      <c r="BN23" s="683"/>
      <c r="BO23" s="684" t="s">
        <v>128</v>
      </c>
      <c r="BP23" s="684"/>
      <c r="BQ23" s="684"/>
      <c r="BR23" s="684"/>
      <c r="BS23" s="690" t="s">
        <v>236</v>
      </c>
      <c r="BT23" s="682"/>
      <c r="BU23" s="682"/>
      <c r="BV23" s="682"/>
      <c r="BW23" s="682"/>
      <c r="BX23" s="682"/>
      <c r="BY23" s="682"/>
      <c r="BZ23" s="682"/>
      <c r="CA23" s="682"/>
      <c r="CB23" s="691"/>
      <c r="CD23" s="663" t="s">
        <v>224</v>
      </c>
      <c r="CE23" s="664"/>
      <c r="CF23" s="664"/>
      <c r="CG23" s="664"/>
      <c r="CH23" s="664"/>
      <c r="CI23" s="664"/>
      <c r="CJ23" s="664"/>
      <c r="CK23" s="664"/>
      <c r="CL23" s="664"/>
      <c r="CM23" s="664"/>
      <c r="CN23" s="664"/>
      <c r="CO23" s="664"/>
      <c r="CP23" s="664"/>
      <c r="CQ23" s="665"/>
      <c r="CR23" s="663" t="s">
        <v>286</v>
      </c>
      <c r="CS23" s="664"/>
      <c r="CT23" s="664"/>
      <c r="CU23" s="664"/>
      <c r="CV23" s="664"/>
      <c r="CW23" s="664"/>
      <c r="CX23" s="664"/>
      <c r="CY23" s="665"/>
      <c r="CZ23" s="663" t="s">
        <v>287</v>
      </c>
      <c r="DA23" s="664"/>
      <c r="DB23" s="664"/>
      <c r="DC23" s="665"/>
      <c r="DD23" s="663" t="s">
        <v>288</v>
      </c>
      <c r="DE23" s="664"/>
      <c r="DF23" s="664"/>
      <c r="DG23" s="664"/>
      <c r="DH23" s="664"/>
      <c r="DI23" s="664"/>
      <c r="DJ23" s="664"/>
      <c r="DK23" s="665"/>
      <c r="DL23" s="712" t="s">
        <v>289</v>
      </c>
      <c r="DM23" s="713"/>
      <c r="DN23" s="713"/>
      <c r="DO23" s="713"/>
      <c r="DP23" s="713"/>
      <c r="DQ23" s="713"/>
      <c r="DR23" s="713"/>
      <c r="DS23" s="713"/>
      <c r="DT23" s="713"/>
      <c r="DU23" s="713"/>
      <c r="DV23" s="714"/>
      <c r="DW23" s="663" t="s">
        <v>290</v>
      </c>
      <c r="DX23" s="664"/>
      <c r="DY23" s="664"/>
      <c r="DZ23" s="664"/>
      <c r="EA23" s="664"/>
      <c r="EB23" s="664"/>
      <c r="EC23" s="665"/>
    </row>
    <row r="24" spans="2:133" ht="11.25" customHeight="1" x14ac:dyDescent="0.15">
      <c r="B24" s="678" t="s">
        <v>291</v>
      </c>
      <c r="C24" s="679"/>
      <c r="D24" s="679"/>
      <c r="E24" s="679"/>
      <c r="F24" s="679"/>
      <c r="G24" s="679"/>
      <c r="H24" s="679"/>
      <c r="I24" s="679"/>
      <c r="J24" s="679"/>
      <c r="K24" s="679"/>
      <c r="L24" s="679"/>
      <c r="M24" s="679"/>
      <c r="N24" s="679"/>
      <c r="O24" s="679"/>
      <c r="P24" s="679"/>
      <c r="Q24" s="680"/>
      <c r="R24" s="681">
        <v>267326</v>
      </c>
      <c r="S24" s="682"/>
      <c r="T24" s="682"/>
      <c r="U24" s="682"/>
      <c r="V24" s="682"/>
      <c r="W24" s="682"/>
      <c r="X24" s="682"/>
      <c r="Y24" s="683"/>
      <c r="Z24" s="684">
        <v>4.4000000000000004</v>
      </c>
      <c r="AA24" s="684"/>
      <c r="AB24" s="684"/>
      <c r="AC24" s="684"/>
      <c r="AD24" s="685" t="s">
        <v>236</v>
      </c>
      <c r="AE24" s="685"/>
      <c r="AF24" s="685"/>
      <c r="AG24" s="685"/>
      <c r="AH24" s="685"/>
      <c r="AI24" s="685"/>
      <c r="AJ24" s="685"/>
      <c r="AK24" s="685"/>
      <c r="AL24" s="686" t="s">
        <v>173</v>
      </c>
      <c r="AM24" s="687"/>
      <c r="AN24" s="687"/>
      <c r="AO24" s="688"/>
      <c r="AP24" s="700" t="s">
        <v>292</v>
      </c>
      <c r="AQ24" s="701"/>
      <c r="AR24" s="701"/>
      <c r="AS24" s="701"/>
      <c r="AT24" s="701"/>
      <c r="AU24" s="701"/>
      <c r="AV24" s="701"/>
      <c r="AW24" s="701"/>
      <c r="AX24" s="701"/>
      <c r="AY24" s="701"/>
      <c r="AZ24" s="701"/>
      <c r="BA24" s="701"/>
      <c r="BB24" s="701"/>
      <c r="BC24" s="701"/>
      <c r="BD24" s="701"/>
      <c r="BE24" s="701"/>
      <c r="BF24" s="702"/>
      <c r="BG24" s="681" t="s">
        <v>236</v>
      </c>
      <c r="BH24" s="682"/>
      <c r="BI24" s="682"/>
      <c r="BJ24" s="682"/>
      <c r="BK24" s="682"/>
      <c r="BL24" s="682"/>
      <c r="BM24" s="682"/>
      <c r="BN24" s="683"/>
      <c r="BO24" s="684" t="s">
        <v>236</v>
      </c>
      <c r="BP24" s="684"/>
      <c r="BQ24" s="684"/>
      <c r="BR24" s="684"/>
      <c r="BS24" s="690" t="s">
        <v>128</v>
      </c>
      <c r="BT24" s="682"/>
      <c r="BU24" s="682"/>
      <c r="BV24" s="682"/>
      <c r="BW24" s="682"/>
      <c r="BX24" s="682"/>
      <c r="BY24" s="682"/>
      <c r="BZ24" s="682"/>
      <c r="CA24" s="682"/>
      <c r="CB24" s="691"/>
      <c r="CD24" s="692" t="s">
        <v>293</v>
      </c>
      <c r="CE24" s="693"/>
      <c r="CF24" s="693"/>
      <c r="CG24" s="693"/>
      <c r="CH24" s="693"/>
      <c r="CI24" s="693"/>
      <c r="CJ24" s="693"/>
      <c r="CK24" s="693"/>
      <c r="CL24" s="693"/>
      <c r="CM24" s="693"/>
      <c r="CN24" s="693"/>
      <c r="CO24" s="693"/>
      <c r="CP24" s="693"/>
      <c r="CQ24" s="694"/>
      <c r="CR24" s="670">
        <v>1964451</v>
      </c>
      <c r="CS24" s="671"/>
      <c r="CT24" s="671"/>
      <c r="CU24" s="671"/>
      <c r="CV24" s="671"/>
      <c r="CW24" s="671"/>
      <c r="CX24" s="671"/>
      <c r="CY24" s="672"/>
      <c r="CZ24" s="675">
        <v>36.5</v>
      </c>
      <c r="DA24" s="676"/>
      <c r="DB24" s="676"/>
      <c r="DC24" s="695"/>
      <c r="DD24" s="715">
        <v>1483401</v>
      </c>
      <c r="DE24" s="671"/>
      <c r="DF24" s="671"/>
      <c r="DG24" s="671"/>
      <c r="DH24" s="671"/>
      <c r="DI24" s="671"/>
      <c r="DJ24" s="671"/>
      <c r="DK24" s="672"/>
      <c r="DL24" s="715">
        <v>1474440</v>
      </c>
      <c r="DM24" s="671"/>
      <c r="DN24" s="671"/>
      <c r="DO24" s="671"/>
      <c r="DP24" s="671"/>
      <c r="DQ24" s="671"/>
      <c r="DR24" s="671"/>
      <c r="DS24" s="671"/>
      <c r="DT24" s="671"/>
      <c r="DU24" s="671"/>
      <c r="DV24" s="672"/>
      <c r="DW24" s="675">
        <v>40.200000000000003</v>
      </c>
      <c r="DX24" s="676"/>
      <c r="DY24" s="676"/>
      <c r="DZ24" s="676"/>
      <c r="EA24" s="676"/>
      <c r="EB24" s="676"/>
      <c r="EC24" s="677"/>
    </row>
    <row r="25" spans="2:133" ht="11.25" customHeight="1" x14ac:dyDescent="0.15">
      <c r="B25" s="678" t="s">
        <v>294</v>
      </c>
      <c r="C25" s="679"/>
      <c r="D25" s="679"/>
      <c r="E25" s="679"/>
      <c r="F25" s="679"/>
      <c r="G25" s="679"/>
      <c r="H25" s="679"/>
      <c r="I25" s="679"/>
      <c r="J25" s="679"/>
      <c r="K25" s="679"/>
      <c r="L25" s="679"/>
      <c r="M25" s="679"/>
      <c r="N25" s="679"/>
      <c r="O25" s="679"/>
      <c r="P25" s="679"/>
      <c r="Q25" s="680"/>
      <c r="R25" s="681">
        <v>219237</v>
      </c>
      <c r="S25" s="682"/>
      <c r="T25" s="682"/>
      <c r="U25" s="682"/>
      <c r="V25" s="682"/>
      <c r="W25" s="682"/>
      <c r="X25" s="682"/>
      <c r="Y25" s="683"/>
      <c r="Z25" s="684">
        <v>3.6</v>
      </c>
      <c r="AA25" s="684"/>
      <c r="AB25" s="684"/>
      <c r="AC25" s="684"/>
      <c r="AD25" s="685" t="s">
        <v>173</v>
      </c>
      <c r="AE25" s="685"/>
      <c r="AF25" s="685"/>
      <c r="AG25" s="685"/>
      <c r="AH25" s="685"/>
      <c r="AI25" s="685"/>
      <c r="AJ25" s="685"/>
      <c r="AK25" s="685"/>
      <c r="AL25" s="686" t="s">
        <v>236</v>
      </c>
      <c r="AM25" s="687"/>
      <c r="AN25" s="687"/>
      <c r="AO25" s="688"/>
      <c r="AP25" s="700" t="s">
        <v>295</v>
      </c>
      <c r="AQ25" s="701"/>
      <c r="AR25" s="701"/>
      <c r="AS25" s="701"/>
      <c r="AT25" s="701"/>
      <c r="AU25" s="701"/>
      <c r="AV25" s="701"/>
      <c r="AW25" s="701"/>
      <c r="AX25" s="701"/>
      <c r="AY25" s="701"/>
      <c r="AZ25" s="701"/>
      <c r="BA25" s="701"/>
      <c r="BB25" s="701"/>
      <c r="BC25" s="701"/>
      <c r="BD25" s="701"/>
      <c r="BE25" s="701"/>
      <c r="BF25" s="702"/>
      <c r="BG25" s="681" t="s">
        <v>236</v>
      </c>
      <c r="BH25" s="682"/>
      <c r="BI25" s="682"/>
      <c r="BJ25" s="682"/>
      <c r="BK25" s="682"/>
      <c r="BL25" s="682"/>
      <c r="BM25" s="682"/>
      <c r="BN25" s="683"/>
      <c r="BO25" s="684" t="s">
        <v>236</v>
      </c>
      <c r="BP25" s="684"/>
      <c r="BQ25" s="684"/>
      <c r="BR25" s="684"/>
      <c r="BS25" s="690" t="s">
        <v>236</v>
      </c>
      <c r="BT25" s="682"/>
      <c r="BU25" s="682"/>
      <c r="BV25" s="682"/>
      <c r="BW25" s="682"/>
      <c r="BX25" s="682"/>
      <c r="BY25" s="682"/>
      <c r="BZ25" s="682"/>
      <c r="CA25" s="682"/>
      <c r="CB25" s="691"/>
      <c r="CD25" s="696" t="s">
        <v>296</v>
      </c>
      <c r="CE25" s="697"/>
      <c r="CF25" s="697"/>
      <c r="CG25" s="697"/>
      <c r="CH25" s="697"/>
      <c r="CI25" s="697"/>
      <c r="CJ25" s="697"/>
      <c r="CK25" s="697"/>
      <c r="CL25" s="697"/>
      <c r="CM25" s="697"/>
      <c r="CN25" s="697"/>
      <c r="CO25" s="697"/>
      <c r="CP25" s="697"/>
      <c r="CQ25" s="698"/>
      <c r="CR25" s="681">
        <v>945551</v>
      </c>
      <c r="CS25" s="718"/>
      <c r="CT25" s="718"/>
      <c r="CU25" s="718"/>
      <c r="CV25" s="718"/>
      <c r="CW25" s="718"/>
      <c r="CX25" s="718"/>
      <c r="CY25" s="719"/>
      <c r="CZ25" s="686">
        <v>17.600000000000001</v>
      </c>
      <c r="DA25" s="716"/>
      <c r="DB25" s="716"/>
      <c r="DC25" s="720"/>
      <c r="DD25" s="690">
        <v>871959</v>
      </c>
      <c r="DE25" s="718"/>
      <c r="DF25" s="718"/>
      <c r="DG25" s="718"/>
      <c r="DH25" s="718"/>
      <c r="DI25" s="718"/>
      <c r="DJ25" s="718"/>
      <c r="DK25" s="719"/>
      <c r="DL25" s="690">
        <v>862998</v>
      </c>
      <c r="DM25" s="718"/>
      <c r="DN25" s="718"/>
      <c r="DO25" s="718"/>
      <c r="DP25" s="718"/>
      <c r="DQ25" s="718"/>
      <c r="DR25" s="718"/>
      <c r="DS25" s="718"/>
      <c r="DT25" s="718"/>
      <c r="DU25" s="718"/>
      <c r="DV25" s="719"/>
      <c r="DW25" s="686">
        <v>23.5</v>
      </c>
      <c r="DX25" s="716"/>
      <c r="DY25" s="716"/>
      <c r="DZ25" s="716"/>
      <c r="EA25" s="716"/>
      <c r="EB25" s="716"/>
      <c r="EC25" s="717"/>
    </row>
    <row r="26" spans="2:133" ht="11.25" customHeight="1" x14ac:dyDescent="0.15">
      <c r="B26" s="678" t="s">
        <v>297</v>
      </c>
      <c r="C26" s="679"/>
      <c r="D26" s="679"/>
      <c r="E26" s="679"/>
      <c r="F26" s="679"/>
      <c r="G26" s="679"/>
      <c r="H26" s="679"/>
      <c r="I26" s="679"/>
      <c r="J26" s="679"/>
      <c r="K26" s="679"/>
      <c r="L26" s="679"/>
      <c r="M26" s="679"/>
      <c r="N26" s="679"/>
      <c r="O26" s="679"/>
      <c r="P26" s="679"/>
      <c r="Q26" s="680"/>
      <c r="R26" s="681">
        <v>3958849</v>
      </c>
      <c r="S26" s="682"/>
      <c r="T26" s="682"/>
      <c r="U26" s="682"/>
      <c r="V26" s="682"/>
      <c r="W26" s="682"/>
      <c r="X26" s="682"/>
      <c r="Y26" s="683"/>
      <c r="Z26" s="684">
        <v>64.8</v>
      </c>
      <c r="AA26" s="684"/>
      <c r="AB26" s="684"/>
      <c r="AC26" s="684"/>
      <c r="AD26" s="685">
        <v>3472286</v>
      </c>
      <c r="AE26" s="685"/>
      <c r="AF26" s="685"/>
      <c r="AG26" s="685"/>
      <c r="AH26" s="685"/>
      <c r="AI26" s="685"/>
      <c r="AJ26" s="685"/>
      <c r="AK26" s="685"/>
      <c r="AL26" s="686">
        <v>98.7</v>
      </c>
      <c r="AM26" s="687"/>
      <c r="AN26" s="687"/>
      <c r="AO26" s="688"/>
      <c r="AP26" s="700" t="s">
        <v>298</v>
      </c>
      <c r="AQ26" s="727"/>
      <c r="AR26" s="727"/>
      <c r="AS26" s="727"/>
      <c r="AT26" s="727"/>
      <c r="AU26" s="727"/>
      <c r="AV26" s="727"/>
      <c r="AW26" s="727"/>
      <c r="AX26" s="727"/>
      <c r="AY26" s="727"/>
      <c r="AZ26" s="727"/>
      <c r="BA26" s="727"/>
      <c r="BB26" s="727"/>
      <c r="BC26" s="727"/>
      <c r="BD26" s="727"/>
      <c r="BE26" s="727"/>
      <c r="BF26" s="702"/>
      <c r="BG26" s="681" t="s">
        <v>236</v>
      </c>
      <c r="BH26" s="682"/>
      <c r="BI26" s="682"/>
      <c r="BJ26" s="682"/>
      <c r="BK26" s="682"/>
      <c r="BL26" s="682"/>
      <c r="BM26" s="682"/>
      <c r="BN26" s="683"/>
      <c r="BO26" s="684" t="s">
        <v>236</v>
      </c>
      <c r="BP26" s="684"/>
      <c r="BQ26" s="684"/>
      <c r="BR26" s="684"/>
      <c r="BS26" s="690" t="s">
        <v>236</v>
      </c>
      <c r="BT26" s="682"/>
      <c r="BU26" s="682"/>
      <c r="BV26" s="682"/>
      <c r="BW26" s="682"/>
      <c r="BX26" s="682"/>
      <c r="BY26" s="682"/>
      <c r="BZ26" s="682"/>
      <c r="CA26" s="682"/>
      <c r="CB26" s="691"/>
      <c r="CD26" s="696" t="s">
        <v>299</v>
      </c>
      <c r="CE26" s="697"/>
      <c r="CF26" s="697"/>
      <c r="CG26" s="697"/>
      <c r="CH26" s="697"/>
      <c r="CI26" s="697"/>
      <c r="CJ26" s="697"/>
      <c r="CK26" s="697"/>
      <c r="CL26" s="697"/>
      <c r="CM26" s="697"/>
      <c r="CN26" s="697"/>
      <c r="CO26" s="697"/>
      <c r="CP26" s="697"/>
      <c r="CQ26" s="698"/>
      <c r="CR26" s="681">
        <v>590342</v>
      </c>
      <c r="CS26" s="682"/>
      <c r="CT26" s="682"/>
      <c r="CU26" s="682"/>
      <c r="CV26" s="682"/>
      <c r="CW26" s="682"/>
      <c r="CX26" s="682"/>
      <c r="CY26" s="683"/>
      <c r="CZ26" s="686">
        <v>11</v>
      </c>
      <c r="DA26" s="716"/>
      <c r="DB26" s="716"/>
      <c r="DC26" s="720"/>
      <c r="DD26" s="690">
        <v>516750</v>
      </c>
      <c r="DE26" s="682"/>
      <c r="DF26" s="682"/>
      <c r="DG26" s="682"/>
      <c r="DH26" s="682"/>
      <c r="DI26" s="682"/>
      <c r="DJ26" s="682"/>
      <c r="DK26" s="683"/>
      <c r="DL26" s="690" t="s">
        <v>236</v>
      </c>
      <c r="DM26" s="682"/>
      <c r="DN26" s="682"/>
      <c r="DO26" s="682"/>
      <c r="DP26" s="682"/>
      <c r="DQ26" s="682"/>
      <c r="DR26" s="682"/>
      <c r="DS26" s="682"/>
      <c r="DT26" s="682"/>
      <c r="DU26" s="682"/>
      <c r="DV26" s="683"/>
      <c r="DW26" s="686" t="s">
        <v>173</v>
      </c>
      <c r="DX26" s="716"/>
      <c r="DY26" s="716"/>
      <c r="DZ26" s="716"/>
      <c r="EA26" s="716"/>
      <c r="EB26" s="716"/>
      <c r="EC26" s="717"/>
    </row>
    <row r="27" spans="2:133" ht="11.25" customHeight="1" x14ac:dyDescent="0.15">
      <c r="B27" s="678" t="s">
        <v>300</v>
      </c>
      <c r="C27" s="679"/>
      <c r="D27" s="679"/>
      <c r="E27" s="679"/>
      <c r="F27" s="679"/>
      <c r="G27" s="679"/>
      <c r="H27" s="679"/>
      <c r="I27" s="679"/>
      <c r="J27" s="679"/>
      <c r="K27" s="679"/>
      <c r="L27" s="679"/>
      <c r="M27" s="679"/>
      <c r="N27" s="679"/>
      <c r="O27" s="679"/>
      <c r="P27" s="679"/>
      <c r="Q27" s="680"/>
      <c r="R27" s="681">
        <v>1192</v>
      </c>
      <c r="S27" s="682"/>
      <c r="T27" s="682"/>
      <c r="U27" s="682"/>
      <c r="V27" s="682"/>
      <c r="W27" s="682"/>
      <c r="X27" s="682"/>
      <c r="Y27" s="683"/>
      <c r="Z27" s="684">
        <v>0</v>
      </c>
      <c r="AA27" s="684"/>
      <c r="AB27" s="684"/>
      <c r="AC27" s="684"/>
      <c r="AD27" s="685">
        <v>1192</v>
      </c>
      <c r="AE27" s="685"/>
      <c r="AF27" s="685"/>
      <c r="AG27" s="685"/>
      <c r="AH27" s="685"/>
      <c r="AI27" s="685"/>
      <c r="AJ27" s="685"/>
      <c r="AK27" s="685"/>
      <c r="AL27" s="686">
        <v>0</v>
      </c>
      <c r="AM27" s="687"/>
      <c r="AN27" s="687"/>
      <c r="AO27" s="688"/>
      <c r="AP27" s="678" t="s">
        <v>301</v>
      </c>
      <c r="AQ27" s="679"/>
      <c r="AR27" s="679"/>
      <c r="AS27" s="679"/>
      <c r="AT27" s="679"/>
      <c r="AU27" s="679"/>
      <c r="AV27" s="679"/>
      <c r="AW27" s="679"/>
      <c r="AX27" s="679"/>
      <c r="AY27" s="679"/>
      <c r="AZ27" s="679"/>
      <c r="BA27" s="679"/>
      <c r="BB27" s="679"/>
      <c r="BC27" s="679"/>
      <c r="BD27" s="679"/>
      <c r="BE27" s="679"/>
      <c r="BF27" s="680"/>
      <c r="BG27" s="681">
        <v>1571596</v>
      </c>
      <c r="BH27" s="682"/>
      <c r="BI27" s="682"/>
      <c r="BJ27" s="682"/>
      <c r="BK27" s="682"/>
      <c r="BL27" s="682"/>
      <c r="BM27" s="682"/>
      <c r="BN27" s="683"/>
      <c r="BO27" s="684">
        <v>100</v>
      </c>
      <c r="BP27" s="684"/>
      <c r="BQ27" s="684"/>
      <c r="BR27" s="684"/>
      <c r="BS27" s="690">
        <v>20226</v>
      </c>
      <c r="BT27" s="682"/>
      <c r="BU27" s="682"/>
      <c r="BV27" s="682"/>
      <c r="BW27" s="682"/>
      <c r="BX27" s="682"/>
      <c r="BY27" s="682"/>
      <c r="BZ27" s="682"/>
      <c r="CA27" s="682"/>
      <c r="CB27" s="691"/>
      <c r="CD27" s="696" t="s">
        <v>302</v>
      </c>
      <c r="CE27" s="697"/>
      <c r="CF27" s="697"/>
      <c r="CG27" s="697"/>
      <c r="CH27" s="697"/>
      <c r="CI27" s="697"/>
      <c r="CJ27" s="697"/>
      <c r="CK27" s="697"/>
      <c r="CL27" s="697"/>
      <c r="CM27" s="697"/>
      <c r="CN27" s="697"/>
      <c r="CO27" s="697"/>
      <c r="CP27" s="697"/>
      <c r="CQ27" s="698"/>
      <c r="CR27" s="681">
        <v>610454</v>
      </c>
      <c r="CS27" s="718"/>
      <c r="CT27" s="718"/>
      <c r="CU27" s="718"/>
      <c r="CV27" s="718"/>
      <c r="CW27" s="718"/>
      <c r="CX27" s="718"/>
      <c r="CY27" s="719"/>
      <c r="CZ27" s="686">
        <v>11.3</v>
      </c>
      <c r="DA27" s="716"/>
      <c r="DB27" s="716"/>
      <c r="DC27" s="720"/>
      <c r="DD27" s="690">
        <v>214055</v>
      </c>
      <c r="DE27" s="718"/>
      <c r="DF27" s="718"/>
      <c r="DG27" s="718"/>
      <c r="DH27" s="718"/>
      <c r="DI27" s="718"/>
      <c r="DJ27" s="718"/>
      <c r="DK27" s="719"/>
      <c r="DL27" s="690">
        <v>214055</v>
      </c>
      <c r="DM27" s="718"/>
      <c r="DN27" s="718"/>
      <c r="DO27" s="718"/>
      <c r="DP27" s="718"/>
      <c r="DQ27" s="718"/>
      <c r="DR27" s="718"/>
      <c r="DS27" s="718"/>
      <c r="DT27" s="718"/>
      <c r="DU27" s="718"/>
      <c r="DV27" s="719"/>
      <c r="DW27" s="686">
        <v>5.8</v>
      </c>
      <c r="DX27" s="716"/>
      <c r="DY27" s="716"/>
      <c r="DZ27" s="716"/>
      <c r="EA27" s="716"/>
      <c r="EB27" s="716"/>
      <c r="EC27" s="717"/>
    </row>
    <row r="28" spans="2:133" ht="11.25" customHeight="1" x14ac:dyDescent="0.15">
      <c r="B28" s="678" t="s">
        <v>303</v>
      </c>
      <c r="C28" s="679"/>
      <c r="D28" s="679"/>
      <c r="E28" s="679"/>
      <c r="F28" s="679"/>
      <c r="G28" s="679"/>
      <c r="H28" s="679"/>
      <c r="I28" s="679"/>
      <c r="J28" s="679"/>
      <c r="K28" s="679"/>
      <c r="L28" s="679"/>
      <c r="M28" s="679"/>
      <c r="N28" s="679"/>
      <c r="O28" s="679"/>
      <c r="P28" s="679"/>
      <c r="Q28" s="680"/>
      <c r="R28" s="681">
        <v>36578</v>
      </c>
      <c r="S28" s="682"/>
      <c r="T28" s="682"/>
      <c r="U28" s="682"/>
      <c r="V28" s="682"/>
      <c r="W28" s="682"/>
      <c r="X28" s="682"/>
      <c r="Y28" s="683"/>
      <c r="Z28" s="684">
        <v>0.6</v>
      </c>
      <c r="AA28" s="684"/>
      <c r="AB28" s="684"/>
      <c r="AC28" s="684"/>
      <c r="AD28" s="685">
        <v>122</v>
      </c>
      <c r="AE28" s="685"/>
      <c r="AF28" s="685"/>
      <c r="AG28" s="685"/>
      <c r="AH28" s="685"/>
      <c r="AI28" s="685"/>
      <c r="AJ28" s="685"/>
      <c r="AK28" s="685"/>
      <c r="AL28" s="686">
        <v>0</v>
      </c>
      <c r="AM28" s="687"/>
      <c r="AN28" s="687"/>
      <c r="AO28" s="688"/>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684"/>
      <c r="BP28" s="684"/>
      <c r="BQ28" s="684"/>
      <c r="BR28" s="684"/>
      <c r="BS28" s="690"/>
      <c r="BT28" s="682"/>
      <c r="BU28" s="682"/>
      <c r="BV28" s="682"/>
      <c r="BW28" s="682"/>
      <c r="BX28" s="682"/>
      <c r="BY28" s="682"/>
      <c r="BZ28" s="682"/>
      <c r="CA28" s="682"/>
      <c r="CB28" s="691"/>
      <c r="CD28" s="696" t="s">
        <v>304</v>
      </c>
      <c r="CE28" s="697"/>
      <c r="CF28" s="697"/>
      <c r="CG28" s="697"/>
      <c r="CH28" s="697"/>
      <c r="CI28" s="697"/>
      <c r="CJ28" s="697"/>
      <c r="CK28" s="697"/>
      <c r="CL28" s="697"/>
      <c r="CM28" s="697"/>
      <c r="CN28" s="697"/>
      <c r="CO28" s="697"/>
      <c r="CP28" s="697"/>
      <c r="CQ28" s="698"/>
      <c r="CR28" s="681">
        <v>408446</v>
      </c>
      <c r="CS28" s="682"/>
      <c r="CT28" s="682"/>
      <c r="CU28" s="682"/>
      <c r="CV28" s="682"/>
      <c r="CW28" s="682"/>
      <c r="CX28" s="682"/>
      <c r="CY28" s="683"/>
      <c r="CZ28" s="686">
        <v>7.6</v>
      </c>
      <c r="DA28" s="716"/>
      <c r="DB28" s="716"/>
      <c r="DC28" s="720"/>
      <c r="DD28" s="690">
        <v>397387</v>
      </c>
      <c r="DE28" s="682"/>
      <c r="DF28" s="682"/>
      <c r="DG28" s="682"/>
      <c r="DH28" s="682"/>
      <c r="DI28" s="682"/>
      <c r="DJ28" s="682"/>
      <c r="DK28" s="683"/>
      <c r="DL28" s="690">
        <v>397387</v>
      </c>
      <c r="DM28" s="682"/>
      <c r="DN28" s="682"/>
      <c r="DO28" s="682"/>
      <c r="DP28" s="682"/>
      <c r="DQ28" s="682"/>
      <c r="DR28" s="682"/>
      <c r="DS28" s="682"/>
      <c r="DT28" s="682"/>
      <c r="DU28" s="682"/>
      <c r="DV28" s="683"/>
      <c r="DW28" s="686">
        <v>10.8</v>
      </c>
      <c r="DX28" s="716"/>
      <c r="DY28" s="716"/>
      <c r="DZ28" s="716"/>
      <c r="EA28" s="716"/>
      <c r="EB28" s="716"/>
      <c r="EC28" s="717"/>
    </row>
    <row r="29" spans="2:133" ht="11.25" customHeight="1" x14ac:dyDescent="0.15">
      <c r="B29" s="678" t="s">
        <v>305</v>
      </c>
      <c r="C29" s="679"/>
      <c r="D29" s="679"/>
      <c r="E29" s="679"/>
      <c r="F29" s="679"/>
      <c r="G29" s="679"/>
      <c r="H29" s="679"/>
      <c r="I29" s="679"/>
      <c r="J29" s="679"/>
      <c r="K29" s="679"/>
      <c r="L29" s="679"/>
      <c r="M29" s="679"/>
      <c r="N29" s="679"/>
      <c r="O29" s="679"/>
      <c r="P29" s="679"/>
      <c r="Q29" s="680"/>
      <c r="R29" s="681">
        <v>56705</v>
      </c>
      <c r="S29" s="682"/>
      <c r="T29" s="682"/>
      <c r="U29" s="682"/>
      <c r="V29" s="682"/>
      <c r="W29" s="682"/>
      <c r="X29" s="682"/>
      <c r="Y29" s="683"/>
      <c r="Z29" s="684">
        <v>0.9</v>
      </c>
      <c r="AA29" s="684"/>
      <c r="AB29" s="684"/>
      <c r="AC29" s="684"/>
      <c r="AD29" s="685">
        <v>2937</v>
      </c>
      <c r="AE29" s="685"/>
      <c r="AF29" s="685"/>
      <c r="AG29" s="685"/>
      <c r="AH29" s="685"/>
      <c r="AI29" s="685"/>
      <c r="AJ29" s="685"/>
      <c r="AK29" s="685"/>
      <c r="AL29" s="686">
        <v>0.1</v>
      </c>
      <c r="AM29" s="687"/>
      <c r="AN29" s="687"/>
      <c r="AO29" s="688"/>
      <c r="AP29" s="730"/>
      <c r="AQ29" s="731"/>
      <c r="AR29" s="731"/>
      <c r="AS29" s="731"/>
      <c r="AT29" s="731"/>
      <c r="AU29" s="731"/>
      <c r="AV29" s="731"/>
      <c r="AW29" s="731"/>
      <c r="AX29" s="731"/>
      <c r="AY29" s="731"/>
      <c r="AZ29" s="731"/>
      <c r="BA29" s="731"/>
      <c r="BB29" s="731"/>
      <c r="BC29" s="731"/>
      <c r="BD29" s="731"/>
      <c r="BE29" s="731"/>
      <c r="BF29" s="732"/>
      <c r="BG29" s="681"/>
      <c r="BH29" s="682"/>
      <c r="BI29" s="682"/>
      <c r="BJ29" s="682"/>
      <c r="BK29" s="682"/>
      <c r="BL29" s="682"/>
      <c r="BM29" s="682"/>
      <c r="BN29" s="683"/>
      <c r="BO29" s="684"/>
      <c r="BP29" s="684"/>
      <c r="BQ29" s="684"/>
      <c r="BR29" s="684"/>
      <c r="BS29" s="685"/>
      <c r="BT29" s="685"/>
      <c r="BU29" s="685"/>
      <c r="BV29" s="685"/>
      <c r="BW29" s="685"/>
      <c r="BX29" s="685"/>
      <c r="BY29" s="685"/>
      <c r="BZ29" s="685"/>
      <c r="CA29" s="685"/>
      <c r="CB29" s="689"/>
      <c r="CD29" s="721" t="s">
        <v>306</v>
      </c>
      <c r="CE29" s="722"/>
      <c r="CF29" s="696" t="s">
        <v>70</v>
      </c>
      <c r="CG29" s="697"/>
      <c r="CH29" s="697"/>
      <c r="CI29" s="697"/>
      <c r="CJ29" s="697"/>
      <c r="CK29" s="697"/>
      <c r="CL29" s="697"/>
      <c r="CM29" s="697"/>
      <c r="CN29" s="697"/>
      <c r="CO29" s="697"/>
      <c r="CP29" s="697"/>
      <c r="CQ29" s="698"/>
      <c r="CR29" s="681">
        <v>408446</v>
      </c>
      <c r="CS29" s="718"/>
      <c r="CT29" s="718"/>
      <c r="CU29" s="718"/>
      <c r="CV29" s="718"/>
      <c r="CW29" s="718"/>
      <c r="CX29" s="718"/>
      <c r="CY29" s="719"/>
      <c r="CZ29" s="686">
        <v>7.6</v>
      </c>
      <c r="DA29" s="716"/>
      <c r="DB29" s="716"/>
      <c r="DC29" s="720"/>
      <c r="DD29" s="690">
        <v>397387</v>
      </c>
      <c r="DE29" s="718"/>
      <c r="DF29" s="718"/>
      <c r="DG29" s="718"/>
      <c r="DH29" s="718"/>
      <c r="DI29" s="718"/>
      <c r="DJ29" s="718"/>
      <c r="DK29" s="719"/>
      <c r="DL29" s="690">
        <v>397387</v>
      </c>
      <c r="DM29" s="718"/>
      <c r="DN29" s="718"/>
      <c r="DO29" s="718"/>
      <c r="DP29" s="718"/>
      <c r="DQ29" s="718"/>
      <c r="DR29" s="718"/>
      <c r="DS29" s="718"/>
      <c r="DT29" s="718"/>
      <c r="DU29" s="718"/>
      <c r="DV29" s="719"/>
      <c r="DW29" s="686">
        <v>10.8</v>
      </c>
      <c r="DX29" s="716"/>
      <c r="DY29" s="716"/>
      <c r="DZ29" s="716"/>
      <c r="EA29" s="716"/>
      <c r="EB29" s="716"/>
      <c r="EC29" s="717"/>
    </row>
    <row r="30" spans="2:133" ht="11.25" customHeight="1" x14ac:dyDescent="0.15">
      <c r="B30" s="678" t="s">
        <v>307</v>
      </c>
      <c r="C30" s="679"/>
      <c r="D30" s="679"/>
      <c r="E30" s="679"/>
      <c r="F30" s="679"/>
      <c r="G30" s="679"/>
      <c r="H30" s="679"/>
      <c r="I30" s="679"/>
      <c r="J30" s="679"/>
      <c r="K30" s="679"/>
      <c r="L30" s="679"/>
      <c r="M30" s="679"/>
      <c r="N30" s="679"/>
      <c r="O30" s="679"/>
      <c r="P30" s="679"/>
      <c r="Q30" s="680"/>
      <c r="R30" s="681">
        <v>15474</v>
      </c>
      <c r="S30" s="682"/>
      <c r="T30" s="682"/>
      <c r="U30" s="682"/>
      <c r="V30" s="682"/>
      <c r="W30" s="682"/>
      <c r="X30" s="682"/>
      <c r="Y30" s="683"/>
      <c r="Z30" s="684">
        <v>0.3</v>
      </c>
      <c r="AA30" s="684"/>
      <c r="AB30" s="684"/>
      <c r="AC30" s="684"/>
      <c r="AD30" s="685" t="s">
        <v>236</v>
      </c>
      <c r="AE30" s="685"/>
      <c r="AF30" s="685"/>
      <c r="AG30" s="685"/>
      <c r="AH30" s="685"/>
      <c r="AI30" s="685"/>
      <c r="AJ30" s="685"/>
      <c r="AK30" s="685"/>
      <c r="AL30" s="686" t="s">
        <v>236</v>
      </c>
      <c r="AM30" s="687"/>
      <c r="AN30" s="687"/>
      <c r="AO30" s="688"/>
      <c r="AP30" s="660" t="s">
        <v>224</v>
      </c>
      <c r="AQ30" s="661"/>
      <c r="AR30" s="661"/>
      <c r="AS30" s="661"/>
      <c r="AT30" s="661"/>
      <c r="AU30" s="661"/>
      <c r="AV30" s="661"/>
      <c r="AW30" s="661"/>
      <c r="AX30" s="661"/>
      <c r="AY30" s="661"/>
      <c r="AZ30" s="661"/>
      <c r="BA30" s="661"/>
      <c r="BB30" s="661"/>
      <c r="BC30" s="661"/>
      <c r="BD30" s="661"/>
      <c r="BE30" s="661"/>
      <c r="BF30" s="662"/>
      <c r="BG30" s="660" t="s">
        <v>308</v>
      </c>
      <c r="BH30" s="728"/>
      <c r="BI30" s="728"/>
      <c r="BJ30" s="728"/>
      <c r="BK30" s="728"/>
      <c r="BL30" s="728"/>
      <c r="BM30" s="728"/>
      <c r="BN30" s="728"/>
      <c r="BO30" s="728"/>
      <c r="BP30" s="728"/>
      <c r="BQ30" s="729"/>
      <c r="BR30" s="660" t="s">
        <v>309</v>
      </c>
      <c r="BS30" s="728"/>
      <c r="BT30" s="728"/>
      <c r="BU30" s="728"/>
      <c r="BV30" s="728"/>
      <c r="BW30" s="728"/>
      <c r="BX30" s="728"/>
      <c r="BY30" s="728"/>
      <c r="BZ30" s="728"/>
      <c r="CA30" s="728"/>
      <c r="CB30" s="729"/>
      <c r="CD30" s="723"/>
      <c r="CE30" s="724"/>
      <c r="CF30" s="696" t="s">
        <v>310</v>
      </c>
      <c r="CG30" s="697"/>
      <c r="CH30" s="697"/>
      <c r="CI30" s="697"/>
      <c r="CJ30" s="697"/>
      <c r="CK30" s="697"/>
      <c r="CL30" s="697"/>
      <c r="CM30" s="697"/>
      <c r="CN30" s="697"/>
      <c r="CO30" s="697"/>
      <c r="CP30" s="697"/>
      <c r="CQ30" s="698"/>
      <c r="CR30" s="681">
        <v>381713</v>
      </c>
      <c r="CS30" s="682"/>
      <c r="CT30" s="682"/>
      <c r="CU30" s="682"/>
      <c r="CV30" s="682"/>
      <c r="CW30" s="682"/>
      <c r="CX30" s="682"/>
      <c r="CY30" s="683"/>
      <c r="CZ30" s="686">
        <v>7.1</v>
      </c>
      <c r="DA30" s="716"/>
      <c r="DB30" s="716"/>
      <c r="DC30" s="720"/>
      <c r="DD30" s="690">
        <v>370654</v>
      </c>
      <c r="DE30" s="682"/>
      <c r="DF30" s="682"/>
      <c r="DG30" s="682"/>
      <c r="DH30" s="682"/>
      <c r="DI30" s="682"/>
      <c r="DJ30" s="682"/>
      <c r="DK30" s="683"/>
      <c r="DL30" s="690">
        <v>370654</v>
      </c>
      <c r="DM30" s="682"/>
      <c r="DN30" s="682"/>
      <c r="DO30" s="682"/>
      <c r="DP30" s="682"/>
      <c r="DQ30" s="682"/>
      <c r="DR30" s="682"/>
      <c r="DS30" s="682"/>
      <c r="DT30" s="682"/>
      <c r="DU30" s="682"/>
      <c r="DV30" s="683"/>
      <c r="DW30" s="686">
        <v>10.1</v>
      </c>
      <c r="DX30" s="716"/>
      <c r="DY30" s="716"/>
      <c r="DZ30" s="716"/>
      <c r="EA30" s="716"/>
      <c r="EB30" s="716"/>
      <c r="EC30" s="717"/>
    </row>
    <row r="31" spans="2:133" ht="11.25" customHeight="1" x14ac:dyDescent="0.15">
      <c r="B31" s="678" t="s">
        <v>311</v>
      </c>
      <c r="C31" s="679"/>
      <c r="D31" s="679"/>
      <c r="E31" s="679"/>
      <c r="F31" s="679"/>
      <c r="G31" s="679"/>
      <c r="H31" s="679"/>
      <c r="I31" s="679"/>
      <c r="J31" s="679"/>
      <c r="K31" s="679"/>
      <c r="L31" s="679"/>
      <c r="M31" s="679"/>
      <c r="N31" s="679"/>
      <c r="O31" s="679"/>
      <c r="P31" s="679"/>
      <c r="Q31" s="680"/>
      <c r="R31" s="681">
        <v>437073</v>
      </c>
      <c r="S31" s="682"/>
      <c r="T31" s="682"/>
      <c r="U31" s="682"/>
      <c r="V31" s="682"/>
      <c r="W31" s="682"/>
      <c r="X31" s="682"/>
      <c r="Y31" s="683"/>
      <c r="Z31" s="684">
        <v>7.2</v>
      </c>
      <c r="AA31" s="684"/>
      <c r="AB31" s="684"/>
      <c r="AC31" s="684"/>
      <c r="AD31" s="685" t="s">
        <v>128</v>
      </c>
      <c r="AE31" s="685"/>
      <c r="AF31" s="685"/>
      <c r="AG31" s="685"/>
      <c r="AH31" s="685"/>
      <c r="AI31" s="685"/>
      <c r="AJ31" s="685"/>
      <c r="AK31" s="685"/>
      <c r="AL31" s="686" t="s">
        <v>128</v>
      </c>
      <c r="AM31" s="687"/>
      <c r="AN31" s="687"/>
      <c r="AO31" s="688"/>
      <c r="AP31" s="735" t="s">
        <v>312</v>
      </c>
      <c r="AQ31" s="736"/>
      <c r="AR31" s="736"/>
      <c r="AS31" s="736"/>
      <c r="AT31" s="741" t="s">
        <v>313</v>
      </c>
      <c r="AU31" s="229"/>
      <c r="AV31" s="229"/>
      <c r="AW31" s="229"/>
      <c r="AX31" s="667" t="s">
        <v>187</v>
      </c>
      <c r="AY31" s="668"/>
      <c r="AZ31" s="668"/>
      <c r="BA31" s="668"/>
      <c r="BB31" s="668"/>
      <c r="BC31" s="668"/>
      <c r="BD31" s="668"/>
      <c r="BE31" s="668"/>
      <c r="BF31" s="669"/>
      <c r="BG31" s="749">
        <v>99</v>
      </c>
      <c r="BH31" s="733"/>
      <c r="BI31" s="733"/>
      <c r="BJ31" s="733"/>
      <c r="BK31" s="733"/>
      <c r="BL31" s="733"/>
      <c r="BM31" s="676">
        <v>96.6</v>
      </c>
      <c r="BN31" s="733"/>
      <c r="BO31" s="733"/>
      <c r="BP31" s="733"/>
      <c r="BQ31" s="734"/>
      <c r="BR31" s="749">
        <v>99.3</v>
      </c>
      <c r="BS31" s="733"/>
      <c r="BT31" s="733"/>
      <c r="BU31" s="733"/>
      <c r="BV31" s="733"/>
      <c r="BW31" s="733"/>
      <c r="BX31" s="676">
        <v>96.5</v>
      </c>
      <c r="BY31" s="733"/>
      <c r="BZ31" s="733"/>
      <c r="CA31" s="733"/>
      <c r="CB31" s="734"/>
      <c r="CD31" s="723"/>
      <c r="CE31" s="724"/>
      <c r="CF31" s="696" t="s">
        <v>314</v>
      </c>
      <c r="CG31" s="697"/>
      <c r="CH31" s="697"/>
      <c r="CI31" s="697"/>
      <c r="CJ31" s="697"/>
      <c r="CK31" s="697"/>
      <c r="CL31" s="697"/>
      <c r="CM31" s="697"/>
      <c r="CN31" s="697"/>
      <c r="CO31" s="697"/>
      <c r="CP31" s="697"/>
      <c r="CQ31" s="698"/>
      <c r="CR31" s="681">
        <v>26733</v>
      </c>
      <c r="CS31" s="718"/>
      <c r="CT31" s="718"/>
      <c r="CU31" s="718"/>
      <c r="CV31" s="718"/>
      <c r="CW31" s="718"/>
      <c r="CX31" s="718"/>
      <c r="CY31" s="719"/>
      <c r="CZ31" s="686">
        <v>0.5</v>
      </c>
      <c r="DA31" s="716"/>
      <c r="DB31" s="716"/>
      <c r="DC31" s="720"/>
      <c r="DD31" s="690">
        <v>26733</v>
      </c>
      <c r="DE31" s="718"/>
      <c r="DF31" s="718"/>
      <c r="DG31" s="718"/>
      <c r="DH31" s="718"/>
      <c r="DI31" s="718"/>
      <c r="DJ31" s="718"/>
      <c r="DK31" s="719"/>
      <c r="DL31" s="690">
        <v>26733</v>
      </c>
      <c r="DM31" s="718"/>
      <c r="DN31" s="718"/>
      <c r="DO31" s="718"/>
      <c r="DP31" s="718"/>
      <c r="DQ31" s="718"/>
      <c r="DR31" s="718"/>
      <c r="DS31" s="718"/>
      <c r="DT31" s="718"/>
      <c r="DU31" s="718"/>
      <c r="DV31" s="719"/>
      <c r="DW31" s="686">
        <v>0.7</v>
      </c>
      <c r="DX31" s="716"/>
      <c r="DY31" s="716"/>
      <c r="DZ31" s="716"/>
      <c r="EA31" s="716"/>
      <c r="EB31" s="716"/>
      <c r="EC31" s="717"/>
    </row>
    <row r="32" spans="2:133" ht="11.25" customHeight="1" x14ac:dyDescent="0.15">
      <c r="B32" s="744" t="s">
        <v>315</v>
      </c>
      <c r="C32" s="745"/>
      <c r="D32" s="745"/>
      <c r="E32" s="745"/>
      <c r="F32" s="745"/>
      <c r="G32" s="745"/>
      <c r="H32" s="745"/>
      <c r="I32" s="745"/>
      <c r="J32" s="745"/>
      <c r="K32" s="745"/>
      <c r="L32" s="745"/>
      <c r="M32" s="745"/>
      <c r="N32" s="745"/>
      <c r="O32" s="745"/>
      <c r="P32" s="745"/>
      <c r="Q32" s="746"/>
      <c r="R32" s="681" t="s">
        <v>128</v>
      </c>
      <c r="S32" s="682"/>
      <c r="T32" s="682"/>
      <c r="U32" s="682"/>
      <c r="V32" s="682"/>
      <c r="W32" s="682"/>
      <c r="X32" s="682"/>
      <c r="Y32" s="683"/>
      <c r="Z32" s="684" t="s">
        <v>236</v>
      </c>
      <c r="AA32" s="684"/>
      <c r="AB32" s="684"/>
      <c r="AC32" s="684"/>
      <c r="AD32" s="685" t="s">
        <v>236</v>
      </c>
      <c r="AE32" s="685"/>
      <c r="AF32" s="685"/>
      <c r="AG32" s="685"/>
      <c r="AH32" s="685"/>
      <c r="AI32" s="685"/>
      <c r="AJ32" s="685"/>
      <c r="AK32" s="685"/>
      <c r="AL32" s="686" t="s">
        <v>236</v>
      </c>
      <c r="AM32" s="687"/>
      <c r="AN32" s="687"/>
      <c r="AO32" s="688"/>
      <c r="AP32" s="737"/>
      <c r="AQ32" s="738"/>
      <c r="AR32" s="738"/>
      <c r="AS32" s="738"/>
      <c r="AT32" s="742"/>
      <c r="AU32" s="228" t="s">
        <v>316</v>
      </c>
      <c r="AV32" s="228"/>
      <c r="AW32" s="228"/>
      <c r="AX32" s="678" t="s">
        <v>317</v>
      </c>
      <c r="AY32" s="679"/>
      <c r="AZ32" s="679"/>
      <c r="BA32" s="679"/>
      <c r="BB32" s="679"/>
      <c r="BC32" s="679"/>
      <c r="BD32" s="679"/>
      <c r="BE32" s="679"/>
      <c r="BF32" s="680"/>
      <c r="BG32" s="750">
        <v>99.4</v>
      </c>
      <c r="BH32" s="718"/>
      <c r="BI32" s="718"/>
      <c r="BJ32" s="718"/>
      <c r="BK32" s="718"/>
      <c r="BL32" s="718"/>
      <c r="BM32" s="687">
        <v>97.8</v>
      </c>
      <c r="BN32" s="747"/>
      <c r="BO32" s="747"/>
      <c r="BP32" s="747"/>
      <c r="BQ32" s="748"/>
      <c r="BR32" s="750">
        <v>99.5</v>
      </c>
      <c r="BS32" s="718"/>
      <c r="BT32" s="718"/>
      <c r="BU32" s="718"/>
      <c r="BV32" s="718"/>
      <c r="BW32" s="718"/>
      <c r="BX32" s="687">
        <v>97.6</v>
      </c>
      <c r="BY32" s="747"/>
      <c r="BZ32" s="747"/>
      <c r="CA32" s="747"/>
      <c r="CB32" s="748"/>
      <c r="CD32" s="725"/>
      <c r="CE32" s="726"/>
      <c r="CF32" s="696" t="s">
        <v>318</v>
      </c>
      <c r="CG32" s="697"/>
      <c r="CH32" s="697"/>
      <c r="CI32" s="697"/>
      <c r="CJ32" s="697"/>
      <c r="CK32" s="697"/>
      <c r="CL32" s="697"/>
      <c r="CM32" s="697"/>
      <c r="CN32" s="697"/>
      <c r="CO32" s="697"/>
      <c r="CP32" s="697"/>
      <c r="CQ32" s="698"/>
      <c r="CR32" s="681" t="s">
        <v>128</v>
      </c>
      <c r="CS32" s="682"/>
      <c r="CT32" s="682"/>
      <c r="CU32" s="682"/>
      <c r="CV32" s="682"/>
      <c r="CW32" s="682"/>
      <c r="CX32" s="682"/>
      <c r="CY32" s="683"/>
      <c r="CZ32" s="686" t="s">
        <v>236</v>
      </c>
      <c r="DA32" s="716"/>
      <c r="DB32" s="716"/>
      <c r="DC32" s="720"/>
      <c r="DD32" s="690" t="s">
        <v>128</v>
      </c>
      <c r="DE32" s="682"/>
      <c r="DF32" s="682"/>
      <c r="DG32" s="682"/>
      <c r="DH32" s="682"/>
      <c r="DI32" s="682"/>
      <c r="DJ32" s="682"/>
      <c r="DK32" s="683"/>
      <c r="DL32" s="690" t="s">
        <v>128</v>
      </c>
      <c r="DM32" s="682"/>
      <c r="DN32" s="682"/>
      <c r="DO32" s="682"/>
      <c r="DP32" s="682"/>
      <c r="DQ32" s="682"/>
      <c r="DR32" s="682"/>
      <c r="DS32" s="682"/>
      <c r="DT32" s="682"/>
      <c r="DU32" s="682"/>
      <c r="DV32" s="683"/>
      <c r="DW32" s="686" t="s">
        <v>173</v>
      </c>
      <c r="DX32" s="716"/>
      <c r="DY32" s="716"/>
      <c r="DZ32" s="716"/>
      <c r="EA32" s="716"/>
      <c r="EB32" s="716"/>
      <c r="EC32" s="717"/>
    </row>
    <row r="33" spans="2:133" ht="11.25" customHeight="1" x14ac:dyDescent="0.15">
      <c r="B33" s="678" t="s">
        <v>319</v>
      </c>
      <c r="C33" s="679"/>
      <c r="D33" s="679"/>
      <c r="E33" s="679"/>
      <c r="F33" s="679"/>
      <c r="G33" s="679"/>
      <c r="H33" s="679"/>
      <c r="I33" s="679"/>
      <c r="J33" s="679"/>
      <c r="K33" s="679"/>
      <c r="L33" s="679"/>
      <c r="M33" s="679"/>
      <c r="N33" s="679"/>
      <c r="O33" s="679"/>
      <c r="P33" s="679"/>
      <c r="Q33" s="680"/>
      <c r="R33" s="681">
        <v>358517</v>
      </c>
      <c r="S33" s="682"/>
      <c r="T33" s="682"/>
      <c r="U33" s="682"/>
      <c r="V33" s="682"/>
      <c r="W33" s="682"/>
      <c r="X33" s="682"/>
      <c r="Y33" s="683"/>
      <c r="Z33" s="684">
        <v>5.9</v>
      </c>
      <c r="AA33" s="684"/>
      <c r="AB33" s="684"/>
      <c r="AC33" s="684"/>
      <c r="AD33" s="685" t="s">
        <v>128</v>
      </c>
      <c r="AE33" s="685"/>
      <c r="AF33" s="685"/>
      <c r="AG33" s="685"/>
      <c r="AH33" s="685"/>
      <c r="AI33" s="685"/>
      <c r="AJ33" s="685"/>
      <c r="AK33" s="685"/>
      <c r="AL33" s="686" t="s">
        <v>128</v>
      </c>
      <c r="AM33" s="687"/>
      <c r="AN33" s="687"/>
      <c r="AO33" s="688"/>
      <c r="AP33" s="739"/>
      <c r="AQ33" s="740"/>
      <c r="AR33" s="740"/>
      <c r="AS33" s="740"/>
      <c r="AT33" s="743"/>
      <c r="AU33" s="230"/>
      <c r="AV33" s="230"/>
      <c r="AW33" s="230"/>
      <c r="AX33" s="730" t="s">
        <v>320</v>
      </c>
      <c r="AY33" s="731"/>
      <c r="AZ33" s="731"/>
      <c r="BA33" s="731"/>
      <c r="BB33" s="731"/>
      <c r="BC33" s="731"/>
      <c r="BD33" s="731"/>
      <c r="BE33" s="731"/>
      <c r="BF33" s="732"/>
      <c r="BG33" s="751">
        <v>98.7</v>
      </c>
      <c r="BH33" s="752"/>
      <c r="BI33" s="752"/>
      <c r="BJ33" s="752"/>
      <c r="BK33" s="752"/>
      <c r="BL33" s="752"/>
      <c r="BM33" s="753">
        <v>95.6</v>
      </c>
      <c r="BN33" s="752"/>
      <c r="BO33" s="752"/>
      <c r="BP33" s="752"/>
      <c r="BQ33" s="754"/>
      <c r="BR33" s="751">
        <v>99.2</v>
      </c>
      <c r="BS33" s="752"/>
      <c r="BT33" s="752"/>
      <c r="BU33" s="752"/>
      <c r="BV33" s="752"/>
      <c r="BW33" s="752"/>
      <c r="BX33" s="753">
        <v>95.4</v>
      </c>
      <c r="BY33" s="752"/>
      <c r="BZ33" s="752"/>
      <c r="CA33" s="752"/>
      <c r="CB33" s="754"/>
      <c r="CD33" s="696" t="s">
        <v>321</v>
      </c>
      <c r="CE33" s="697"/>
      <c r="CF33" s="697"/>
      <c r="CG33" s="697"/>
      <c r="CH33" s="697"/>
      <c r="CI33" s="697"/>
      <c r="CJ33" s="697"/>
      <c r="CK33" s="697"/>
      <c r="CL33" s="697"/>
      <c r="CM33" s="697"/>
      <c r="CN33" s="697"/>
      <c r="CO33" s="697"/>
      <c r="CP33" s="697"/>
      <c r="CQ33" s="698"/>
      <c r="CR33" s="681">
        <v>2667119</v>
      </c>
      <c r="CS33" s="718"/>
      <c r="CT33" s="718"/>
      <c r="CU33" s="718"/>
      <c r="CV33" s="718"/>
      <c r="CW33" s="718"/>
      <c r="CX33" s="718"/>
      <c r="CY33" s="719"/>
      <c r="CZ33" s="686">
        <v>49.5</v>
      </c>
      <c r="DA33" s="716"/>
      <c r="DB33" s="716"/>
      <c r="DC33" s="720"/>
      <c r="DD33" s="690">
        <v>2183663</v>
      </c>
      <c r="DE33" s="718"/>
      <c r="DF33" s="718"/>
      <c r="DG33" s="718"/>
      <c r="DH33" s="718"/>
      <c r="DI33" s="718"/>
      <c r="DJ33" s="718"/>
      <c r="DK33" s="719"/>
      <c r="DL33" s="690">
        <v>1620530</v>
      </c>
      <c r="DM33" s="718"/>
      <c r="DN33" s="718"/>
      <c r="DO33" s="718"/>
      <c r="DP33" s="718"/>
      <c r="DQ33" s="718"/>
      <c r="DR33" s="718"/>
      <c r="DS33" s="718"/>
      <c r="DT33" s="718"/>
      <c r="DU33" s="718"/>
      <c r="DV33" s="719"/>
      <c r="DW33" s="686">
        <v>44.2</v>
      </c>
      <c r="DX33" s="716"/>
      <c r="DY33" s="716"/>
      <c r="DZ33" s="716"/>
      <c r="EA33" s="716"/>
      <c r="EB33" s="716"/>
      <c r="EC33" s="717"/>
    </row>
    <row r="34" spans="2:133" ht="11.25" customHeight="1" x14ac:dyDescent="0.15">
      <c r="B34" s="678" t="s">
        <v>322</v>
      </c>
      <c r="C34" s="679"/>
      <c r="D34" s="679"/>
      <c r="E34" s="679"/>
      <c r="F34" s="679"/>
      <c r="G34" s="679"/>
      <c r="H34" s="679"/>
      <c r="I34" s="679"/>
      <c r="J34" s="679"/>
      <c r="K34" s="679"/>
      <c r="L34" s="679"/>
      <c r="M34" s="679"/>
      <c r="N34" s="679"/>
      <c r="O34" s="679"/>
      <c r="P34" s="679"/>
      <c r="Q34" s="680"/>
      <c r="R34" s="681">
        <v>52011</v>
      </c>
      <c r="S34" s="682"/>
      <c r="T34" s="682"/>
      <c r="U34" s="682"/>
      <c r="V34" s="682"/>
      <c r="W34" s="682"/>
      <c r="X34" s="682"/>
      <c r="Y34" s="683"/>
      <c r="Z34" s="684">
        <v>0.9</v>
      </c>
      <c r="AA34" s="684"/>
      <c r="AB34" s="684"/>
      <c r="AC34" s="684"/>
      <c r="AD34" s="685">
        <v>40355</v>
      </c>
      <c r="AE34" s="685"/>
      <c r="AF34" s="685"/>
      <c r="AG34" s="685"/>
      <c r="AH34" s="685"/>
      <c r="AI34" s="685"/>
      <c r="AJ34" s="685"/>
      <c r="AK34" s="685"/>
      <c r="AL34" s="686">
        <v>1.1000000000000001</v>
      </c>
      <c r="AM34" s="687"/>
      <c r="AN34" s="687"/>
      <c r="AO34" s="688"/>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6" t="s">
        <v>323</v>
      </c>
      <c r="CE34" s="697"/>
      <c r="CF34" s="697"/>
      <c r="CG34" s="697"/>
      <c r="CH34" s="697"/>
      <c r="CI34" s="697"/>
      <c r="CJ34" s="697"/>
      <c r="CK34" s="697"/>
      <c r="CL34" s="697"/>
      <c r="CM34" s="697"/>
      <c r="CN34" s="697"/>
      <c r="CO34" s="697"/>
      <c r="CP34" s="697"/>
      <c r="CQ34" s="698"/>
      <c r="CR34" s="681">
        <v>1039299</v>
      </c>
      <c r="CS34" s="682"/>
      <c r="CT34" s="682"/>
      <c r="CU34" s="682"/>
      <c r="CV34" s="682"/>
      <c r="CW34" s="682"/>
      <c r="CX34" s="682"/>
      <c r="CY34" s="683"/>
      <c r="CZ34" s="686">
        <v>19.3</v>
      </c>
      <c r="DA34" s="716"/>
      <c r="DB34" s="716"/>
      <c r="DC34" s="720"/>
      <c r="DD34" s="690">
        <v>800082</v>
      </c>
      <c r="DE34" s="682"/>
      <c r="DF34" s="682"/>
      <c r="DG34" s="682"/>
      <c r="DH34" s="682"/>
      <c r="DI34" s="682"/>
      <c r="DJ34" s="682"/>
      <c r="DK34" s="683"/>
      <c r="DL34" s="690">
        <v>651923</v>
      </c>
      <c r="DM34" s="682"/>
      <c r="DN34" s="682"/>
      <c r="DO34" s="682"/>
      <c r="DP34" s="682"/>
      <c r="DQ34" s="682"/>
      <c r="DR34" s="682"/>
      <c r="DS34" s="682"/>
      <c r="DT34" s="682"/>
      <c r="DU34" s="682"/>
      <c r="DV34" s="683"/>
      <c r="DW34" s="686">
        <v>17.8</v>
      </c>
      <c r="DX34" s="716"/>
      <c r="DY34" s="716"/>
      <c r="DZ34" s="716"/>
      <c r="EA34" s="716"/>
      <c r="EB34" s="716"/>
      <c r="EC34" s="717"/>
    </row>
    <row r="35" spans="2:133" ht="11.25" customHeight="1" x14ac:dyDescent="0.15">
      <c r="B35" s="678" t="s">
        <v>324</v>
      </c>
      <c r="C35" s="679"/>
      <c r="D35" s="679"/>
      <c r="E35" s="679"/>
      <c r="F35" s="679"/>
      <c r="G35" s="679"/>
      <c r="H35" s="679"/>
      <c r="I35" s="679"/>
      <c r="J35" s="679"/>
      <c r="K35" s="679"/>
      <c r="L35" s="679"/>
      <c r="M35" s="679"/>
      <c r="N35" s="679"/>
      <c r="O35" s="679"/>
      <c r="P35" s="679"/>
      <c r="Q35" s="680"/>
      <c r="R35" s="681">
        <v>9947</v>
      </c>
      <c r="S35" s="682"/>
      <c r="T35" s="682"/>
      <c r="U35" s="682"/>
      <c r="V35" s="682"/>
      <c r="W35" s="682"/>
      <c r="X35" s="682"/>
      <c r="Y35" s="683"/>
      <c r="Z35" s="684">
        <v>0.2</v>
      </c>
      <c r="AA35" s="684"/>
      <c r="AB35" s="684"/>
      <c r="AC35" s="684"/>
      <c r="AD35" s="685" t="s">
        <v>236</v>
      </c>
      <c r="AE35" s="685"/>
      <c r="AF35" s="685"/>
      <c r="AG35" s="685"/>
      <c r="AH35" s="685"/>
      <c r="AI35" s="685"/>
      <c r="AJ35" s="685"/>
      <c r="AK35" s="685"/>
      <c r="AL35" s="686" t="s">
        <v>236</v>
      </c>
      <c r="AM35" s="687"/>
      <c r="AN35" s="687"/>
      <c r="AO35" s="688"/>
      <c r="AP35" s="233"/>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96" t="s">
        <v>327</v>
      </c>
      <c r="CE35" s="697"/>
      <c r="CF35" s="697"/>
      <c r="CG35" s="697"/>
      <c r="CH35" s="697"/>
      <c r="CI35" s="697"/>
      <c r="CJ35" s="697"/>
      <c r="CK35" s="697"/>
      <c r="CL35" s="697"/>
      <c r="CM35" s="697"/>
      <c r="CN35" s="697"/>
      <c r="CO35" s="697"/>
      <c r="CP35" s="697"/>
      <c r="CQ35" s="698"/>
      <c r="CR35" s="681">
        <v>16010</v>
      </c>
      <c r="CS35" s="718"/>
      <c r="CT35" s="718"/>
      <c r="CU35" s="718"/>
      <c r="CV35" s="718"/>
      <c r="CW35" s="718"/>
      <c r="CX35" s="718"/>
      <c r="CY35" s="719"/>
      <c r="CZ35" s="686">
        <v>0.3</v>
      </c>
      <c r="DA35" s="716"/>
      <c r="DB35" s="716"/>
      <c r="DC35" s="720"/>
      <c r="DD35" s="690">
        <v>15746</v>
      </c>
      <c r="DE35" s="718"/>
      <c r="DF35" s="718"/>
      <c r="DG35" s="718"/>
      <c r="DH35" s="718"/>
      <c r="DI35" s="718"/>
      <c r="DJ35" s="718"/>
      <c r="DK35" s="719"/>
      <c r="DL35" s="690">
        <v>15746</v>
      </c>
      <c r="DM35" s="718"/>
      <c r="DN35" s="718"/>
      <c r="DO35" s="718"/>
      <c r="DP35" s="718"/>
      <c r="DQ35" s="718"/>
      <c r="DR35" s="718"/>
      <c r="DS35" s="718"/>
      <c r="DT35" s="718"/>
      <c r="DU35" s="718"/>
      <c r="DV35" s="719"/>
      <c r="DW35" s="686">
        <v>0.4</v>
      </c>
      <c r="DX35" s="716"/>
      <c r="DY35" s="716"/>
      <c r="DZ35" s="716"/>
      <c r="EA35" s="716"/>
      <c r="EB35" s="716"/>
      <c r="EC35" s="717"/>
    </row>
    <row r="36" spans="2:133" ht="11.25" customHeight="1" x14ac:dyDescent="0.15">
      <c r="B36" s="678" t="s">
        <v>328</v>
      </c>
      <c r="C36" s="679"/>
      <c r="D36" s="679"/>
      <c r="E36" s="679"/>
      <c r="F36" s="679"/>
      <c r="G36" s="679"/>
      <c r="H36" s="679"/>
      <c r="I36" s="679"/>
      <c r="J36" s="679"/>
      <c r="K36" s="679"/>
      <c r="L36" s="679"/>
      <c r="M36" s="679"/>
      <c r="N36" s="679"/>
      <c r="O36" s="679"/>
      <c r="P36" s="679"/>
      <c r="Q36" s="680"/>
      <c r="R36" s="681">
        <v>316333</v>
      </c>
      <c r="S36" s="682"/>
      <c r="T36" s="682"/>
      <c r="U36" s="682"/>
      <c r="V36" s="682"/>
      <c r="W36" s="682"/>
      <c r="X36" s="682"/>
      <c r="Y36" s="683"/>
      <c r="Z36" s="684">
        <v>5.2</v>
      </c>
      <c r="AA36" s="684"/>
      <c r="AB36" s="684"/>
      <c r="AC36" s="684"/>
      <c r="AD36" s="685" t="s">
        <v>236</v>
      </c>
      <c r="AE36" s="685"/>
      <c r="AF36" s="685"/>
      <c r="AG36" s="685"/>
      <c r="AH36" s="685"/>
      <c r="AI36" s="685"/>
      <c r="AJ36" s="685"/>
      <c r="AK36" s="685"/>
      <c r="AL36" s="686" t="s">
        <v>236</v>
      </c>
      <c r="AM36" s="687"/>
      <c r="AN36" s="687"/>
      <c r="AO36" s="688"/>
      <c r="AP36" s="233"/>
      <c r="AQ36" s="755" t="s">
        <v>329</v>
      </c>
      <c r="AR36" s="756"/>
      <c r="AS36" s="756"/>
      <c r="AT36" s="756"/>
      <c r="AU36" s="756"/>
      <c r="AV36" s="756"/>
      <c r="AW36" s="756"/>
      <c r="AX36" s="756"/>
      <c r="AY36" s="757"/>
      <c r="AZ36" s="670">
        <v>640961</v>
      </c>
      <c r="BA36" s="671"/>
      <c r="BB36" s="671"/>
      <c r="BC36" s="671"/>
      <c r="BD36" s="671"/>
      <c r="BE36" s="671"/>
      <c r="BF36" s="758"/>
      <c r="BG36" s="692" t="s">
        <v>330</v>
      </c>
      <c r="BH36" s="693"/>
      <c r="BI36" s="693"/>
      <c r="BJ36" s="693"/>
      <c r="BK36" s="693"/>
      <c r="BL36" s="693"/>
      <c r="BM36" s="693"/>
      <c r="BN36" s="693"/>
      <c r="BO36" s="693"/>
      <c r="BP36" s="693"/>
      <c r="BQ36" s="693"/>
      <c r="BR36" s="693"/>
      <c r="BS36" s="693"/>
      <c r="BT36" s="693"/>
      <c r="BU36" s="694"/>
      <c r="BV36" s="670">
        <v>14887</v>
      </c>
      <c r="BW36" s="671"/>
      <c r="BX36" s="671"/>
      <c r="BY36" s="671"/>
      <c r="BZ36" s="671"/>
      <c r="CA36" s="671"/>
      <c r="CB36" s="758"/>
      <c r="CD36" s="696" t="s">
        <v>331</v>
      </c>
      <c r="CE36" s="697"/>
      <c r="CF36" s="697"/>
      <c r="CG36" s="697"/>
      <c r="CH36" s="697"/>
      <c r="CI36" s="697"/>
      <c r="CJ36" s="697"/>
      <c r="CK36" s="697"/>
      <c r="CL36" s="697"/>
      <c r="CM36" s="697"/>
      <c r="CN36" s="697"/>
      <c r="CO36" s="697"/>
      <c r="CP36" s="697"/>
      <c r="CQ36" s="698"/>
      <c r="CR36" s="681">
        <v>905504</v>
      </c>
      <c r="CS36" s="682"/>
      <c r="CT36" s="682"/>
      <c r="CU36" s="682"/>
      <c r="CV36" s="682"/>
      <c r="CW36" s="682"/>
      <c r="CX36" s="682"/>
      <c r="CY36" s="683"/>
      <c r="CZ36" s="686">
        <v>16.8</v>
      </c>
      <c r="DA36" s="716"/>
      <c r="DB36" s="716"/>
      <c r="DC36" s="720"/>
      <c r="DD36" s="690">
        <v>808872</v>
      </c>
      <c r="DE36" s="682"/>
      <c r="DF36" s="682"/>
      <c r="DG36" s="682"/>
      <c r="DH36" s="682"/>
      <c r="DI36" s="682"/>
      <c r="DJ36" s="682"/>
      <c r="DK36" s="683"/>
      <c r="DL36" s="690">
        <v>514927</v>
      </c>
      <c r="DM36" s="682"/>
      <c r="DN36" s="682"/>
      <c r="DO36" s="682"/>
      <c r="DP36" s="682"/>
      <c r="DQ36" s="682"/>
      <c r="DR36" s="682"/>
      <c r="DS36" s="682"/>
      <c r="DT36" s="682"/>
      <c r="DU36" s="682"/>
      <c r="DV36" s="683"/>
      <c r="DW36" s="686">
        <v>14</v>
      </c>
      <c r="DX36" s="716"/>
      <c r="DY36" s="716"/>
      <c r="DZ36" s="716"/>
      <c r="EA36" s="716"/>
      <c r="EB36" s="716"/>
      <c r="EC36" s="717"/>
    </row>
    <row r="37" spans="2:133" ht="11.25" customHeight="1" x14ac:dyDescent="0.15">
      <c r="B37" s="678" t="s">
        <v>332</v>
      </c>
      <c r="C37" s="679"/>
      <c r="D37" s="679"/>
      <c r="E37" s="679"/>
      <c r="F37" s="679"/>
      <c r="G37" s="679"/>
      <c r="H37" s="679"/>
      <c r="I37" s="679"/>
      <c r="J37" s="679"/>
      <c r="K37" s="679"/>
      <c r="L37" s="679"/>
      <c r="M37" s="679"/>
      <c r="N37" s="679"/>
      <c r="O37" s="679"/>
      <c r="P37" s="679"/>
      <c r="Q37" s="680"/>
      <c r="R37" s="681">
        <v>340980</v>
      </c>
      <c r="S37" s="682"/>
      <c r="T37" s="682"/>
      <c r="U37" s="682"/>
      <c r="V37" s="682"/>
      <c r="W37" s="682"/>
      <c r="X37" s="682"/>
      <c r="Y37" s="683"/>
      <c r="Z37" s="684">
        <v>5.6</v>
      </c>
      <c r="AA37" s="684"/>
      <c r="AB37" s="684"/>
      <c r="AC37" s="684"/>
      <c r="AD37" s="685" t="s">
        <v>173</v>
      </c>
      <c r="AE37" s="685"/>
      <c r="AF37" s="685"/>
      <c r="AG37" s="685"/>
      <c r="AH37" s="685"/>
      <c r="AI37" s="685"/>
      <c r="AJ37" s="685"/>
      <c r="AK37" s="685"/>
      <c r="AL37" s="686" t="s">
        <v>236</v>
      </c>
      <c r="AM37" s="687"/>
      <c r="AN37" s="687"/>
      <c r="AO37" s="688"/>
      <c r="AQ37" s="759" t="s">
        <v>333</v>
      </c>
      <c r="AR37" s="760"/>
      <c r="AS37" s="760"/>
      <c r="AT37" s="760"/>
      <c r="AU37" s="760"/>
      <c r="AV37" s="760"/>
      <c r="AW37" s="760"/>
      <c r="AX37" s="760"/>
      <c r="AY37" s="761"/>
      <c r="AZ37" s="681">
        <v>135404</v>
      </c>
      <c r="BA37" s="682"/>
      <c r="BB37" s="682"/>
      <c r="BC37" s="682"/>
      <c r="BD37" s="718"/>
      <c r="BE37" s="718"/>
      <c r="BF37" s="748"/>
      <c r="BG37" s="696" t="s">
        <v>334</v>
      </c>
      <c r="BH37" s="697"/>
      <c r="BI37" s="697"/>
      <c r="BJ37" s="697"/>
      <c r="BK37" s="697"/>
      <c r="BL37" s="697"/>
      <c r="BM37" s="697"/>
      <c r="BN37" s="697"/>
      <c r="BO37" s="697"/>
      <c r="BP37" s="697"/>
      <c r="BQ37" s="697"/>
      <c r="BR37" s="697"/>
      <c r="BS37" s="697"/>
      <c r="BT37" s="697"/>
      <c r="BU37" s="698"/>
      <c r="BV37" s="681">
        <v>11007</v>
      </c>
      <c r="BW37" s="682"/>
      <c r="BX37" s="682"/>
      <c r="BY37" s="682"/>
      <c r="BZ37" s="682"/>
      <c r="CA37" s="682"/>
      <c r="CB37" s="691"/>
      <c r="CD37" s="696" t="s">
        <v>335</v>
      </c>
      <c r="CE37" s="697"/>
      <c r="CF37" s="697"/>
      <c r="CG37" s="697"/>
      <c r="CH37" s="697"/>
      <c r="CI37" s="697"/>
      <c r="CJ37" s="697"/>
      <c r="CK37" s="697"/>
      <c r="CL37" s="697"/>
      <c r="CM37" s="697"/>
      <c r="CN37" s="697"/>
      <c r="CO37" s="697"/>
      <c r="CP37" s="697"/>
      <c r="CQ37" s="698"/>
      <c r="CR37" s="681">
        <v>565790</v>
      </c>
      <c r="CS37" s="718"/>
      <c r="CT37" s="718"/>
      <c r="CU37" s="718"/>
      <c r="CV37" s="718"/>
      <c r="CW37" s="718"/>
      <c r="CX37" s="718"/>
      <c r="CY37" s="719"/>
      <c r="CZ37" s="686">
        <v>10.5</v>
      </c>
      <c r="DA37" s="716"/>
      <c r="DB37" s="716"/>
      <c r="DC37" s="720"/>
      <c r="DD37" s="690">
        <v>565790</v>
      </c>
      <c r="DE37" s="718"/>
      <c r="DF37" s="718"/>
      <c r="DG37" s="718"/>
      <c r="DH37" s="718"/>
      <c r="DI37" s="718"/>
      <c r="DJ37" s="718"/>
      <c r="DK37" s="719"/>
      <c r="DL37" s="690">
        <v>346553</v>
      </c>
      <c r="DM37" s="718"/>
      <c r="DN37" s="718"/>
      <c r="DO37" s="718"/>
      <c r="DP37" s="718"/>
      <c r="DQ37" s="718"/>
      <c r="DR37" s="718"/>
      <c r="DS37" s="718"/>
      <c r="DT37" s="718"/>
      <c r="DU37" s="718"/>
      <c r="DV37" s="719"/>
      <c r="DW37" s="686">
        <v>9.4</v>
      </c>
      <c r="DX37" s="716"/>
      <c r="DY37" s="716"/>
      <c r="DZ37" s="716"/>
      <c r="EA37" s="716"/>
      <c r="EB37" s="716"/>
      <c r="EC37" s="717"/>
    </row>
    <row r="38" spans="2:133" ht="11.25" customHeight="1" x14ac:dyDescent="0.15">
      <c r="B38" s="678" t="s">
        <v>336</v>
      </c>
      <c r="C38" s="679"/>
      <c r="D38" s="679"/>
      <c r="E38" s="679"/>
      <c r="F38" s="679"/>
      <c r="G38" s="679"/>
      <c r="H38" s="679"/>
      <c r="I38" s="679"/>
      <c r="J38" s="679"/>
      <c r="K38" s="679"/>
      <c r="L38" s="679"/>
      <c r="M38" s="679"/>
      <c r="N38" s="679"/>
      <c r="O38" s="679"/>
      <c r="P38" s="679"/>
      <c r="Q38" s="680"/>
      <c r="R38" s="681">
        <v>153230</v>
      </c>
      <c r="S38" s="682"/>
      <c r="T38" s="682"/>
      <c r="U38" s="682"/>
      <c r="V38" s="682"/>
      <c r="W38" s="682"/>
      <c r="X38" s="682"/>
      <c r="Y38" s="683"/>
      <c r="Z38" s="684">
        <v>2.5</v>
      </c>
      <c r="AA38" s="684"/>
      <c r="AB38" s="684"/>
      <c r="AC38" s="684"/>
      <c r="AD38" s="685">
        <v>12</v>
      </c>
      <c r="AE38" s="685"/>
      <c r="AF38" s="685"/>
      <c r="AG38" s="685"/>
      <c r="AH38" s="685"/>
      <c r="AI38" s="685"/>
      <c r="AJ38" s="685"/>
      <c r="AK38" s="685"/>
      <c r="AL38" s="686">
        <v>0</v>
      </c>
      <c r="AM38" s="687"/>
      <c r="AN38" s="687"/>
      <c r="AO38" s="688"/>
      <c r="AQ38" s="759" t="s">
        <v>337</v>
      </c>
      <c r="AR38" s="760"/>
      <c r="AS38" s="760"/>
      <c r="AT38" s="760"/>
      <c r="AU38" s="760"/>
      <c r="AV38" s="760"/>
      <c r="AW38" s="760"/>
      <c r="AX38" s="760"/>
      <c r="AY38" s="761"/>
      <c r="AZ38" s="681" t="s">
        <v>128</v>
      </c>
      <c r="BA38" s="682"/>
      <c r="BB38" s="682"/>
      <c r="BC38" s="682"/>
      <c r="BD38" s="718"/>
      <c r="BE38" s="718"/>
      <c r="BF38" s="748"/>
      <c r="BG38" s="696" t="s">
        <v>338</v>
      </c>
      <c r="BH38" s="697"/>
      <c r="BI38" s="697"/>
      <c r="BJ38" s="697"/>
      <c r="BK38" s="697"/>
      <c r="BL38" s="697"/>
      <c r="BM38" s="697"/>
      <c r="BN38" s="697"/>
      <c r="BO38" s="697"/>
      <c r="BP38" s="697"/>
      <c r="BQ38" s="697"/>
      <c r="BR38" s="697"/>
      <c r="BS38" s="697"/>
      <c r="BT38" s="697"/>
      <c r="BU38" s="698"/>
      <c r="BV38" s="681">
        <v>1721</v>
      </c>
      <c r="BW38" s="682"/>
      <c r="BX38" s="682"/>
      <c r="BY38" s="682"/>
      <c r="BZ38" s="682"/>
      <c r="CA38" s="682"/>
      <c r="CB38" s="691"/>
      <c r="CD38" s="696" t="s">
        <v>339</v>
      </c>
      <c r="CE38" s="697"/>
      <c r="CF38" s="697"/>
      <c r="CG38" s="697"/>
      <c r="CH38" s="697"/>
      <c r="CI38" s="697"/>
      <c r="CJ38" s="697"/>
      <c r="CK38" s="697"/>
      <c r="CL38" s="697"/>
      <c r="CM38" s="697"/>
      <c r="CN38" s="697"/>
      <c r="CO38" s="697"/>
      <c r="CP38" s="697"/>
      <c r="CQ38" s="698"/>
      <c r="CR38" s="681">
        <v>505557</v>
      </c>
      <c r="CS38" s="682"/>
      <c r="CT38" s="682"/>
      <c r="CU38" s="682"/>
      <c r="CV38" s="682"/>
      <c r="CW38" s="682"/>
      <c r="CX38" s="682"/>
      <c r="CY38" s="683"/>
      <c r="CZ38" s="686">
        <v>9.4</v>
      </c>
      <c r="DA38" s="716"/>
      <c r="DB38" s="716"/>
      <c r="DC38" s="720"/>
      <c r="DD38" s="690">
        <v>425081</v>
      </c>
      <c r="DE38" s="682"/>
      <c r="DF38" s="682"/>
      <c r="DG38" s="682"/>
      <c r="DH38" s="682"/>
      <c r="DI38" s="682"/>
      <c r="DJ38" s="682"/>
      <c r="DK38" s="683"/>
      <c r="DL38" s="690">
        <v>425081</v>
      </c>
      <c r="DM38" s="682"/>
      <c r="DN38" s="682"/>
      <c r="DO38" s="682"/>
      <c r="DP38" s="682"/>
      <c r="DQ38" s="682"/>
      <c r="DR38" s="682"/>
      <c r="DS38" s="682"/>
      <c r="DT38" s="682"/>
      <c r="DU38" s="682"/>
      <c r="DV38" s="683"/>
      <c r="DW38" s="686">
        <v>11.6</v>
      </c>
      <c r="DX38" s="716"/>
      <c r="DY38" s="716"/>
      <c r="DZ38" s="716"/>
      <c r="EA38" s="716"/>
      <c r="EB38" s="716"/>
      <c r="EC38" s="717"/>
    </row>
    <row r="39" spans="2:133" ht="11.25" customHeight="1" x14ac:dyDescent="0.15">
      <c r="B39" s="678" t="s">
        <v>340</v>
      </c>
      <c r="C39" s="679"/>
      <c r="D39" s="679"/>
      <c r="E39" s="679"/>
      <c r="F39" s="679"/>
      <c r="G39" s="679"/>
      <c r="H39" s="679"/>
      <c r="I39" s="679"/>
      <c r="J39" s="679"/>
      <c r="K39" s="679"/>
      <c r="L39" s="679"/>
      <c r="M39" s="679"/>
      <c r="N39" s="679"/>
      <c r="O39" s="679"/>
      <c r="P39" s="679"/>
      <c r="Q39" s="680"/>
      <c r="R39" s="681">
        <v>371100</v>
      </c>
      <c r="S39" s="682"/>
      <c r="T39" s="682"/>
      <c r="U39" s="682"/>
      <c r="V39" s="682"/>
      <c r="W39" s="682"/>
      <c r="X39" s="682"/>
      <c r="Y39" s="683"/>
      <c r="Z39" s="684">
        <v>6.1</v>
      </c>
      <c r="AA39" s="684"/>
      <c r="AB39" s="684"/>
      <c r="AC39" s="684"/>
      <c r="AD39" s="685" t="s">
        <v>236</v>
      </c>
      <c r="AE39" s="685"/>
      <c r="AF39" s="685"/>
      <c r="AG39" s="685"/>
      <c r="AH39" s="685"/>
      <c r="AI39" s="685"/>
      <c r="AJ39" s="685"/>
      <c r="AK39" s="685"/>
      <c r="AL39" s="686" t="s">
        <v>236</v>
      </c>
      <c r="AM39" s="687"/>
      <c r="AN39" s="687"/>
      <c r="AO39" s="688"/>
      <c r="AQ39" s="759" t="s">
        <v>341</v>
      </c>
      <c r="AR39" s="760"/>
      <c r="AS39" s="760"/>
      <c r="AT39" s="760"/>
      <c r="AU39" s="760"/>
      <c r="AV39" s="760"/>
      <c r="AW39" s="760"/>
      <c r="AX39" s="760"/>
      <c r="AY39" s="761"/>
      <c r="AZ39" s="681" t="s">
        <v>236</v>
      </c>
      <c r="BA39" s="682"/>
      <c r="BB39" s="682"/>
      <c r="BC39" s="682"/>
      <c r="BD39" s="718"/>
      <c r="BE39" s="718"/>
      <c r="BF39" s="748"/>
      <c r="BG39" s="696" t="s">
        <v>342</v>
      </c>
      <c r="BH39" s="697"/>
      <c r="BI39" s="697"/>
      <c r="BJ39" s="697"/>
      <c r="BK39" s="697"/>
      <c r="BL39" s="697"/>
      <c r="BM39" s="697"/>
      <c r="BN39" s="697"/>
      <c r="BO39" s="697"/>
      <c r="BP39" s="697"/>
      <c r="BQ39" s="697"/>
      <c r="BR39" s="697"/>
      <c r="BS39" s="697"/>
      <c r="BT39" s="697"/>
      <c r="BU39" s="698"/>
      <c r="BV39" s="681">
        <v>2959</v>
      </c>
      <c r="BW39" s="682"/>
      <c r="BX39" s="682"/>
      <c r="BY39" s="682"/>
      <c r="BZ39" s="682"/>
      <c r="CA39" s="682"/>
      <c r="CB39" s="691"/>
      <c r="CD39" s="696" t="s">
        <v>343</v>
      </c>
      <c r="CE39" s="697"/>
      <c r="CF39" s="697"/>
      <c r="CG39" s="697"/>
      <c r="CH39" s="697"/>
      <c r="CI39" s="697"/>
      <c r="CJ39" s="697"/>
      <c r="CK39" s="697"/>
      <c r="CL39" s="697"/>
      <c r="CM39" s="697"/>
      <c r="CN39" s="697"/>
      <c r="CO39" s="697"/>
      <c r="CP39" s="697"/>
      <c r="CQ39" s="698"/>
      <c r="CR39" s="681">
        <v>78600</v>
      </c>
      <c r="CS39" s="718"/>
      <c r="CT39" s="718"/>
      <c r="CU39" s="718"/>
      <c r="CV39" s="718"/>
      <c r="CW39" s="718"/>
      <c r="CX39" s="718"/>
      <c r="CY39" s="719"/>
      <c r="CZ39" s="686">
        <v>1.5</v>
      </c>
      <c r="DA39" s="716"/>
      <c r="DB39" s="716"/>
      <c r="DC39" s="720"/>
      <c r="DD39" s="690">
        <v>77245</v>
      </c>
      <c r="DE39" s="718"/>
      <c r="DF39" s="718"/>
      <c r="DG39" s="718"/>
      <c r="DH39" s="718"/>
      <c r="DI39" s="718"/>
      <c r="DJ39" s="718"/>
      <c r="DK39" s="719"/>
      <c r="DL39" s="690" t="s">
        <v>236</v>
      </c>
      <c r="DM39" s="718"/>
      <c r="DN39" s="718"/>
      <c r="DO39" s="718"/>
      <c r="DP39" s="718"/>
      <c r="DQ39" s="718"/>
      <c r="DR39" s="718"/>
      <c r="DS39" s="718"/>
      <c r="DT39" s="718"/>
      <c r="DU39" s="718"/>
      <c r="DV39" s="719"/>
      <c r="DW39" s="686" t="s">
        <v>128</v>
      </c>
      <c r="DX39" s="716"/>
      <c r="DY39" s="716"/>
      <c r="DZ39" s="716"/>
      <c r="EA39" s="716"/>
      <c r="EB39" s="716"/>
      <c r="EC39" s="717"/>
    </row>
    <row r="40" spans="2:133" ht="11.25" customHeight="1" x14ac:dyDescent="0.15">
      <c r="B40" s="678" t="s">
        <v>344</v>
      </c>
      <c r="C40" s="679"/>
      <c r="D40" s="679"/>
      <c r="E40" s="679"/>
      <c r="F40" s="679"/>
      <c r="G40" s="679"/>
      <c r="H40" s="679"/>
      <c r="I40" s="679"/>
      <c r="J40" s="679"/>
      <c r="K40" s="679"/>
      <c r="L40" s="679"/>
      <c r="M40" s="679"/>
      <c r="N40" s="679"/>
      <c r="O40" s="679"/>
      <c r="P40" s="679"/>
      <c r="Q40" s="680"/>
      <c r="R40" s="681" t="s">
        <v>236</v>
      </c>
      <c r="S40" s="682"/>
      <c r="T40" s="682"/>
      <c r="U40" s="682"/>
      <c r="V40" s="682"/>
      <c r="W40" s="682"/>
      <c r="X40" s="682"/>
      <c r="Y40" s="683"/>
      <c r="Z40" s="684" t="s">
        <v>236</v>
      </c>
      <c r="AA40" s="684"/>
      <c r="AB40" s="684"/>
      <c r="AC40" s="684"/>
      <c r="AD40" s="685" t="s">
        <v>236</v>
      </c>
      <c r="AE40" s="685"/>
      <c r="AF40" s="685"/>
      <c r="AG40" s="685"/>
      <c r="AH40" s="685"/>
      <c r="AI40" s="685"/>
      <c r="AJ40" s="685"/>
      <c r="AK40" s="685"/>
      <c r="AL40" s="686" t="s">
        <v>236</v>
      </c>
      <c r="AM40" s="687"/>
      <c r="AN40" s="687"/>
      <c r="AO40" s="688"/>
      <c r="AQ40" s="759" t="s">
        <v>345</v>
      </c>
      <c r="AR40" s="760"/>
      <c r="AS40" s="760"/>
      <c r="AT40" s="760"/>
      <c r="AU40" s="760"/>
      <c r="AV40" s="760"/>
      <c r="AW40" s="760"/>
      <c r="AX40" s="760"/>
      <c r="AY40" s="761"/>
      <c r="AZ40" s="681" t="s">
        <v>173</v>
      </c>
      <c r="BA40" s="682"/>
      <c r="BB40" s="682"/>
      <c r="BC40" s="682"/>
      <c r="BD40" s="718"/>
      <c r="BE40" s="718"/>
      <c r="BF40" s="748"/>
      <c r="BG40" s="762" t="s">
        <v>346</v>
      </c>
      <c r="BH40" s="763"/>
      <c r="BI40" s="763"/>
      <c r="BJ40" s="763"/>
      <c r="BK40" s="763"/>
      <c r="BL40" s="234"/>
      <c r="BM40" s="697" t="s">
        <v>347</v>
      </c>
      <c r="BN40" s="697"/>
      <c r="BO40" s="697"/>
      <c r="BP40" s="697"/>
      <c r="BQ40" s="697"/>
      <c r="BR40" s="697"/>
      <c r="BS40" s="697"/>
      <c r="BT40" s="697"/>
      <c r="BU40" s="698"/>
      <c r="BV40" s="681">
        <v>103</v>
      </c>
      <c r="BW40" s="682"/>
      <c r="BX40" s="682"/>
      <c r="BY40" s="682"/>
      <c r="BZ40" s="682"/>
      <c r="CA40" s="682"/>
      <c r="CB40" s="691"/>
      <c r="CD40" s="696" t="s">
        <v>348</v>
      </c>
      <c r="CE40" s="697"/>
      <c r="CF40" s="697"/>
      <c r="CG40" s="697"/>
      <c r="CH40" s="697"/>
      <c r="CI40" s="697"/>
      <c r="CJ40" s="697"/>
      <c r="CK40" s="697"/>
      <c r="CL40" s="697"/>
      <c r="CM40" s="697"/>
      <c r="CN40" s="697"/>
      <c r="CO40" s="697"/>
      <c r="CP40" s="697"/>
      <c r="CQ40" s="698"/>
      <c r="CR40" s="681">
        <v>122149</v>
      </c>
      <c r="CS40" s="682"/>
      <c r="CT40" s="682"/>
      <c r="CU40" s="682"/>
      <c r="CV40" s="682"/>
      <c r="CW40" s="682"/>
      <c r="CX40" s="682"/>
      <c r="CY40" s="683"/>
      <c r="CZ40" s="686">
        <v>2.2999999999999998</v>
      </c>
      <c r="DA40" s="716"/>
      <c r="DB40" s="716"/>
      <c r="DC40" s="720"/>
      <c r="DD40" s="690">
        <v>56637</v>
      </c>
      <c r="DE40" s="682"/>
      <c r="DF40" s="682"/>
      <c r="DG40" s="682"/>
      <c r="DH40" s="682"/>
      <c r="DI40" s="682"/>
      <c r="DJ40" s="682"/>
      <c r="DK40" s="683"/>
      <c r="DL40" s="690">
        <v>12853</v>
      </c>
      <c r="DM40" s="682"/>
      <c r="DN40" s="682"/>
      <c r="DO40" s="682"/>
      <c r="DP40" s="682"/>
      <c r="DQ40" s="682"/>
      <c r="DR40" s="682"/>
      <c r="DS40" s="682"/>
      <c r="DT40" s="682"/>
      <c r="DU40" s="682"/>
      <c r="DV40" s="683"/>
      <c r="DW40" s="686">
        <v>0.4</v>
      </c>
      <c r="DX40" s="716"/>
      <c r="DY40" s="716"/>
      <c r="DZ40" s="716"/>
      <c r="EA40" s="716"/>
      <c r="EB40" s="716"/>
      <c r="EC40" s="717"/>
    </row>
    <row r="41" spans="2:133" ht="11.25" customHeight="1" x14ac:dyDescent="0.15">
      <c r="B41" s="678" t="s">
        <v>349</v>
      </c>
      <c r="C41" s="679"/>
      <c r="D41" s="679"/>
      <c r="E41" s="679"/>
      <c r="F41" s="679"/>
      <c r="G41" s="679"/>
      <c r="H41" s="679"/>
      <c r="I41" s="679"/>
      <c r="J41" s="679"/>
      <c r="K41" s="679"/>
      <c r="L41" s="679"/>
      <c r="M41" s="679"/>
      <c r="N41" s="679"/>
      <c r="O41" s="679"/>
      <c r="P41" s="679"/>
      <c r="Q41" s="680"/>
      <c r="R41" s="681">
        <v>150700</v>
      </c>
      <c r="S41" s="682"/>
      <c r="T41" s="682"/>
      <c r="U41" s="682"/>
      <c r="V41" s="682"/>
      <c r="W41" s="682"/>
      <c r="X41" s="682"/>
      <c r="Y41" s="683"/>
      <c r="Z41" s="684">
        <v>2.5</v>
      </c>
      <c r="AA41" s="684"/>
      <c r="AB41" s="684"/>
      <c r="AC41" s="684"/>
      <c r="AD41" s="685" t="s">
        <v>128</v>
      </c>
      <c r="AE41" s="685"/>
      <c r="AF41" s="685"/>
      <c r="AG41" s="685"/>
      <c r="AH41" s="685"/>
      <c r="AI41" s="685"/>
      <c r="AJ41" s="685"/>
      <c r="AK41" s="685"/>
      <c r="AL41" s="686" t="s">
        <v>236</v>
      </c>
      <c r="AM41" s="687"/>
      <c r="AN41" s="687"/>
      <c r="AO41" s="688"/>
      <c r="AQ41" s="759" t="s">
        <v>350</v>
      </c>
      <c r="AR41" s="760"/>
      <c r="AS41" s="760"/>
      <c r="AT41" s="760"/>
      <c r="AU41" s="760"/>
      <c r="AV41" s="760"/>
      <c r="AW41" s="760"/>
      <c r="AX41" s="760"/>
      <c r="AY41" s="761"/>
      <c r="AZ41" s="681">
        <v>85550</v>
      </c>
      <c r="BA41" s="682"/>
      <c r="BB41" s="682"/>
      <c r="BC41" s="682"/>
      <c r="BD41" s="718"/>
      <c r="BE41" s="718"/>
      <c r="BF41" s="748"/>
      <c r="BG41" s="762"/>
      <c r="BH41" s="763"/>
      <c r="BI41" s="763"/>
      <c r="BJ41" s="763"/>
      <c r="BK41" s="763"/>
      <c r="BL41" s="234"/>
      <c r="BM41" s="697" t="s">
        <v>351</v>
      </c>
      <c r="BN41" s="697"/>
      <c r="BO41" s="697"/>
      <c r="BP41" s="697"/>
      <c r="BQ41" s="697"/>
      <c r="BR41" s="697"/>
      <c r="BS41" s="697"/>
      <c r="BT41" s="697"/>
      <c r="BU41" s="698"/>
      <c r="BV41" s="681" t="s">
        <v>173</v>
      </c>
      <c r="BW41" s="682"/>
      <c r="BX41" s="682"/>
      <c r="BY41" s="682"/>
      <c r="BZ41" s="682"/>
      <c r="CA41" s="682"/>
      <c r="CB41" s="691"/>
      <c r="CD41" s="696" t="s">
        <v>352</v>
      </c>
      <c r="CE41" s="697"/>
      <c r="CF41" s="697"/>
      <c r="CG41" s="697"/>
      <c r="CH41" s="697"/>
      <c r="CI41" s="697"/>
      <c r="CJ41" s="697"/>
      <c r="CK41" s="697"/>
      <c r="CL41" s="697"/>
      <c r="CM41" s="697"/>
      <c r="CN41" s="697"/>
      <c r="CO41" s="697"/>
      <c r="CP41" s="697"/>
      <c r="CQ41" s="698"/>
      <c r="CR41" s="681" t="s">
        <v>236</v>
      </c>
      <c r="CS41" s="718"/>
      <c r="CT41" s="718"/>
      <c r="CU41" s="718"/>
      <c r="CV41" s="718"/>
      <c r="CW41" s="718"/>
      <c r="CX41" s="718"/>
      <c r="CY41" s="719"/>
      <c r="CZ41" s="686" t="s">
        <v>236</v>
      </c>
      <c r="DA41" s="716"/>
      <c r="DB41" s="716"/>
      <c r="DC41" s="720"/>
      <c r="DD41" s="690" t="s">
        <v>236</v>
      </c>
      <c r="DE41" s="718"/>
      <c r="DF41" s="718"/>
      <c r="DG41" s="718"/>
      <c r="DH41" s="718"/>
      <c r="DI41" s="718"/>
      <c r="DJ41" s="718"/>
      <c r="DK41" s="719"/>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30" t="s">
        <v>353</v>
      </c>
      <c r="C42" s="731"/>
      <c r="D42" s="731"/>
      <c r="E42" s="731"/>
      <c r="F42" s="731"/>
      <c r="G42" s="731"/>
      <c r="H42" s="731"/>
      <c r="I42" s="731"/>
      <c r="J42" s="731"/>
      <c r="K42" s="731"/>
      <c r="L42" s="731"/>
      <c r="M42" s="731"/>
      <c r="N42" s="731"/>
      <c r="O42" s="731"/>
      <c r="P42" s="731"/>
      <c r="Q42" s="732"/>
      <c r="R42" s="766">
        <v>6107989</v>
      </c>
      <c r="S42" s="767"/>
      <c r="T42" s="767"/>
      <c r="U42" s="767"/>
      <c r="V42" s="767"/>
      <c r="W42" s="767"/>
      <c r="X42" s="767"/>
      <c r="Y42" s="775"/>
      <c r="Z42" s="776">
        <v>100</v>
      </c>
      <c r="AA42" s="776"/>
      <c r="AB42" s="776"/>
      <c r="AC42" s="776"/>
      <c r="AD42" s="777">
        <v>3516904</v>
      </c>
      <c r="AE42" s="777"/>
      <c r="AF42" s="777"/>
      <c r="AG42" s="777"/>
      <c r="AH42" s="777"/>
      <c r="AI42" s="777"/>
      <c r="AJ42" s="777"/>
      <c r="AK42" s="777"/>
      <c r="AL42" s="778">
        <v>100</v>
      </c>
      <c r="AM42" s="753"/>
      <c r="AN42" s="753"/>
      <c r="AO42" s="779"/>
      <c r="AQ42" s="780" t="s">
        <v>354</v>
      </c>
      <c r="AR42" s="781"/>
      <c r="AS42" s="781"/>
      <c r="AT42" s="781"/>
      <c r="AU42" s="781"/>
      <c r="AV42" s="781"/>
      <c r="AW42" s="781"/>
      <c r="AX42" s="781"/>
      <c r="AY42" s="782"/>
      <c r="AZ42" s="766">
        <v>420007</v>
      </c>
      <c r="BA42" s="767"/>
      <c r="BB42" s="767"/>
      <c r="BC42" s="767"/>
      <c r="BD42" s="752"/>
      <c r="BE42" s="752"/>
      <c r="BF42" s="754"/>
      <c r="BG42" s="764"/>
      <c r="BH42" s="765"/>
      <c r="BI42" s="765"/>
      <c r="BJ42" s="765"/>
      <c r="BK42" s="765"/>
      <c r="BL42" s="235"/>
      <c r="BM42" s="707" t="s">
        <v>355</v>
      </c>
      <c r="BN42" s="707"/>
      <c r="BO42" s="707"/>
      <c r="BP42" s="707"/>
      <c r="BQ42" s="707"/>
      <c r="BR42" s="707"/>
      <c r="BS42" s="707"/>
      <c r="BT42" s="707"/>
      <c r="BU42" s="708"/>
      <c r="BV42" s="766">
        <v>336</v>
      </c>
      <c r="BW42" s="767"/>
      <c r="BX42" s="767"/>
      <c r="BY42" s="767"/>
      <c r="BZ42" s="767"/>
      <c r="CA42" s="767"/>
      <c r="CB42" s="774"/>
      <c r="CD42" s="678" t="s">
        <v>356</v>
      </c>
      <c r="CE42" s="679"/>
      <c r="CF42" s="679"/>
      <c r="CG42" s="679"/>
      <c r="CH42" s="679"/>
      <c r="CI42" s="679"/>
      <c r="CJ42" s="679"/>
      <c r="CK42" s="679"/>
      <c r="CL42" s="679"/>
      <c r="CM42" s="679"/>
      <c r="CN42" s="679"/>
      <c r="CO42" s="679"/>
      <c r="CP42" s="679"/>
      <c r="CQ42" s="680"/>
      <c r="CR42" s="681">
        <v>754227</v>
      </c>
      <c r="CS42" s="682"/>
      <c r="CT42" s="682"/>
      <c r="CU42" s="682"/>
      <c r="CV42" s="682"/>
      <c r="CW42" s="682"/>
      <c r="CX42" s="682"/>
      <c r="CY42" s="683"/>
      <c r="CZ42" s="686">
        <v>14</v>
      </c>
      <c r="DA42" s="687"/>
      <c r="DB42" s="687"/>
      <c r="DC42" s="699"/>
      <c r="DD42" s="690">
        <v>215859</v>
      </c>
      <c r="DE42" s="682"/>
      <c r="DF42" s="682"/>
      <c r="DG42" s="682"/>
      <c r="DH42" s="682"/>
      <c r="DI42" s="682"/>
      <c r="DJ42" s="682"/>
      <c r="DK42" s="683"/>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6"/>
      <c r="BW43" s="236"/>
      <c r="BX43" s="236"/>
      <c r="BY43" s="236"/>
      <c r="BZ43" s="236"/>
      <c r="CA43" s="236"/>
      <c r="CB43" s="236"/>
      <c r="CD43" s="678" t="s">
        <v>357</v>
      </c>
      <c r="CE43" s="679"/>
      <c r="CF43" s="679"/>
      <c r="CG43" s="679"/>
      <c r="CH43" s="679"/>
      <c r="CI43" s="679"/>
      <c r="CJ43" s="679"/>
      <c r="CK43" s="679"/>
      <c r="CL43" s="679"/>
      <c r="CM43" s="679"/>
      <c r="CN43" s="679"/>
      <c r="CO43" s="679"/>
      <c r="CP43" s="679"/>
      <c r="CQ43" s="680"/>
      <c r="CR43" s="681">
        <v>21713</v>
      </c>
      <c r="CS43" s="718"/>
      <c r="CT43" s="718"/>
      <c r="CU43" s="718"/>
      <c r="CV43" s="718"/>
      <c r="CW43" s="718"/>
      <c r="CX43" s="718"/>
      <c r="CY43" s="719"/>
      <c r="CZ43" s="686">
        <v>0.4</v>
      </c>
      <c r="DA43" s="716"/>
      <c r="DB43" s="716"/>
      <c r="DC43" s="720"/>
      <c r="DD43" s="690">
        <v>21713</v>
      </c>
      <c r="DE43" s="718"/>
      <c r="DF43" s="718"/>
      <c r="DG43" s="718"/>
      <c r="DH43" s="718"/>
      <c r="DI43" s="718"/>
      <c r="DJ43" s="718"/>
      <c r="DK43" s="719"/>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3" t="s">
        <v>306</v>
      </c>
      <c r="CE44" s="794"/>
      <c r="CF44" s="678" t="s">
        <v>358</v>
      </c>
      <c r="CG44" s="679"/>
      <c r="CH44" s="679"/>
      <c r="CI44" s="679"/>
      <c r="CJ44" s="679"/>
      <c r="CK44" s="679"/>
      <c r="CL44" s="679"/>
      <c r="CM44" s="679"/>
      <c r="CN44" s="679"/>
      <c r="CO44" s="679"/>
      <c r="CP44" s="679"/>
      <c r="CQ44" s="680"/>
      <c r="CR44" s="681">
        <v>600279</v>
      </c>
      <c r="CS44" s="682"/>
      <c r="CT44" s="682"/>
      <c r="CU44" s="682"/>
      <c r="CV44" s="682"/>
      <c r="CW44" s="682"/>
      <c r="CX44" s="682"/>
      <c r="CY44" s="683"/>
      <c r="CZ44" s="686">
        <v>11.1</v>
      </c>
      <c r="DA44" s="687"/>
      <c r="DB44" s="687"/>
      <c r="DC44" s="699"/>
      <c r="DD44" s="690">
        <v>140534</v>
      </c>
      <c r="DE44" s="682"/>
      <c r="DF44" s="682"/>
      <c r="DG44" s="682"/>
      <c r="DH44" s="682"/>
      <c r="DI44" s="682"/>
      <c r="DJ44" s="682"/>
      <c r="DK44" s="683"/>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5"/>
      <c r="CE45" s="796"/>
      <c r="CF45" s="678" t="s">
        <v>359</v>
      </c>
      <c r="CG45" s="679"/>
      <c r="CH45" s="679"/>
      <c r="CI45" s="679"/>
      <c r="CJ45" s="679"/>
      <c r="CK45" s="679"/>
      <c r="CL45" s="679"/>
      <c r="CM45" s="679"/>
      <c r="CN45" s="679"/>
      <c r="CO45" s="679"/>
      <c r="CP45" s="679"/>
      <c r="CQ45" s="680"/>
      <c r="CR45" s="681">
        <v>261332</v>
      </c>
      <c r="CS45" s="718"/>
      <c r="CT45" s="718"/>
      <c r="CU45" s="718"/>
      <c r="CV45" s="718"/>
      <c r="CW45" s="718"/>
      <c r="CX45" s="718"/>
      <c r="CY45" s="719"/>
      <c r="CZ45" s="686">
        <v>4.9000000000000004</v>
      </c>
      <c r="DA45" s="716"/>
      <c r="DB45" s="716"/>
      <c r="DC45" s="720"/>
      <c r="DD45" s="690">
        <v>30332</v>
      </c>
      <c r="DE45" s="718"/>
      <c r="DF45" s="718"/>
      <c r="DG45" s="718"/>
      <c r="DH45" s="718"/>
      <c r="DI45" s="718"/>
      <c r="DJ45" s="718"/>
      <c r="DK45" s="719"/>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95"/>
      <c r="CE46" s="796"/>
      <c r="CF46" s="678" t="s">
        <v>361</v>
      </c>
      <c r="CG46" s="679"/>
      <c r="CH46" s="679"/>
      <c r="CI46" s="679"/>
      <c r="CJ46" s="679"/>
      <c r="CK46" s="679"/>
      <c r="CL46" s="679"/>
      <c r="CM46" s="679"/>
      <c r="CN46" s="679"/>
      <c r="CO46" s="679"/>
      <c r="CP46" s="679"/>
      <c r="CQ46" s="680"/>
      <c r="CR46" s="681">
        <v>334695</v>
      </c>
      <c r="CS46" s="682"/>
      <c r="CT46" s="682"/>
      <c r="CU46" s="682"/>
      <c r="CV46" s="682"/>
      <c r="CW46" s="682"/>
      <c r="CX46" s="682"/>
      <c r="CY46" s="683"/>
      <c r="CZ46" s="686">
        <v>6.2</v>
      </c>
      <c r="DA46" s="687"/>
      <c r="DB46" s="687"/>
      <c r="DC46" s="699"/>
      <c r="DD46" s="690">
        <v>105950</v>
      </c>
      <c r="DE46" s="682"/>
      <c r="DF46" s="682"/>
      <c r="DG46" s="682"/>
      <c r="DH46" s="682"/>
      <c r="DI46" s="682"/>
      <c r="DJ46" s="682"/>
      <c r="DK46" s="683"/>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5"/>
      <c r="CE47" s="796"/>
      <c r="CF47" s="678" t="s">
        <v>363</v>
      </c>
      <c r="CG47" s="679"/>
      <c r="CH47" s="679"/>
      <c r="CI47" s="679"/>
      <c r="CJ47" s="679"/>
      <c r="CK47" s="679"/>
      <c r="CL47" s="679"/>
      <c r="CM47" s="679"/>
      <c r="CN47" s="679"/>
      <c r="CO47" s="679"/>
      <c r="CP47" s="679"/>
      <c r="CQ47" s="680"/>
      <c r="CR47" s="681">
        <v>153948</v>
      </c>
      <c r="CS47" s="718"/>
      <c r="CT47" s="718"/>
      <c r="CU47" s="718"/>
      <c r="CV47" s="718"/>
      <c r="CW47" s="718"/>
      <c r="CX47" s="718"/>
      <c r="CY47" s="719"/>
      <c r="CZ47" s="686">
        <v>2.9</v>
      </c>
      <c r="DA47" s="716"/>
      <c r="DB47" s="716"/>
      <c r="DC47" s="720"/>
      <c r="DD47" s="690">
        <v>75325</v>
      </c>
      <c r="DE47" s="718"/>
      <c r="DF47" s="718"/>
      <c r="DG47" s="718"/>
      <c r="DH47" s="718"/>
      <c r="DI47" s="718"/>
      <c r="DJ47" s="718"/>
      <c r="DK47" s="719"/>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39" t="s">
        <v>364</v>
      </c>
      <c r="CD48" s="797"/>
      <c r="CE48" s="798"/>
      <c r="CF48" s="678" t="s">
        <v>365</v>
      </c>
      <c r="CG48" s="679"/>
      <c r="CH48" s="679"/>
      <c r="CI48" s="679"/>
      <c r="CJ48" s="679"/>
      <c r="CK48" s="679"/>
      <c r="CL48" s="679"/>
      <c r="CM48" s="679"/>
      <c r="CN48" s="679"/>
      <c r="CO48" s="679"/>
      <c r="CP48" s="679"/>
      <c r="CQ48" s="680"/>
      <c r="CR48" s="681" t="s">
        <v>236</v>
      </c>
      <c r="CS48" s="682"/>
      <c r="CT48" s="682"/>
      <c r="CU48" s="682"/>
      <c r="CV48" s="682"/>
      <c r="CW48" s="682"/>
      <c r="CX48" s="682"/>
      <c r="CY48" s="683"/>
      <c r="CZ48" s="686" t="s">
        <v>128</v>
      </c>
      <c r="DA48" s="687"/>
      <c r="DB48" s="687"/>
      <c r="DC48" s="699"/>
      <c r="DD48" s="690" t="s">
        <v>128</v>
      </c>
      <c r="DE48" s="682"/>
      <c r="DF48" s="682"/>
      <c r="DG48" s="682"/>
      <c r="DH48" s="682"/>
      <c r="DI48" s="682"/>
      <c r="DJ48" s="682"/>
      <c r="DK48" s="683"/>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30" t="s">
        <v>366</v>
      </c>
      <c r="CE49" s="731"/>
      <c r="CF49" s="731"/>
      <c r="CG49" s="731"/>
      <c r="CH49" s="731"/>
      <c r="CI49" s="731"/>
      <c r="CJ49" s="731"/>
      <c r="CK49" s="731"/>
      <c r="CL49" s="731"/>
      <c r="CM49" s="731"/>
      <c r="CN49" s="731"/>
      <c r="CO49" s="731"/>
      <c r="CP49" s="731"/>
      <c r="CQ49" s="732"/>
      <c r="CR49" s="766">
        <v>5385797</v>
      </c>
      <c r="CS49" s="752"/>
      <c r="CT49" s="752"/>
      <c r="CU49" s="752"/>
      <c r="CV49" s="752"/>
      <c r="CW49" s="752"/>
      <c r="CX49" s="752"/>
      <c r="CY49" s="783"/>
      <c r="CZ49" s="778">
        <v>100</v>
      </c>
      <c r="DA49" s="784"/>
      <c r="DB49" s="784"/>
      <c r="DC49" s="785"/>
      <c r="DD49" s="786">
        <v>3882923</v>
      </c>
      <c r="DE49" s="752"/>
      <c r="DF49" s="752"/>
      <c r="DG49" s="752"/>
      <c r="DH49" s="752"/>
      <c r="DI49" s="752"/>
      <c r="DJ49" s="752"/>
      <c r="DK49" s="783"/>
      <c r="DL49" s="787"/>
      <c r="DM49" s="788"/>
      <c r="DN49" s="788"/>
      <c r="DO49" s="788"/>
      <c r="DP49" s="788"/>
      <c r="DQ49" s="788"/>
      <c r="DR49" s="788"/>
      <c r="DS49" s="788"/>
      <c r="DT49" s="788"/>
      <c r="DU49" s="788"/>
      <c r="DV49" s="789"/>
      <c r="DW49" s="790"/>
      <c r="DX49" s="791"/>
      <c r="DY49" s="791"/>
      <c r="DZ49" s="791"/>
      <c r="EA49" s="791"/>
      <c r="EB49" s="791"/>
      <c r="EC49" s="792"/>
    </row>
  </sheetData>
  <sheetProtection algorithmName="SHA-512" hashValue="f3q/B3vbIcZ2wpBSocpcuF3kgiLQqJPLO9qFZaZCgA1lLlAdfaFCMN4deOubRpQjGWkzjbRCcNl3iIe+AyxC1w==" saltValue="GNilF5QoUqO2mjXxEaQNO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3" zoomScale="70" zoomScaleNormal="25" zoomScaleSheetLayoutView="70" workbookViewId="0">
      <selection activeCell="AK73" sqref="AK73:AO73"/>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28" t="s">
        <v>368</v>
      </c>
      <c r="DK2" s="829"/>
      <c r="DL2" s="829"/>
      <c r="DM2" s="829"/>
      <c r="DN2" s="829"/>
      <c r="DO2" s="830"/>
      <c r="DP2" s="248"/>
      <c r="DQ2" s="828" t="s">
        <v>369</v>
      </c>
      <c r="DR2" s="829"/>
      <c r="DS2" s="829"/>
      <c r="DT2" s="829"/>
      <c r="DU2" s="829"/>
      <c r="DV2" s="829"/>
      <c r="DW2" s="829"/>
      <c r="DX2" s="829"/>
      <c r="DY2" s="829"/>
      <c r="DZ2" s="830"/>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1" t="s">
        <v>370</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2" t="s">
        <v>372</v>
      </c>
      <c r="B5" s="823"/>
      <c r="C5" s="823"/>
      <c r="D5" s="823"/>
      <c r="E5" s="823"/>
      <c r="F5" s="823"/>
      <c r="G5" s="823"/>
      <c r="H5" s="823"/>
      <c r="I5" s="823"/>
      <c r="J5" s="823"/>
      <c r="K5" s="823"/>
      <c r="L5" s="823"/>
      <c r="M5" s="823"/>
      <c r="N5" s="823"/>
      <c r="O5" s="823"/>
      <c r="P5" s="824"/>
      <c r="Q5" s="799" t="s">
        <v>373</v>
      </c>
      <c r="R5" s="800"/>
      <c r="S5" s="800"/>
      <c r="T5" s="800"/>
      <c r="U5" s="801"/>
      <c r="V5" s="799" t="s">
        <v>374</v>
      </c>
      <c r="W5" s="800"/>
      <c r="X5" s="800"/>
      <c r="Y5" s="800"/>
      <c r="Z5" s="801"/>
      <c r="AA5" s="799" t="s">
        <v>375</v>
      </c>
      <c r="AB5" s="800"/>
      <c r="AC5" s="800"/>
      <c r="AD5" s="800"/>
      <c r="AE5" s="800"/>
      <c r="AF5" s="832" t="s">
        <v>376</v>
      </c>
      <c r="AG5" s="800"/>
      <c r="AH5" s="800"/>
      <c r="AI5" s="800"/>
      <c r="AJ5" s="811"/>
      <c r="AK5" s="800" t="s">
        <v>377</v>
      </c>
      <c r="AL5" s="800"/>
      <c r="AM5" s="800"/>
      <c r="AN5" s="800"/>
      <c r="AO5" s="801"/>
      <c r="AP5" s="799" t="s">
        <v>378</v>
      </c>
      <c r="AQ5" s="800"/>
      <c r="AR5" s="800"/>
      <c r="AS5" s="800"/>
      <c r="AT5" s="801"/>
      <c r="AU5" s="799" t="s">
        <v>379</v>
      </c>
      <c r="AV5" s="800"/>
      <c r="AW5" s="800"/>
      <c r="AX5" s="800"/>
      <c r="AY5" s="811"/>
      <c r="AZ5" s="255"/>
      <c r="BA5" s="255"/>
      <c r="BB5" s="255"/>
      <c r="BC5" s="255"/>
      <c r="BD5" s="255"/>
      <c r="BE5" s="256"/>
      <c r="BF5" s="256"/>
      <c r="BG5" s="256"/>
      <c r="BH5" s="256"/>
      <c r="BI5" s="256"/>
      <c r="BJ5" s="256"/>
      <c r="BK5" s="256"/>
      <c r="BL5" s="256"/>
      <c r="BM5" s="256"/>
      <c r="BN5" s="256"/>
      <c r="BO5" s="256"/>
      <c r="BP5" s="256"/>
      <c r="BQ5" s="822" t="s">
        <v>380</v>
      </c>
      <c r="BR5" s="823"/>
      <c r="BS5" s="823"/>
      <c r="BT5" s="823"/>
      <c r="BU5" s="823"/>
      <c r="BV5" s="823"/>
      <c r="BW5" s="823"/>
      <c r="BX5" s="823"/>
      <c r="BY5" s="823"/>
      <c r="BZ5" s="823"/>
      <c r="CA5" s="823"/>
      <c r="CB5" s="823"/>
      <c r="CC5" s="823"/>
      <c r="CD5" s="823"/>
      <c r="CE5" s="823"/>
      <c r="CF5" s="823"/>
      <c r="CG5" s="824"/>
      <c r="CH5" s="799" t="s">
        <v>381</v>
      </c>
      <c r="CI5" s="800"/>
      <c r="CJ5" s="800"/>
      <c r="CK5" s="800"/>
      <c r="CL5" s="801"/>
      <c r="CM5" s="799" t="s">
        <v>382</v>
      </c>
      <c r="CN5" s="800"/>
      <c r="CO5" s="800"/>
      <c r="CP5" s="800"/>
      <c r="CQ5" s="801"/>
      <c r="CR5" s="799" t="s">
        <v>383</v>
      </c>
      <c r="CS5" s="800"/>
      <c r="CT5" s="800"/>
      <c r="CU5" s="800"/>
      <c r="CV5" s="801"/>
      <c r="CW5" s="799" t="s">
        <v>384</v>
      </c>
      <c r="CX5" s="800"/>
      <c r="CY5" s="800"/>
      <c r="CZ5" s="800"/>
      <c r="DA5" s="801"/>
      <c r="DB5" s="799" t="s">
        <v>385</v>
      </c>
      <c r="DC5" s="800"/>
      <c r="DD5" s="800"/>
      <c r="DE5" s="800"/>
      <c r="DF5" s="801"/>
      <c r="DG5" s="805" t="s">
        <v>386</v>
      </c>
      <c r="DH5" s="806"/>
      <c r="DI5" s="806"/>
      <c r="DJ5" s="806"/>
      <c r="DK5" s="807"/>
      <c r="DL5" s="805" t="s">
        <v>387</v>
      </c>
      <c r="DM5" s="806"/>
      <c r="DN5" s="806"/>
      <c r="DO5" s="806"/>
      <c r="DP5" s="807"/>
      <c r="DQ5" s="799" t="s">
        <v>388</v>
      </c>
      <c r="DR5" s="800"/>
      <c r="DS5" s="800"/>
      <c r="DT5" s="800"/>
      <c r="DU5" s="801"/>
      <c r="DV5" s="799" t="s">
        <v>379</v>
      </c>
      <c r="DW5" s="800"/>
      <c r="DX5" s="800"/>
      <c r="DY5" s="800"/>
      <c r="DZ5" s="811"/>
      <c r="EA5" s="253"/>
    </row>
    <row r="6" spans="1:131" s="254" customFormat="1" ht="26.25" customHeight="1" thickBot="1" x14ac:dyDescent="0.2">
      <c r="A6" s="825"/>
      <c r="B6" s="826"/>
      <c r="C6" s="826"/>
      <c r="D6" s="826"/>
      <c r="E6" s="826"/>
      <c r="F6" s="826"/>
      <c r="G6" s="826"/>
      <c r="H6" s="826"/>
      <c r="I6" s="826"/>
      <c r="J6" s="826"/>
      <c r="K6" s="826"/>
      <c r="L6" s="826"/>
      <c r="M6" s="826"/>
      <c r="N6" s="826"/>
      <c r="O6" s="826"/>
      <c r="P6" s="827"/>
      <c r="Q6" s="802"/>
      <c r="R6" s="803"/>
      <c r="S6" s="803"/>
      <c r="T6" s="803"/>
      <c r="U6" s="804"/>
      <c r="V6" s="802"/>
      <c r="W6" s="803"/>
      <c r="X6" s="803"/>
      <c r="Y6" s="803"/>
      <c r="Z6" s="804"/>
      <c r="AA6" s="802"/>
      <c r="AB6" s="803"/>
      <c r="AC6" s="803"/>
      <c r="AD6" s="803"/>
      <c r="AE6" s="803"/>
      <c r="AF6" s="833"/>
      <c r="AG6" s="803"/>
      <c r="AH6" s="803"/>
      <c r="AI6" s="803"/>
      <c r="AJ6" s="812"/>
      <c r="AK6" s="803"/>
      <c r="AL6" s="803"/>
      <c r="AM6" s="803"/>
      <c r="AN6" s="803"/>
      <c r="AO6" s="804"/>
      <c r="AP6" s="802"/>
      <c r="AQ6" s="803"/>
      <c r="AR6" s="803"/>
      <c r="AS6" s="803"/>
      <c r="AT6" s="804"/>
      <c r="AU6" s="802"/>
      <c r="AV6" s="803"/>
      <c r="AW6" s="803"/>
      <c r="AX6" s="803"/>
      <c r="AY6" s="812"/>
      <c r="AZ6" s="251"/>
      <c r="BA6" s="251"/>
      <c r="BB6" s="251"/>
      <c r="BC6" s="251"/>
      <c r="BD6" s="251"/>
      <c r="BE6" s="252"/>
      <c r="BF6" s="252"/>
      <c r="BG6" s="252"/>
      <c r="BH6" s="252"/>
      <c r="BI6" s="252"/>
      <c r="BJ6" s="252"/>
      <c r="BK6" s="252"/>
      <c r="BL6" s="252"/>
      <c r="BM6" s="252"/>
      <c r="BN6" s="252"/>
      <c r="BO6" s="252"/>
      <c r="BP6" s="252"/>
      <c r="BQ6" s="825"/>
      <c r="BR6" s="826"/>
      <c r="BS6" s="826"/>
      <c r="BT6" s="826"/>
      <c r="BU6" s="826"/>
      <c r="BV6" s="826"/>
      <c r="BW6" s="826"/>
      <c r="BX6" s="826"/>
      <c r="BY6" s="826"/>
      <c r="BZ6" s="826"/>
      <c r="CA6" s="826"/>
      <c r="CB6" s="826"/>
      <c r="CC6" s="826"/>
      <c r="CD6" s="826"/>
      <c r="CE6" s="826"/>
      <c r="CF6" s="826"/>
      <c r="CG6" s="827"/>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08"/>
      <c r="DH6" s="809"/>
      <c r="DI6" s="809"/>
      <c r="DJ6" s="809"/>
      <c r="DK6" s="810"/>
      <c r="DL6" s="808"/>
      <c r="DM6" s="809"/>
      <c r="DN6" s="809"/>
      <c r="DO6" s="809"/>
      <c r="DP6" s="810"/>
      <c r="DQ6" s="802"/>
      <c r="DR6" s="803"/>
      <c r="DS6" s="803"/>
      <c r="DT6" s="803"/>
      <c r="DU6" s="804"/>
      <c r="DV6" s="802"/>
      <c r="DW6" s="803"/>
      <c r="DX6" s="803"/>
      <c r="DY6" s="803"/>
      <c r="DZ6" s="812"/>
      <c r="EA6" s="253"/>
    </row>
    <row r="7" spans="1:131" s="254" customFormat="1" ht="26.25" customHeight="1" thickTop="1" x14ac:dyDescent="0.15">
      <c r="A7" s="257">
        <v>1</v>
      </c>
      <c r="B7" s="813" t="s">
        <v>389</v>
      </c>
      <c r="C7" s="814"/>
      <c r="D7" s="814"/>
      <c r="E7" s="814"/>
      <c r="F7" s="814"/>
      <c r="G7" s="814"/>
      <c r="H7" s="814"/>
      <c r="I7" s="814"/>
      <c r="J7" s="814"/>
      <c r="K7" s="814"/>
      <c r="L7" s="814"/>
      <c r="M7" s="814"/>
      <c r="N7" s="814"/>
      <c r="O7" s="814"/>
      <c r="P7" s="815"/>
      <c r="Q7" s="816">
        <v>6108</v>
      </c>
      <c r="R7" s="817"/>
      <c r="S7" s="817"/>
      <c r="T7" s="817"/>
      <c r="U7" s="817"/>
      <c r="V7" s="817">
        <v>5386</v>
      </c>
      <c r="W7" s="817"/>
      <c r="X7" s="817"/>
      <c r="Y7" s="817"/>
      <c r="Z7" s="817"/>
      <c r="AA7" s="817">
        <v>722</v>
      </c>
      <c r="AB7" s="817"/>
      <c r="AC7" s="817"/>
      <c r="AD7" s="817"/>
      <c r="AE7" s="818"/>
      <c r="AF7" s="819">
        <v>371</v>
      </c>
      <c r="AG7" s="820"/>
      <c r="AH7" s="820"/>
      <c r="AI7" s="820"/>
      <c r="AJ7" s="821"/>
      <c r="AK7" s="856">
        <v>316</v>
      </c>
      <c r="AL7" s="857"/>
      <c r="AM7" s="857"/>
      <c r="AN7" s="857"/>
      <c r="AO7" s="857"/>
      <c r="AP7" s="857">
        <v>3744</v>
      </c>
      <c r="AQ7" s="857"/>
      <c r="AR7" s="857"/>
      <c r="AS7" s="857"/>
      <c r="AT7" s="857"/>
      <c r="AU7" s="858"/>
      <c r="AV7" s="858"/>
      <c r="AW7" s="858"/>
      <c r="AX7" s="858"/>
      <c r="AY7" s="859"/>
      <c r="AZ7" s="251"/>
      <c r="BA7" s="251"/>
      <c r="BB7" s="251"/>
      <c r="BC7" s="251"/>
      <c r="BD7" s="251"/>
      <c r="BE7" s="252"/>
      <c r="BF7" s="252"/>
      <c r="BG7" s="252"/>
      <c r="BH7" s="252"/>
      <c r="BI7" s="252"/>
      <c r="BJ7" s="252"/>
      <c r="BK7" s="252"/>
      <c r="BL7" s="252"/>
      <c r="BM7" s="252"/>
      <c r="BN7" s="252"/>
      <c r="BO7" s="252"/>
      <c r="BP7" s="252"/>
      <c r="BQ7" s="258">
        <v>1</v>
      </c>
      <c r="BR7" s="259"/>
      <c r="BS7" s="860"/>
      <c r="BT7" s="861"/>
      <c r="BU7" s="861"/>
      <c r="BV7" s="861"/>
      <c r="BW7" s="861"/>
      <c r="BX7" s="861"/>
      <c r="BY7" s="861"/>
      <c r="BZ7" s="861"/>
      <c r="CA7" s="861"/>
      <c r="CB7" s="861"/>
      <c r="CC7" s="861"/>
      <c r="CD7" s="861"/>
      <c r="CE7" s="861"/>
      <c r="CF7" s="861"/>
      <c r="CG7" s="862"/>
      <c r="CH7" s="853"/>
      <c r="CI7" s="854"/>
      <c r="CJ7" s="854"/>
      <c r="CK7" s="854"/>
      <c r="CL7" s="855"/>
      <c r="CM7" s="853"/>
      <c r="CN7" s="854"/>
      <c r="CO7" s="854"/>
      <c r="CP7" s="854"/>
      <c r="CQ7" s="855"/>
      <c r="CR7" s="853"/>
      <c r="CS7" s="854"/>
      <c r="CT7" s="854"/>
      <c r="CU7" s="854"/>
      <c r="CV7" s="855"/>
      <c r="CW7" s="853"/>
      <c r="CX7" s="854"/>
      <c r="CY7" s="854"/>
      <c r="CZ7" s="854"/>
      <c r="DA7" s="855"/>
      <c r="DB7" s="853"/>
      <c r="DC7" s="854"/>
      <c r="DD7" s="854"/>
      <c r="DE7" s="854"/>
      <c r="DF7" s="855"/>
      <c r="DG7" s="853"/>
      <c r="DH7" s="854"/>
      <c r="DI7" s="854"/>
      <c r="DJ7" s="854"/>
      <c r="DK7" s="855"/>
      <c r="DL7" s="853"/>
      <c r="DM7" s="854"/>
      <c r="DN7" s="854"/>
      <c r="DO7" s="854"/>
      <c r="DP7" s="855"/>
      <c r="DQ7" s="853"/>
      <c r="DR7" s="854"/>
      <c r="DS7" s="854"/>
      <c r="DT7" s="854"/>
      <c r="DU7" s="855"/>
      <c r="DV7" s="834"/>
      <c r="DW7" s="835"/>
      <c r="DX7" s="835"/>
      <c r="DY7" s="835"/>
      <c r="DZ7" s="836"/>
      <c r="EA7" s="253"/>
    </row>
    <row r="8" spans="1:131" s="254" customFormat="1" ht="26.25" customHeight="1" x14ac:dyDescent="0.15">
      <c r="A8" s="260">
        <v>2</v>
      </c>
      <c r="B8" s="837"/>
      <c r="C8" s="838"/>
      <c r="D8" s="838"/>
      <c r="E8" s="838"/>
      <c r="F8" s="838"/>
      <c r="G8" s="838"/>
      <c r="H8" s="838"/>
      <c r="I8" s="838"/>
      <c r="J8" s="838"/>
      <c r="K8" s="838"/>
      <c r="L8" s="838"/>
      <c r="M8" s="838"/>
      <c r="N8" s="838"/>
      <c r="O8" s="838"/>
      <c r="P8" s="839"/>
      <c r="Q8" s="840"/>
      <c r="R8" s="841"/>
      <c r="S8" s="841"/>
      <c r="T8" s="841"/>
      <c r="U8" s="841"/>
      <c r="V8" s="841"/>
      <c r="W8" s="841"/>
      <c r="X8" s="841"/>
      <c r="Y8" s="841"/>
      <c r="Z8" s="841"/>
      <c r="AA8" s="841"/>
      <c r="AB8" s="841"/>
      <c r="AC8" s="841"/>
      <c r="AD8" s="841"/>
      <c r="AE8" s="842"/>
      <c r="AF8" s="843"/>
      <c r="AG8" s="844"/>
      <c r="AH8" s="844"/>
      <c r="AI8" s="844"/>
      <c r="AJ8" s="845"/>
      <c r="AK8" s="846"/>
      <c r="AL8" s="847"/>
      <c r="AM8" s="847"/>
      <c r="AN8" s="847"/>
      <c r="AO8" s="847"/>
      <c r="AP8" s="847"/>
      <c r="AQ8" s="847"/>
      <c r="AR8" s="847"/>
      <c r="AS8" s="847"/>
      <c r="AT8" s="847"/>
      <c r="AU8" s="848"/>
      <c r="AV8" s="848"/>
      <c r="AW8" s="848"/>
      <c r="AX8" s="848"/>
      <c r="AY8" s="849"/>
      <c r="AZ8" s="251"/>
      <c r="BA8" s="251"/>
      <c r="BB8" s="251"/>
      <c r="BC8" s="251"/>
      <c r="BD8" s="251"/>
      <c r="BE8" s="252"/>
      <c r="BF8" s="252"/>
      <c r="BG8" s="252"/>
      <c r="BH8" s="252"/>
      <c r="BI8" s="252"/>
      <c r="BJ8" s="252"/>
      <c r="BK8" s="252"/>
      <c r="BL8" s="252"/>
      <c r="BM8" s="252"/>
      <c r="BN8" s="252"/>
      <c r="BO8" s="252"/>
      <c r="BP8" s="252"/>
      <c r="BQ8" s="261">
        <v>2</v>
      </c>
      <c r="BR8" s="262"/>
      <c r="BS8" s="850"/>
      <c r="BT8" s="851"/>
      <c r="BU8" s="851"/>
      <c r="BV8" s="851"/>
      <c r="BW8" s="851"/>
      <c r="BX8" s="851"/>
      <c r="BY8" s="851"/>
      <c r="BZ8" s="851"/>
      <c r="CA8" s="851"/>
      <c r="CB8" s="851"/>
      <c r="CC8" s="851"/>
      <c r="CD8" s="851"/>
      <c r="CE8" s="851"/>
      <c r="CF8" s="851"/>
      <c r="CG8" s="852"/>
      <c r="CH8" s="863"/>
      <c r="CI8" s="864"/>
      <c r="CJ8" s="864"/>
      <c r="CK8" s="864"/>
      <c r="CL8" s="865"/>
      <c r="CM8" s="863"/>
      <c r="CN8" s="864"/>
      <c r="CO8" s="864"/>
      <c r="CP8" s="864"/>
      <c r="CQ8" s="865"/>
      <c r="CR8" s="863"/>
      <c r="CS8" s="864"/>
      <c r="CT8" s="864"/>
      <c r="CU8" s="864"/>
      <c r="CV8" s="865"/>
      <c r="CW8" s="863"/>
      <c r="CX8" s="864"/>
      <c r="CY8" s="864"/>
      <c r="CZ8" s="864"/>
      <c r="DA8" s="865"/>
      <c r="DB8" s="863"/>
      <c r="DC8" s="864"/>
      <c r="DD8" s="864"/>
      <c r="DE8" s="864"/>
      <c r="DF8" s="865"/>
      <c r="DG8" s="863"/>
      <c r="DH8" s="864"/>
      <c r="DI8" s="864"/>
      <c r="DJ8" s="864"/>
      <c r="DK8" s="865"/>
      <c r="DL8" s="863"/>
      <c r="DM8" s="864"/>
      <c r="DN8" s="864"/>
      <c r="DO8" s="864"/>
      <c r="DP8" s="865"/>
      <c r="DQ8" s="863"/>
      <c r="DR8" s="864"/>
      <c r="DS8" s="864"/>
      <c r="DT8" s="864"/>
      <c r="DU8" s="865"/>
      <c r="DV8" s="866"/>
      <c r="DW8" s="867"/>
      <c r="DX8" s="867"/>
      <c r="DY8" s="867"/>
      <c r="DZ8" s="868"/>
      <c r="EA8" s="253"/>
    </row>
    <row r="9" spans="1:131" s="254" customFormat="1" ht="26.25" customHeight="1" x14ac:dyDescent="0.15">
      <c r="A9" s="260">
        <v>3</v>
      </c>
      <c r="B9" s="837"/>
      <c r="C9" s="838"/>
      <c r="D9" s="838"/>
      <c r="E9" s="838"/>
      <c r="F9" s="838"/>
      <c r="G9" s="838"/>
      <c r="H9" s="838"/>
      <c r="I9" s="838"/>
      <c r="J9" s="838"/>
      <c r="K9" s="838"/>
      <c r="L9" s="838"/>
      <c r="M9" s="838"/>
      <c r="N9" s="838"/>
      <c r="O9" s="838"/>
      <c r="P9" s="839"/>
      <c r="Q9" s="840"/>
      <c r="R9" s="841"/>
      <c r="S9" s="841"/>
      <c r="T9" s="841"/>
      <c r="U9" s="841"/>
      <c r="V9" s="841"/>
      <c r="W9" s="841"/>
      <c r="X9" s="841"/>
      <c r="Y9" s="841"/>
      <c r="Z9" s="841"/>
      <c r="AA9" s="841"/>
      <c r="AB9" s="841"/>
      <c r="AC9" s="841"/>
      <c r="AD9" s="841"/>
      <c r="AE9" s="842"/>
      <c r="AF9" s="843"/>
      <c r="AG9" s="844"/>
      <c r="AH9" s="844"/>
      <c r="AI9" s="844"/>
      <c r="AJ9" s="845"/>
      <c r="AK9" s="846"/>
      <c r="AL9" s="847"/>
      <c r="AM9" s="847"/>
      <c r="AN9" s="847"/>
      <c r="AO9" s="847"/>
      <c r="AP9" s="847"/>
      <c r="AQ9" s="847"/>
      <c r="AR9" s="847"/>
      <c r="AS9" s="847"/>
      <c r="AT9" s="847"/>
      <c r="AU9" s="848"/>
      <c r="AV9" s="848"/>
      <c r="AW9" s="848"/>
      <c r="AX9" s="848"/>
      <c r="AY9" s="849"/>
      <c r="AZ9" s="251"/>
      <c r="BA9" s="251"/>
      <c r="BB9" s="251"/>
      <c r="BC9" s="251"/>
      <c r="BD9" s="251"/>
      <c r="BE9" s="252"/>
      <c r="BF9" s="252"/>
      <c r="BG9" s="252"/>
      <c r="BH9" s="252"/>
      <c r="BI9" s="252"/>
      <c r="BJ9" s="252"/>
      <c r="BK9" s="252"/>
      <c r="BL9" s="252"/>
      <c r="BM9" s="252"/>
      <c r="BN9" s="252"/>
      <c r="BO9" s="252"/>
      <c r="BP9" s="252"/>
      <c r="BQ9" s="261">
        <v>3</v>
      </c>
      <c r="BR9" s="262"/>
      <c r="BS9" s="850"/>
      <c r="BT9" s="851"/>
      <c r="BU9" s="851"/>
      <c r="BV9" s="851"/>
      <c r="BW9" s="851"/>
      <c r="BX9" s="851"/>
      <c r="BY9" s="851"/>
      <c r="BZ9" s="851"/>
      <c r="CA9" s="851"/>
      <c r="CB9" s="851"/>
      <c r="CC9" s="851"/>
      <c r="CD9" s="851"/>
      <c r="CE9" s="851"/>
      <c r="CF9" s="851"/>
      <c r="CG9" s="852"/>
      <c r="CH9" s="863"/>
      <c r="CI9" s="864"/>
      <c r="CJ9" s="864"/>
      <c r="CK9" s="864"/>
      <c r="CL9" s="865"/>
      <c r="CM9" s="863"/>
      <c r="CN9" s="864"/>
      <c r="CO9" s="864"/>
      <c r="CP9" s="864"/>
      <c r="CQ9" s="865"/>
      <c r="CR9" s="863"/>
      <c r="CS9" s="864"/>
      <c r="CT9" s="864"/>
      <c r="CU9" s="864"/>
      <c r="CV9" s="865"/>
      <c r="CW9" s="863"/>
      <c r="CX9" s="864"/>
      <c r="CY9" s="864"/>
      <c r="CZ9" s="864"/>
      <c r="DA9" s="865"/>
      <c r="DB9" s="863"/>
      <c r="DC9" s="864"/>
      <c r="DD9" s="864"/>
      <c r="DE9" s="864"/>
      <c r="DF9" s="865"/>
      <c r="DG9" s="863"/>
      <c r="DH9" s="864"/>
      <c r="DI9" s="864"/>
      <c r="DJ9" s="864"/>
      <c r="DK9" s="865"/>
      <c r="DL9" s="863"/>
      <c r="DM9" s="864"/>
      <c r="DN9" s="864"/>
      <c r="DO9" s="864"/>
      <c r="DP9" s="865"/>
      <c r="DQ9" s="863"/>
      <c r="DR9" s="864"/>
      <c r="DS9" s="864"/>
      <c r="DT9" s="864"/>
      <c r="DU9" s="865"/>
      <c r="DV9" s="866"/>
      <c r="DW9" s="867"/>
      <c r="DX9" s="867"/>
      <c r="DY9" s="867"/>
      <c r="DZ9" s="868"/>
      <c r="EA9" s="253"/>
    </row>
    <row r="10" spans="1:131" s="254" customFormat="1" ht="26.25" customHeight="1" x14ac:dyDescent="0.15">
      <c r="A10" s="260">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42"/>
      <c r="AF10" s="843"/>
      <c r="AG10" s="844"/>
      <c r="AH10" s="844"/>
      <c r="AI10" s="844"/>
      <c r="AJ10" s="845"/>
      <c r="AK10" s="846"/>
      <c r="AL10" s="847"/>
      <c r="AM10" s="847"/>
      <c r="AN10" s="847"/>
      <c r="AO10" s="847"/>
      <c r="AP10" s="847"/>
      <c r="AQ10" s="847"/>
      <c r="AR10" s="847"/>
      <c r="AS10" s="847"/>
      <c r="AT10" s="847"/>
      <c r="AU10" s="848"/>
      <c r="AV10" s="848"/>
      <c r="AW10" s="848"/>
      <c r="AX10" s="848"/>
      <c r="AY10" s="849"/>
      <c r="AZ10" s="251"/>
      <c r="BA10" s="251"/>
      <c r="BB10" s="251"/>
      <c r="BC10" s="251"/>
      <c r="BD10" s="251"/>
      <c r="BE10" s="252"/>
      <c r="BF10" s="252"/>
      <c r="BG10" s="252"/>
      <c r="BH10" s="252"/>
      <c r="BI10" s="252"/>
      <c r="BJ10" s="252"/>
      <c r="BK10" s="252"/>
      <c r="BL10" s="252"/>
      <c r="BM10" s="252"/>
      <c r="BN10" s="252"/>
      <c r="BO10" s="252"/>
      <c r="BP10" s="252"/>
      <c r="BQ10" s="261">
        <v>4</v>
      </c>
      <c r="BR10" s="262"/>
      <c r="BS10" s="850"/>
      <c r="BT10" s="851"/>
      <c r="BU10" s="851"/>
      <c r="BV10" s="851"/>
      <c r="BW10" s="851"/>
      <c r="BX10" s="851"/>
      <c r="BY10" s="851"/>
      <c r="BZ10" s="851"/>
      <c r="CA10" s="851"/>
      <c r="CB10" s="851"/>
      <c r="CC10" s="851"/>
      <c r="CD10" s="851"/>
      <c r="CE10" s="851"/>
      <c r="CF10" s="851"/>
      <c r="CG10" s="852"/>
      <c r="CH10" s="863"/>
      <c r="CI10" s="864"/>
      <c r="CJ10" s="864"/>
      <c r="CK10" s="864"/>
      <c r="CL10" s="865"/>
      <c r="CM10" s="863"/>
      <c r="CN10" s="864"/>
      <c r="CO10" s="864"/>
      <c r="CP10" s="864"/>
      <c r="CQ10" s="865"/>
      <c r="CR10" s="863"/>
      <c r="CS10" s="864"/>
      <c r="CT10" s="864"/>
      <c r="CU10" s="864"/>
      <c r="CV10" s="865"/>
      <c r="CW10" s="863"/>
      <c r="CX10" s="864"/>
      <c r="CY10" s="864"/>
      <c r="CZ10" s="864"/>
      <c r="DA10" s="865"/>
      <c r="DB10" s="863"/>
      <c r="DC10" s="864"/>
      <c r="DD10" s="864"/>
      <c r="DE10" s="864"/>
      <c r="DF10" s="865"/>
      <c r="DG10" s="863"/>
      <c r="DH10" s="864"/>
      <c r="DI10" s="864"/>
      <c r="DJ10" s="864"/>
      <c r="DK10" s="865"/>
      <c r="DL10" s="863"/>
      <c r="DM10" s="864"/>
      <c r="DN10" s="864"/>
      <c r="DO10" s="864"/>
      <c r="DP10" s="865"/>
      <c r="DQ10" s="863"/>
      <c r="DR10" s="864"/>
      <c r="DS10" s="864"/>
      <c r="DT10" s="864"/>
      <c r="DU10" s="865"/>
      <c r="DV10" s="866"/>
      <c r="DW10" s="867"/>
      <c r="DX10" s="867"/>
      <c r="DY10" s="867"/>
      <c r="DZ10" s="868"/>
      <c r="EA10" s="253"/>
    </row>
    <row r="11" spans="1:131" s="254" customFormat="1" ht="26.25" customHeight="1" x14ac:dyDescent="0.15">
      <c r="A11" s="260">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42"/>
      <c r="AF11" s="843"/>
      <c r="AG11" s="844"/>
      <c r="AH11" s="844"/>
      <c r="AI11" s="844"/>
      <c r="AJ11" s="845"/>
      <c r="AK11" s="846"/>
      <c r="AL11" s="847"/>
      <c r="AM11" s="847"/>
      <c r="AN11" s="847"/>
      <c r="AO11" s="847"/>
      <c r="AP11" s="847"/>
      <c r="AQ11" s="847"/>
      <c r="AR11" s="847"/>
      <c r="AS11" s="847"/>
      <c r="AT11" s="847"/>
      <c r="AU11" s="848"/>
      <c r="AV11" s="848"/>
      <c r="AW11" s="848"/>
      <c r="AX11" s="848"/>
      <c r="AY11" s="849"/>
      <c r="AZ11" s="251"/>
      <c r="BA11" s="251"/>
      <c r="BB11" s="251"/>
      <c r="BC11" s="251"/>
      <c r="BD11" s="251"/>
      <c r="BE11" s="252"/>
      <c r="BF11" s="252"/>
      <c r="BG11" s="252"/>
      <c r="BH11" s="252"/>
      <c r="BI11" s="252"/>
      <c r="BJ11" s="252"/>
      <c r="BK11" s="252"/>
      <c r="BL11" s="252"/>
      <c r="BM11" s="252"/>
      <c r="BN11" s="252"/>
      <c r="BO11" s="252"/>
      <c r="BP11" s="252"/>
      <c r="BQ11" s="261">
        <v>5</v>
      </c>
      <c r="BR11" s="262"/>
      <c r="BS11" s="850"/>
      <c r="BT11" s="851"/>
      <c r="BU11" s="851"/>
      <c r="BV11" s="851"/>
      <c r="BW11" s="851"/>
      <c r="BX11" s="851"/>
      <c r="BY11" s="851"/>
      <c r="BZ11" s="851"/>
      <c r="CA11" s="851"/>
      <c r="CB11" s="851"/>
      <c r="CC11" s="851"/>
      <c r="CD11" s="851"/>
      <c r="CE11" s="851"/>
      <c r="CF11" s="851"/>
      <c r="CG11" s="852"/>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53"/>
    </row>
    <row r="12" spans="1:131" s="254" customFormat="1" ht="26.25" customHeight="1" x14ac:dyDescent="0.15">
      <c r="A12" s="260">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42"/>
      <c r="AF12" s="843"/>
      <c r="AG12" s="844"/>
      <c r="AH12" s="844"/>
      <c r="AI12" s="844"/>
      <c r="AJ12" s="845"/>
      <c r="AK12" s="846"/>
      <c r="AL12" s="847"/>
      <c r="AM12" s="847"/>
      <c r="AN12" s="847"/>
      <c r="AO12" s="847"/>
      <c r="AP12" s="847"/>
      <c r="AQ12" s="847"/>
      <c r="AR12" s="847"/>
      <c r="AS12" s="847"/>
      <c r="AT12" s="847"/>
      <c r="AU12" s="848"/>
      <c r="AV12" s="848"/>
      <c r="AW12" s="848"/>
      <c r="AX12" s="848"/>
      <c r="AY12" s="849"/>
      <c r="AZ12" s="251"/>
      <c r="BA12" s="251"/>
      <c r="BB12" s="251"/>
      <c r="BC12" s="251"/>
      <c r="BD12" s="251"/>
      <c r="BE12" s="252"/>
      <c r="BF12" s="252"/>
      <c r="BG12" s="252"/>
      <c r="BH12" s="252"/>
      <c r="BI12" s="252"/>
      <c r="BJ12" s="252"/>
      <c r="BK12" s="252"/>
      <c r="BL12" s="252"/>
      <c r="BM12" s="252"/>
      <c r="BN12" s="252"/>
      <c r="BO12" s="252"/>
      <c r="BP12" s="252"/>
      <c r="BQ12" s="261">
        <v>6</v>
      </c>
      <c r="BR12" s="262"/>
      <c r="BS12" s="850"/>
      <c r="BT12" s="851"/>
      <c r="BU12" s="851"/>
      <c r="BV12" s="851"/>
      <c r="BW12" s="851"/>
      <c r="BX12" s="851"/>
      <c r="BY12" s="851"/>
      <c r="BZ12" s="851"/>
      <c r="CA12" s="851"/>
      <c r="CB12" s="851"/>
      <c r="CC12" s="851"/>
      <c r="CD12" s="851"/>
      <c r="CE12" s="851"/>
      <c r="CF12" s="851"/>
      <c r="CG12" s="852"/>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53"/>
    </row>
    <row r="13" spans="1:131" s="254" customFormat="1" ht="26.25" customHeight="1" x14ac:dyDescent="0.15">
      <c r="A13" s="260">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42"/>
      <c r="AF13" s="843"/>
      <c r="AG13" s="844"/>
      <c r="AH13" s="844"/>
      <c r="AI13" s="844"/>
      <c r="AJ13" s="845"/>
      <c r="AK13" s="846"/>
      <c r="AL13" s="847"/>
      <c r="AM13" s="847"/>
      <c r="AN13" s="847"/>
      <c r="AO13" s="847"/>
      <c r="AP13" s="847"/>
      <c r="AQ13" s="847"/>
      <c r="AR13" s="847"/>
      <c r="AS13" s="847"/>
      <c r="AT13" s="847"/>
      <c r="AU13" s="848"/>
      <c r="AV13" s="848"/>
      <c r="AW13" s="848"/>
      <c r="AX13" s="848"/>
      <c r="AY13" s="849"/>
      <c r="AZ13" s="251"/>
      <c r="BA13" s="251"/>
      <c r="BB13" s="251"/>
      <c r="BC13" s="251"/>
      <c r="BD13" s="251"/>
      <c r="BE13" s="252"/>
      <c r="BF13" s="252"/>
      <c r="BG13" s="252"/>
      <c r="BH13" s="252"/>
      <c r="BI13" s="252"/>
      <c r="BJ13" s="252"/>
      <c r="BK13" s="252"/>
      <c r="BL13" s="252"/>
      <c r="BM13" s="252"/>
      <c r="BN13" s="252"/>
      <c r="BO13" s="252"/>
      <c r="BP13" s="252"/>
      <c r="BQ13" s="261">
        <v>7</v>
      </c>
      <c r="BR13" s="262"/>
      <c r="BS13" s="850"/>
      <c r="BT13" s="851"/>
      <c r="BU13" s="851"/>
      <c r="BV13" s="851"/>
      <c r="BW13" s="851"/>
      <c r="BX13" s="851"/>
      <c r="BY13" s="851"/>
      <c r="BZ13" s="851"/>
      <c r="CA13" s="851"/>
      <c r="CB13" s="851"/>
      <c r="CC13" s="851"/>
      <c r="CD13" s="851"/>
      <c r="CE13" s="851"/>
      <c r="CF13" s="851"/>
      <c r="CG13" s="852"/>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53"/>
    </row>
    <row r="14" spans="1:131" s="254" customFormat="1" ht="26.25" customHeight="1" x14ac:dyDescent="0.15">
      <c r="A14" s="260">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42"/>
      <c r="AF14" s="843"/>
      <c r="AG14" s="844"/>
      <c r="AH14" s="844"/>
      <c r="AI14" s="844"/>
      <c r="AJ14" s="845"/>
      <c r="AK14" s="846"/>
      <c r="AL14" s="847"/>
      <c r="AM14" s="847"/>
      <c r="AN14" s="847"/>
      <c r="AO14" s="847"/>
      <c r="AP14" s="847"/>
      <c r="AQ14" s="847"/>
      <c r="AR14" s="847"/>
      <c r="AS14" s="847"/>
      <c r="AT14" s="847"/>
      <c r="AU14" s="848"/>
      <c r="AV14" s="848"/>
      <c r="AW14" s="848"/>
      <c r="AX14" s="848"/>
      <c r="AY14" s="849"/>
      <c r="AZ14" s="251"/>
      <c r="BA14" s="251"/>
      <c r="BB14" s="251"/>
      <c r="BC14" s="251"/>
      <c r="BD14" s="251"/>
      <c r="BE14" s="252"/>
      <c r="BF14" s="252"/>
      <c r="BG14" s="252"/>
      <c r="BH14" s="252"/>
      <c r="BI14" s="252"/>
      <c r="BJ14" s="252"/>
      <c r="BK14" s="252"/>
      <c r="BL14" s="252"/>
      <c r="BM14" s="252"/>
      <c r="BN14" s="252"/>
      <c r="BO14" s="252"/>
      <c r="BP14" s="252"/>
      <c r="BQ14" s="261">
        <v>8</v>
      </c>
      <c r="BR14" s="262"/>
      <c r="BS14" s="850"/>
      <c r="BT14" s="851"/>
      <c r="BU14" s="851"/>
      <c r="BV14" s="851"/>
      <c r="BW14" s="851"/>
      <c r="BX14" s="851"/>
      <c r="BY14" s="851"/>
      <c r="BZ14" s="851"/>
      <c r="CA14" s="851"/>
      <c r="CB14" s="851"/>
      <c r="CC14" s="851"/>
      <c r="CD14" s="851"/>
      <c r="CE14" s="851"/>
      <c r="CF14" s="851"/>
      <c r="CG14" s="852"/>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53"/>
    </row>
    <row r="15" spans="1:131" s="254" customFormat="1" ht="26.25" customHeight="1" x14ac:dyDescent="0.15">
      <c r="A15" s="260">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42"/>
      <c r="AF15" s="843"/>
      <c r="AG15" s="844"/>
      <c r="AH15" s="844"/>
      <c r="AI15" s="844"/>
      <c r="AJ15" s="845"/>
      <c r="AK15" s="846"/>
      <c r="AL15" s="847"/>
      <c r="AM15" s="847"/>
      <c r="AN15" s="847"/>
      <c r="AO15" s="847"/>
      <c r="AP15" s="847"/>
      <c r="AQ15" s="847"/>
      <c r="AR15" s="847"/>
      <c r="AS15" s="847"/>
      <c r="AT15" s="847"/>
      <c r="AU15" s="848"/>
      <c r="AV15" s="848"/>
      <c r="AW15" s="848"/>
      <c r="AX15" s="848"/>
      <c r="AY15" s="849"/>
      <c r="AZ15" s="251"/>
      <c r="BA15" s="251"/>
      <c r="BB15" s="251"/>
      <c r="BC15" s="251"/>
      <c r="BD15" s="251"/>
      <c r="BE15" s="252"/>
      <c r="BF15" s="252"/>
      <c r="BG15" s="252"/>
      <c r="BH15" s="252"/>
      <c r="BI15" s="252"/>
      <c r="BJ15" s="252"/>
      <c r="BK15" s="252"/>
      <c r="BL15" s="252"/>
      <c r="BM15" s="252"/>
      <c r="BN15" s="252"/>
      <c r="BO15" s="252"/>
      <c r="BP15" s="252"/>
      <c r="BQ15" s="261">
        <v>9</v>
      </c>
      <c r="BR15" s="262"/>
      <c r="BS15" s="850"/>
      <c r="BT15" s="851"/>
      <c r="BU15" s="851"/>
      <c r="BV15" s="851"/>
      <c r="BW15" s="851"/>
      <c r="BX15" s="851"/>
      <c r="BY15" s="851"/>
      <c r="BZ15" s="851"/>
      <c r="CA15" s="851"/>
      <c r="CB15" s="851"/>
      <c r="CC15" s="851"/>
      <c r="CD15" s="851"/>
      <c r="CE15" s="851"/>
      <c r="CF15" s="851"/>
      <c r="CG15" s="852"/>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53"/>
    </row>
    <row r="16" spans="1:131" s="254" customFormat="1" ht="26.25" customHeight="1" x14ac:dyDescent="0.15">
      <c r="A16" s="260">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42"/>
      <c r="AF16" s="843"/>
      <c r="AG16" s="844"/>
      <c r="AH16" s="844"/>
      <c r="AI16" s="844"/>
      <c r="AJ16" s="845"/>
      <c r="AK16" s="846"/>
      <c r="AL16" s="847"/>
      <c r="AM16" s="847"/>
      <c r="AN16" s="847"/>
      <c r="AO16" s="847"/>
      <c r="AP16" s="847"/>
      <c r="AQ16" s="847"/>
      <c r="AR16" s="847"/>
      <c r="AS16" s="847"/>
      <c r="AT16" s="847"/>
      <c r="AU16" s="848"/>
      <c r="AV16" s="848"/>
      <c r="AW16" s="848"/>
      <c r="AX16" s="848"/>
      <c r="AY16" s="849"/>
      <c r="AZ16" s="251"/>
      <c r="BA16" s="251"/>
      <c r="BB16" s="251"/>
      <c r="BC16" s="251"/>
      <c r="BD16" s="251"/>
      <c r="BE16" s="252"/>
      <c r="BF16" s="252"/>
      <c r="BG16" s="252"/>
      <c r="BH16" s="252"/>
      <c r="BI16" s="252"/>
      <c r="BJ16" s="252"/>
      <c r="BK16" s="252"/>
      <c r="BL16" s="252"/>
      <c r="BM16" s="252"/>
      <c r="BN16" s="252"/>
      <c r="BO16" s="252"/>
      <c r="BP16" s="252"/>
      <c r="BQ16" s="261">
        <v>10</v>
      </c>
      <c r="BR16" s="262"/>
      <c r="BS16" s="850"/>
      <c r="BT16" s="851"/>
      <c r="BU16" s="851"/>
      <c r="BV16" s="851"/>
      <c r="BW16" s="851"/>
      <c r="BX16" s="851"/>
      <c r="BY16" s="851"/>
      <c r="BZ16" s="851"/>
      <c r="CA16" s="851"/>
      <c r="CB16" s="851"/>
      <c r="CC16" s="851"/>
      <c r="CD16" s="851"/>
      <c r="CE16" s="851"/>
      <c r="CF16" s="851"/>
      <c r="CG16" s="852"/>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53"/>
    </row>
    <row r="17" spans="1:131" s="254" customFormat="1" ht="26.25" customHeight="1" x14ac:dyDescent="0.15">
      <c r="A17" s="260">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42"/>
      <c r="AF17" s="843"/>
      <c r="AG17" s="844"/>
      <c r="AH17" s="844"/>
      <c r="AI17" s="844"/>
      <c r="AJ17" s="845"/>
      <c r="AK17" s="846"/>
      <c r="AL17" s="847"/>
      <c r="AM17" s="847"/>
      <c r="AN17" s="847"/>
      <c r="AO17" s="847"/>
      <c r="AP17" s="847"/>
      <c r="AQ17" s="847"/>
      <c r="AR17" s="847"/>
      <c r="AS17" s="847"/>
      <c r="AT17" s="847"/>
      <c r="AU17" s="848"/>
      <c r="AV17" s="848"/>
      <c r="AW17" s="848"/>
      <c r="AX17" s="848"/>
      <c r="AY17" s="849"/>
      <c r="AZ17" s="251"/>
      <c r="BA17" s="251"/>
      <c r="BB17" s="251"/>
      <c r="BC17" s="251"/>
      <c r="BD17" s="251"/>
      <c r="BE17" s="252"/>
      <c r="BF17" s="252"/>
      <c r="BG17" s="252"/>
      <c r="BH17" s="252"/>
      <c r="BI17" s="252"/>
      <c r="BJ17" s="252"/>
      <c r="BK17" s="252"/>
      <c r="BL17" s="252"/>
      <c r="BM17" s="252"/>
      <c r="BN17" s="252"/>
      <c r="BO17" s="252"/>
      <c r="BP17" s="252"/>
      <c r="BQ17" s="261">
        <v>11</v>
      </c>
      <c r="BR17" s="262"/>
      <c r="BS17" s="850"/>
      <c r="BT17" s="851"/>
      <c r="BU17" s="851"/>
      <c r="BV17" s="851"/>
      <c r="BW17" s="851"/>
      <c r="BX17" s="851"/>
      <c r="BY17" s="851"/>
      <c r="BZ17" s="851"/>
      <c r="CA17" s="851"/>
      <c r="CB17" s="851"/>
      <c r="CC17" s="851"/>
      <c r="CD17" s="851"/>
      <c r="CE17" s="851"/>
      <c r="CF17" s="851"/>
      <c r="CG17" s="852"/>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53"/>
    </row>
    <row r="18" spans="1:131" s="254" customFormat="1" ht="26.25" customHeight="1" x14ac:dyDescent="0.15">
      <c r="A18" s="260">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42"/>
      <c r="AF18" s="843"/>
      <c r="AG18" s="844"/>
      <c r="AH18" s="844"/>
      <c r="AI18" s="844"/>
      <c r="AJ18" s="845"/>
      <c r="AK18" s="846"/>
      <c r="AL18" s="847"/>
      <c r="AM18" s="847"/>
      <c r="AN18" s="847"/>
      <c r="AO18" s="847"/>
      <c r="AP18" s="847"/>
      <c r="AQ18" s="847"/>
      <c r="AR18" s="847"/>
      <c r="AS18" s="847"/>
      <c r="AT18" s="847"/>
      <c r="AU18" s="848"/>
      <c r="AV18" s="848"/>
      <c r="AW18" s="848"/>
      <c r="AX18" s="848"/>
      <c r="AY18" s="849"/>
      <c r="AZ18" s="251"/>
      <c r="BA18" s="251"/>
      <c r="BB18" s="251"/>
      <c r="BC18" s="251"/>
      <c r="BD18" s="251"/>
      <c r="BE18" s="252"/>
      <c r="BF18" s="252"/>
      <c r="BG18" s="252"/>
      <c r="BH18" s="252"/>
      <c r="BI18" s="252"/>
      <c r="BJ18" s="252"/>
      <c r="BK18" s="252"/>
      <c r="BL18" s="252"/>
      <c r="BM18" s="252"/>
      <c r="BN18" s="252"/>
      <c r="BO18" s="252"/>
      <c r="BP18" s="252"/>
      <c r="BQ18" s="261">
        <v>12</v>
      </c>
      <c r="BR18" s="262"/>
      <c r="BS18" s="850"/>
      <c r="BT18" s="851"/>
      <c r="BU18" s="851"/>
      <c r="BV18" s="851"/>
      <c r="BW18" s="851"/>
      <c r="BX18" s="851"/>
      <c r="BY18" s="851"/>
      <c r="BZ18" s="851"/>
      <c r="CA18" s="851"/>
      <c r="CB18" s="851"/>
      <c r="CC18" s="851"/>
      <c r="CD18" s="851"/>
      <c r="CE18" s="851"/>
      <c r="CF18" s="851"/>
      <c r="CG18" s="852"/>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53"/>
    </row>
    <row r="19" spans="1:131" s="254" customFormat="1" ht="26.25" customHeight="1" x14ac:dyDescent="0.15">
      <c r="A19" s="260">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42"/>
      <c r="AF19" s="843"/>
      <c r="AG19" s="844"/>
      <c r="AH19" s="844"/>
      <c r="AI19" s="844"/>
      <c r="AJ19" s="845"/>
      <c r="AK19" s="846"/>
      <c r="AL19" s="847"/>
      <c r="AM19" s="847"/>
      <c r="AN19" s="847"/>
      <c r="AO19" s="847"/>
      <c r="AP19" s="847"/>
      <c r="AQ19" s="847"/>
      <c r="AR19" s="847"/>
      <c r="AS19" s="847"/>
      <c r="AT19" s="847"/>
      <c r="AU19" s="848"/>
      <c r="AV19" s="848"/>
      <c r="AW19" s="848"/>
      <c r="AX19" s="848"/>
      <c r="AY19" s="849"/>
      <c r="AZ19" s="251"/>
      <c r="BA19" s="251"/>
      <c r="BB19" s="251"/>
      <c r="BC19" s="251"/>
      <c r="BD19" s="251"/>
      <c r="BE19" s="252"/>
      <c r="BF19" s="252"/>
      <c r="BG19" s="252"/>
      <c r="BH19" s="252"/>
      <c r="BI19" s="252"/>
      <c r="BJ19" s="252"/>
      <c r="BK19" s="252"/>
      <c r="BL19" s="252"/>
      <c r="BM19" s="252"/>
      <c r="BN19" s="252"/>
      <c r="BO19" s="252"/>
      <c r="BP19" s="252"/>
      <c r="BQ19" s="261">
        <v>13</v>
      </c>
      <c r="BR19" s="262"/>
      <c r="BS19" s="850"/>
      <c r="BT19" s="851"/>
      <c r="BU19" s="851"/>
      <c r="BV19" s="851"/>
      <c r="BW19" s="851"/>
      <c r="BX19" s="851"/>
      <c r="BY19" s="851"/>
      <c r="BZ19" s="851"/>
      <c r="CA19" s="851"/>
      <c r="CB19" s="851"/>
      <c r="CC19" s="851"/>
      <c r="CD19" s="851"/>
      <c r="CE19" s="851"/>
      <c r="CF19" s="851"/>
      <c r="CG19" s="852"/>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53"/>
    </row>
    <row r="20" spans="1:131" s="254" customFormat="1" ht="26.25" customHeight="1" x14ac:dyDescent="0.15">
      <c r="A20" s="260">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42"/>
      <c r="AF20" s="843"/>
      <c r="AG20" s="844"/>
      <c r="AH20" s="844"/>
      <c r="AI20" s="844"/>
      <c r="AJ20" s="845"/>
      <c r="AK20" s="846"/>
      <c r="AL20" s="847"/>
      <c r="AM20" s="847"/>
      <c r="AN20" s="847"/>
      <c r="AO20" s="847"/>
      <c r="AP20" s="847"/>
      <c r="AQ20" s="847"/>
      <c r="AR20" s="847"/>
      <c r="AS20" s="847"/>
      <c r="AT20" s="847"/>
      <c r="AU20" s="848"/>
      <c r="AV20" s="848"/>
      <c r="AW20" s="848"/>
      <c r="AX20" s="848"/>
      <c r="AY20" s="849"/>
      <c r="AZ20" s="251"/>
      <c r="BA20" s="251"/>
      <c r="BB20" s="251"/>
      <c r="BC20" s="251"/>
      <c r="BD20" s="251"/>
      <c r="BE20" s="252"/>
      <c r="BF20" s="252"/>
      <c r="BG20" s="252"/>
      <c r="BH20" s="252"/>
      <c r="BI20" s="252"/>
      <c r="BJ20" s="252"/>
      <c r="BK20" s="252"/>
      <c r="BL20" s="252"/>
      <c r="BM20" s="252"/>
      <c r="BN20" s="252"/>
      <c r="BO20" s="252"/>
      <c r="BP20" s="252"/>
      <c r="BQ20" s="261">
        <v>14</v>
      </c>
      <c r="BR20" s="262"/>
      <c r="BS20" s="850"/>
      <c r="BT20" s="851"/>
      <c r="BU20" s="851"/>
      <c r="BV20" s="851"/>
      <c r="BW20" s="851"/>
      <c r="BX20" s="851"/>
      <c r="BY20" s="851"/>
      <c r="BZ20" s="851"/>
      <c r="CA20" s="851"/>
      <c r="CB20" s="851"/>
      <c r="CC20" s="851"/>
      <c r="CD20" s="851"/>
      <c r="CE20" s="851"/>
      <c r="CF20" s="851"/>
      <c r="CG20" s="852"/>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53"/>
    </row>
    <row r="21" spans="1:131" s="254" customFormat="1" ht="26.25" customHeight="1" thickBot="1" x14ac:dyDescent="0.2">
      <c r="A21" s="260">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42"/>
      <c r="AF21" s="843"/>
      <c r="AG21" s="844"/>
      <c r="AH21" s="844"/>
      <c r="AI21" s="844"/>
      <c r="AJ21" s="845"/>
      <c r="AK21" s="846"/>
      <c r="AL21" s="847"/>
      <c r="AM21" s="847"/>
      <c r="AN21" s="847"/>
      <c r="AO21" s="847"/>
      <c r="AP21" s="847"/>
      <c r="AQ21" s="847"/>
      <c r="AR21" s="847"/>
      <c r="AS21" s="847"/>
      <c r="AT21" s="847"/>
      <c r="AU21" s="848"/>
      <c r="AV21" s="848"/>
      <c r="AW21" s="848"/>
      <c r="AX21" s="848"/>
      <c r="AY21" s="849"/>
      <c r="AZ21" s="251"/>
      <c r="BA21" s="251"/>
      <c r="BB21" s="251"/>
      <c r="BC21" s="251"/>
      <c r="BD21" s="251"/>
      <c r="BE21" s="252"/>
      <c r="BF21" s="252"/>
      <c r="BG21" s="252"/>
      <c r="BH21" s="252"/>
      <c r="BI21" s="252"/>
      <c r="BJ21" s="252"/>
      <c r="BK21" s="252"/>
      <c r="BL21" s="252"/>
      <c r="BM21" s="252"/>
      <c r="BN21" s="252"/>
      <c r="BO21" s="252"/>
      <c r="BP21" s="252"/>
      <c r="BQ21" s="261">
        <v>15</v>
      </c>
      <c r="BR21" s="262"/>
      <c r="BS21" s="850"/>
      <c r="BT21" s="851"/>
      <c r="BU21" s="851"/>
      <c r="BV21" s="851"/>
      <c r="BW21" s="851"/>
      <c r="BX21" s="851"/>
      <c r="BY21" s="851"/>
      <c r="BZ21" s="851"/>
      <c r="CA21" s="851"/>
      <c r="CB21" s="851"/>
      <c r="CC21" s="851"/>
      <c r="CD21" s="851"/>
      <c r="CE21" s="851"/>
      <c r="CF21" s="851"/>
      <c r="CG21" s="852"/>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53"/>
    </row>
    <row r="22" spans="1:131" s="254" customFormat="1" ht="26.25" customHeight="1" x14ac:dyDescent="0.15">
      <c r="A22" s="260">
        <v>16</v>
      </c>
      <c r="B22" s="837"/>
      <c r="C22" s="838"/>
      <c r="D22" s="838"/>
      <c r="E22" s="838"/>
      <c r="F22" s="838"/>
      <c r="G22" s="838"/>
      <c r="H22" s="838"/>
      <c r="I22" s="838"/>
      <c r="J22" s="838"/>
      <c r="K22" s="838"/>
      <c r="L22" s="838"/>
      <c r="M22" s="838"/>
      <c r="N22" s="838"/>
      <c r="O22" s="838"/>
      <c r="P22" s="839"/>
      <c r="Q22" s="869"/>
      <c r="R22" s="870"/>
      <c r="S22" s="870"/>
      <c r="T22" s="870"/>
      <c r="U22" s="870"/>
      <c r="V22" s="870"/>
      <c r="W22" s="870"/>
      <c r="X22" s="870"/>
      <c r="Y22" s="870"/>
      <c r="Z22" s="870"/>
      <c r="AA22" s="870"/>
      <c r="AB22" s="870"/>
      <c r="AC22" s="870"/>
      <c r="AD22" s="870"/>
      <c r="AE22" s="871"/>
      <c r="AF22" s="843"/>
      <c r="AG22" s="844"/>
      <c r="AH22" s="844"/>
      <c r="AI22" s="844"/>
      <c r="AJ22" s="845"/>
      <c r="AK22" s="884"/>
      <c r="AL22" s="885"/>
      <c r="AM22" s="885"/>
      <c r="AN22" s="885"/>
      <c r="AO22" s="885"/>
      <c r="AP22" s="885"/>
      <c r="AQ22" s="885"/>
      <c r="AR22" s="885"/>
      <c r="AS22" s="885"/>
      <c r="AT22" s="885"/>
      <c r="AU22" s="886"/>
      <c r="AV22" s="886"/>
      <c r="AW22" s="886"/>
      <c r="AX22" s="886"/>
      <c r="AY22" s="887"/>
      <c r="AZ22" s="888" t="s">
        <v>390</v>
      </c>
      <c r="BA22" s="888"/>
      <c r="BB22" s="888"/>
      <c r="BC22" s="888"/>
      <c r="BD22" s="889"/>
      <c r="BE22" s="252"/>
      <c r="BF22" s="252"/>
      <c r="BG22" s="252"/>
      <c r="BH22" s="252"/>
      <c r="BI22" s="252"/>
      <c r="BJ22" s="252"/>
      <c r="BK22" s="252"/>
      <c r="BL22" s="252"/>
      <c r="BM22" s="252"/>
      <c r="BN22" s="252"/>
      <c r="BO22" s="252"/>
      <c r="BP22" s="252"/>
      <c r="BQ22" s="261">
        <v>16</v>
      </c>
      <c r="BR22" s="262"/>
      <c r="BS22" s="850"/>
      <c r="BT22" s="851"/>
      <c r="BU22" s="851"/>
      <c r="BV22" s="851"/>
      <c r="BW22" s="851"/>
      <c r="BX22" s="851"/>
      <c r="BY22" s="851"/>
      <c r="BZ22" s="851"/>
      <c r="CA22" s="851"/>
      <c r="CB22" s="851"/>
      <c r="CC22" s="851"/>
      <c r="CD22" s="851"/>
      <c r="CE22" s="851"/>
      <c r="CF22" s="851"/>
      <c r="CG22" s="852"/>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53"/>
    </row>
    <row r="23" spans="1:131" s="254" customFormat="1" ht="26.25" customHeight="1" thickBot="1" x14ac:dyDescent="0.2">
      <c r="A23" s="263" t="s">
        <v>391</v>
      </c>
      <c r="B23" s="872" t="s">
        <v>392</v>
      </c>
      <c r="C23" s="873"/>
      <c r="D23" s="873"/>
      <c r="E23" s="873"/>
      <c r="F23" s="873"/>
      <c r="G23" s="873"/>
      <c r="H23" s="873"/>
      <c r="I23" s="873"/>
      <c r="J23" s="873"/>
      <c r="K23" s="873"/>
      <c r="L23" s="873"/>
      <c r="M23" s="873"/>
      <c r="N23" s="873"/>
      <c r="O23" s="873"/>
      <c r="P23" s="874"/>
      <c r="Q23" s="875">
        <v>6108</v>
      </c>
      <c r="R23" s="876"/>
      <c r="S23" s="876"/>
      <c r="T23" s="876"/>
      <c r="U23" s="876"/>
      <c r="V23" s="876">
        <v>5386</v>
      </c>
      <c r="W23" s="876"/>
      <c r="X23" s="876"/>
      <c r="Y23" s="876"/>
      <c r="Z23" s="876"/>
      <c r="AA23" s="876">
        <v>722</v>
      </c>
      <c r="AB23" s="876"/>
      <c r="AC23" s="876"/>
      <c r="AD23" s="876"/>
      <c r="AE23" s="877"/>
      <c r="AF23" s="878">
        <v>371</v>
      </c>
      <c r="AG23" s="876"/>
      <c r="AH23" s="876"/>
      <c r="AI23" s="876"/>
      <c r="AJ23" s="879"/>
      <c r="AK23" s="880"/>
      <c r="AL23" s="881"/>
      <c r="AM23" s="881"/>
      <c r="AN23" s="881"/>
      <c r="AO23" s="881"/>
      <c r="AP23" s="876">
        <v>3744</v>
      </c>
      <c r="AQ23" s="876"/>
      <c r="AR23" s="876"/>
      <c r="AS23" s="876"/>
      <c r="AT23" s="876"/>
      <c r="AU23" s="882"/>
      <c r="AV23" s="882"/>
      <c r="AW23" s="882"/>
      <c r="AX23" s="882"/>
      <c r="AY23" s="883"/>
      <c r="AZ23" s="891" t="s">
        <v>393</v>
      </c>
      <c r="BA23" s="892"/>
      <c r="BB23" s="892"/>
      <c r="BC23" s="892"/>
      <c r="BD23" s="893"/>
      <c r="BE23" s="252"/>
      <c r="BF23" s="252"/>
      <c r="BG23" s="252"/>
      <c r="BH23" s="252"/>
      <c r="BI23" s="252"/>
      <c r="BJ23" s="252"/>
      <c r="BK23" s="252"/>
      <c r="BL23" s="252"/>
      <c r="BM23" s="252"/>
      <c r="BN23" s="252"/>
      <c r="BO23" s="252"/>
      <c r="BP23" s="252"/>
      <c r="BQ23" s="261">
        <v>17</v>
      </c>
      <c r="BR23" s="262"/>
      <c r="BS23" s="850"/>
      <c r="BT23" s="851"/>
      <c r="BU23" s="851"/>
      <c r="BV23" s="851"/>
      <c r="BW23" s="851"/>
      <c r="BX23" s="851"/>
      <c r="BY23" s="851"/>
      <c r="BZ23" s="851"/>
      <c r="CA23" s="851"/>
      <c r="CB23" s="851"/>
      <c r="CC23" s="851"/>
      <c r="CD23" s="851"/>
      <c r="CE23" s="851"/>
      <c r="CF23" s="851"/>
      <c r="CG23" s="852"/>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53"/>
    </row>
    <row r="24" spans="1:131" s="254" customFormat="1" ht="26.25" customHeight="1" x14ac:dyDescent="0.15">
      <c r="A24" s="890" t="s">
        <v>394</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1"/>
      <c r="BA24" s="251"/>
      <c r="BB24" s="251"/>
      <c r="BC24" s="251"/>
      <c r="BD24" s="251"/>
      <c r="BE24" s="252"/>
      <c r="BF24" s="252"/>
      <c r="BG24" s="252"/>
      <c r="BH24" s="252"/>
      <c r="BI24" s="252"/>
      <c r="BJ24" s="252"/>
      <c r="BK24" s="252"/>
      <c r="BL24" s="252"/>
      <c r="BM24" s="252"/>
      <c r="BN24" s="252"/>
      <c r="BO24" s="252"/>
      <c r="BP24" s="252"/>
      <c r="BQ24" s="261">
        <v>18</v>
      </c>
      <c r="BR24" s="262"/>
      <c r="BS24" s="850"/>
      <c r="BT24" s="851"/>
      <c r="BU24" s="851"/>
      <c r="BV24" s="851"/>
      <c r="BW24" s="851"/>
      <c r="BX24" s="851"/>
      <c r="BY24" s="851"/>
      <c r="BZ24" s="851"/>
      <c r="CA24" s="851"/>
      <c r="CB24" s="851"/>
      <c r="CC24" s="851"/>
      <c r="CD24" s="851"/>
      <c r="CE24" s="851"/>
      <c r="CF24" s="851"/>
      <c r="CG24" s="852"/>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53"/>
    </row>
    <row r="25" spans="1:131" s="246" customFormat="1" ht="26.25" customHeight="1" thickBot="1" x14ac:dyDescent="0.2">
      <c r="A25" s="831" t="s">
        <v>395</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51"/>
      <c r="BK25" s="251"/>
      <c r="BL25" s="251"/>
      <c r="BM25" s="251"/>
      <c r="BN25" s="251"/>
      <c r="BO25" s="264"/>
      <c r="BP25" s="264"/>
      <c r="BQ25" s="261">
        <v>19</v>
      </c>
      <c r="BR25" s="262"/>
      <c r="BS25" s="850"/>
      <c r="BT25" s="851"/>
      <c r="BU25" s="851"/>
      <c r="BV25" s="851"/>
      <c r="BW25" s="851"/>
      <c r="BX25" s="851"/>
      <c r="BY25" s="851"/>
      <c r="BZ25" s="851"/>
      <c r="CA25" s="851"/>
      <c r="CB25" s="851"/>
      <c r="CC25" s="851"/>
      <c r="CD25" s="851"/>
      <c r="CE25" s="851"/>
      <c r="CF25" s="851"/>
      <c r="CG25" s="852"/>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5"/>
    </row>
    <row r="26" spans="1:131" s="246" customFormat="1" ht="26.25" customHeight="1" x14ac:dyDescent="0.15">
      <c r="A26" s="822" t="s">
        <v>372</v>
      </c>
      <c r="B26" s="823"/>
      <c r="C26" s="823"/>
      <c r="D26" s="823"/>
      <c r="E26" s="823"/>
      <c r="F26" s="823"/>
      <c r="G26" s="823"/>
      <c r="H26" s="823"/>
      <c r="I26" s="823"/>
      <c r="J26" s="823"/>
      <c r="K26" s="823"/>
      <c r="L26" s="823"/>
      <c r="M26" s="823"/>
      <c r="N26" s="823"/>
      <c r="O26" s="823"/>
      <c r="P26" s="824"/>
      <c r="Q26" s="799" t="s">
        <v>396</v>
      </c>
      <c r="R26" s="800"/>
      <c r="S26" s="800"/>
      <c r="T26" s="800"/>
      <c r="U26" s="801"/>
      <c r="V26" s="799" t="s">
        <v>397</v>
      </c>
      <c r="W26" s="800"/>
      <c r="X26" s="800"/>
      <c r="Y26" s="800"/>
      <c r="Z26" s="801"/>
      <c r="AA26" s="799" t="s">
        <v>398</v>
      </c>
      <c r="AB26" s="800"/>
      <c r="AC26" s="800"/>
      <c r="AD26" s="800"/>
      <c r="AE26" s="800"/>
      <c r="AF26" s="894" t="s">
        <v>399</v>
      </c>
      <c r="AG26" s="895"/>
      <c r="AH26" s="895"/>
      <c r="AI26" s="895"/>
      <c r="AJ26" s="896"/>
      <c r="AK26" s="800" t="s">
        <v>400</v>
      </c>
      <c r="AL26" s="800"/>
      <c r="AM26" s="800"/>
      <c r="AN26" s="800"/>
      <c r="AO26" s="801"/>
      <c r="AP26" s="799" t="s">
        <v>401</v>
      </c>
      <c r="AQ26" s="800"/>
      <c r="AR26" s="800"/>
      <c r="AS26" s="800"/>
      <c r="AT26" s="801"/>
      <c r="AU26" s="799" t="s">
        <v>402</v>
      </c>
      <c r="AV26" s="800"/>
      <c r="AW26" s="800"/>
      <c r="AX26" s="800"/>
      <c r="AY26" s="801"/>
      <c r="AZ26" s="799" t="s">
        <v>403</v>
      </c>
      <c r="BA26" s="800"/>
      <c r="BB26" s="800"/>
      <c r="BC26" s="800"/>
      <c r="BD26" s="801"/>
      <c r="BE26" s="799" t="s">
        <v>379</v>
      </c>
      <c r="BF26" s="800"/>
      <c r="BG26" s="800"/>
      <c r="BH26" s="800"/>
      <c r="BI26" s="811"/>
      <c r="BJ26" s="251"/>
      <c r="BK26" s="251"/>
      <c r="BL26" s="251"/>
      <c r="BM26" s="251"/>
      <c r="BN26" s="251"/>
      <c r="BO26" s="264"/>
      <c r="BP26" s="264"/>
      <c r="BQ26" s="261">
        <v>20</v>
      </c>
      <c r="BR26" s="262"/>
      <c r="BS26" s="850"/>
      <c r="BT26" s="851"/>
      <c r="BU26" s="851"/>
      <c r="BV26" s="851"/>
      <c r="BW26" s="851"/>
      <c r="BX26" s="851"/>
      <c r="BY26" s="851"/>
      <c r="BZ26" s="851"/>
      <c r="CA26" s="851"/>
      <c r="CB26" s="851"/>
      <c r="CC26" s="851"/>
      <c r="CD26" s="851"/>
      <c r="CE26" s="851"/>
      <c r="CF26" s="851"/>
      <c r="CG26" s="852"/>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5"/>
    </row>
    <row r="27" spans="1:131" s="246" customFormat="1" ht="26.25" customHeight="1" thickBot="1" x14ac:dyDescent="0.2">
      <c r="A27" s="825"/>
      <c r="B27" s="826"/>
      <c r="C27" s="826"/>
      <c r="D27" s="826"/>
      <c r="E27" s="826"/>
      <c r="F27" s="826"/>
      <c r="G27" s="826"/>
      <c r="H27" s="826"/>
      <c r="I27" s="826"/>
      <c r="J27" s="826"/>
      <c r="K27" s="826"/>
      <c r="L27" s="826"/>
      <c r="M27" s="826"/>
      <c r="N27" s="826"/>
      <c r="O27" s="826"/>
      <c r="P27" s="827"/>
      <c r="Q27" s="802"/>
      <c r="R27" s="803"/>
      <c r="S27" s="803"/>
      <c r="T27" s="803"/>
      <c r="U27" s="804"/>
      <c r="V27" s="802"/>
      <c r="W27" s="803"/>
      <c r="X27" s="803"/>
      <c r="Y27" s="803"/>
      <c r="Z27" s="804"/>
      <c r="AA27" s="802"/>
      <c r="AB27" s="803"/>
      <c r="AC27" s="803"/>
      <c r="AD27" s="803"/>
      <c r="AE27" s="803"/>
      <c r="AF27" s="897"/>
      <c r="AG27" s="898"/>
      <c r="AH27" s="898"/>
      <c r="AI27" s="898"/>
      <c r="AJ27" s="899"/>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12"/>
      <c r="BJ27" s="251"/>
      <c r="BK27" s="251"/>
      <c r="BL27" s="251"/>
      <c r="BM27" s="251"/>
      <c r="BN27" s="251"/>
      <c r="BO27" s="264"/>
      <c r="BP27" s="264"/>
      <c r="BQ27" s="261">
        <v>21</v>
      </c>
      <c r="BR27" s="262"/>
      <c r="BS27" s="850"/>
      <c r="BT27" s="851"/>
      <c r="BU27" s="851"/>
      <c r="BV27" s="851"/>
      <c r="BW27" s="851"/>
      <c r="BX27" s="851"/>
      <c r="BY27" s="851"/>
      <c r="BZ27" s="851"/>
      <c r="CA27" s="851"/>
      <c r="CB27" s="851"/>
      <c r="CC27" s="851"/>
      <c r="CD27" s="851"/>
      <c r="CE27" s="851"/>
      <c r="CF27" s="851"/>
      <c r="CG27" s="852"/>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5"/>
    </row>
    <row r="28" spans="1:131" s="246" customFormat="1" ht="26.25" customHeight="1" thickTop="1" x14ac:dyDescent="0.15">
      <c r="A28" s="265">
        <v>1</v>
      </c>
      <c r="B28" s="813" t="s">
        <v>404</v>
      </c>
      <c r="C28" s="814"/>
      <c r="D28" s="814"/>
      <c r="E28" s="814"/>
      <c r="F28" s="814"/>
      <c r="G28" s="814"/>
      <c r="H28" s="814"/>
      <c r="I28" s="814"/>
      <c r="J28" s="814"/>
      <c r="K28" s="814"/>
      <c r="L28" s="814"/>
      <c r="M28" s="814"/>
      <c r="N28" s="814"/>
      <c r="O28" s="814"/>
      <c r="P28" s="815"/>
      <c r="Q28" s="904">
        <v>1456</v>
      </c>
      <c r="R28" s="905"/>
      <c r="S28" s="905"/>
      <c r="T28" s="905"/>
      <c r="U28" s="905"/>
      <c r="V28" s="905">
        <v>1441</v>
      </c>
      <c r="W28" s="905"/>
      <c r="X28" s="905"/>
      <c r="Y28" s="905"/>
      <c r="Z28" s="905"/>
      <c r="AA28" s="905">
        <v>15</v>
      </c>
      <c r="AB28" s="905"/>
      <c r="AC28" s="905"/>
      <c r="AD28" s="905"/>
      <c r="AE28" s="906"/>
      <c r="AF28" s="907">
        <v>15</v>
      </c>
      <c r="AG28" s="905"/>
      <c r="AH28" s="905"/>
      <c r="AI28" s="905"/>
      <c r="AJ28" s="908"/>
      <c r="AK28" s="909">
        <v>94</v>
      </c>
      <c r="AL28" s="900"/>
      <c r="AM28" s="900"/>
      <c r="AN28" s="900"/>
      <c r="AO28" s="900"/>
      <c r="AP28" s="900">
        <v>0</v>
      </c>
      <c r="AQ28" s="900"/>
      <c r="AR28" s="900"/>
      <c r="AS28" s="900"/>
      <c r="AT28" s="900"/>
      <c r="AU28" s="900" t="s">
        <v>582</v>
      </c>
      <c r="AV28" s="900"/>
      <c r="AW28" s="900"/>
      <c r="AX28" s="900"/>
      <c r="AY28" s="900"/>
      <c r="AZ28" s="901"/>
      <c r="BA28" s="901"/>
      <c r="BB28" s="901"/>
      <c r="BC28" s="901"/>
      <c r="BD28" s="901"/>
      <c r="BE28" s="902"/>
      <c r="BF28" s="902"/>
      <c r="BG28" s="902"/>
      <c r="BH28" s="902"/>
      <c r="BI28" s="903"/>
      <c r="BJ28" s="251"/>
      <c r="BK28" s="251"/>
      <c r="BL28" s="251"/>
      <c r="BM28" s="251"/>
      <c r="BN28" s="251"/>
      <c r="BO28" s="264"/>
      <c r="BP28" s="264"/>
      <c r="BQ28" s="261">
        <v>22</v>
      </c>
      <c r="BR28" s="262"/>
      <c r="BS28" s="850"/>
      <c r="BT28" s="851"/>
      <c r="BU28" s="851"/>
      <c r="BV28" s="851"/>
      <c r="BW28" s="851"/>
      <c r="BX28" s="851"/>
      <c r="BY28" s="851"/>
      <c r="BZ28" s="851"/>
      <c r="CA28" s="851"/>
      <c r="CB28" s="851"/>
      <c r="CC28" s="851"/>
      <c r="CD28" s="851"/>
      <c r="CE28" s="851"/>
      <c r="CF28" s="851"/>
      <c r="CG28" s="852"/>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5"/>
    </row>
    <row r="29" spans="1:131" s="246" customFormat="1" ht="26.25" customHeight="1" x14ac:dyDescent="0.15">
      <c r="A29" s="265">
        <v>2</v>
      </c>
      <c r="B29" s="837" t="s">
        <v>405</v>
      </c>
      <c r="C29" s="838"/>
      <c r="D29" s="838"/>
      <c r="E29" s="838"/>
      <c r="F29" s="838"/>
      <c r="G29" s="838"/>
      <c r="H29" s="838"/>
      <c r="I29" s="838"/>
      <c r="J29" s="838"/>
      <c r="K29" s="838"/>
      <c r="L29" s="838"/>
      <c r="M29" s="838"/>
      <c r="N29" s="838"/>
      <c r="O29" s="838"/>
      <c r="P29" s="839"/>
      <c r="Q29" s="840">
        <v>1430</v>
      </c>
      <c r="R29" s="841"/>
      <c r="S29" s="841"/>
      <c r="T29" s="841"/>
      <c r="U29" s="841"/>
      <c r="V29" s="841">
        <v>1403</v>
      </c>
      <c r="W29" s="841"/>
      <c r="X29" s="841"/>
      <c r="Y29" s="841"/>
      <c r="Z29" s="841"/>
      <c r="AA29" s="841">
        <v>27</v>
      </c>
      <c r="AB29" s="841"/>
      <c r="AC29" s="841"/>
      <c r="AD29" s="841"/>
      <c r="AE29" s="842"/>
      <c r="AF29" s="843">
        <v>27</v>
      </c>
      <c r="AG29" s="844"/>
      <c r="AH29" s="844"/>
      <c r="AI29" s="844"/>
      <c r="AJ29" s="845"/>
      <c r="AK29" s="912">
        <v>195</v>
      </c>
      <c r="AL29" s="913"/>
      <c r="AM29" s="913"/>
      <c r="AN29" s="913"/>
      <c r="AO29" s="913"/>
      <c r="AP29" s="913">
        <v>0</v>
      </c>
      <c r="AQ29" s="913"/>
      <c r="AR29" s="913"/>
      <c r="AS29" s="913"/>
      <c r="AT29" s="913"/>
      <c r="AU29" s="913" t="s">
        <v>582</v>
      </c>
      <c r="AV29" s="913"/>
      <c r="AW29" s="913"/>
      <c r="AX29" s="913"/>
      <c r="AY29" s="913"/>
      <c r="AZ29" s="914"/>
      <c r="BA29" s="914"/>
      <c r="BB29" s="914"/>
      <c r="BC29" s="914"/>
      <c r="BD29" s="914"/>
      <c r="BE29" s="910"/>
      <c r="BF29" s="910"/>
      <c r="BG29" s="910"/>
      <c r="BH29" s="910"/>
      <c r="BI29" s="911"/>
      <c r="BJ29" s="251"/>
      <c r="BK29" s="251"/>
      <c r="BL29" s="251"/>
      <c r="BM29" s="251"/>
      <c r="BN29" s="251"/>
      <c r="BO29" s="264"/>
      <c r="BP29" s="264"/>
      <c r="BQ29" s="261">
        <v>23</v>
      </c>
      <c r="BR29" s="262"/>
      <c r="BS29" s="850"/>
      <c r="BT29" s="851"/>
      <c r="BU29" s="851"/>
      <c r="BV29" s="851"/>
      <c r="BW29" s="851"/>
      <c r="BX29" s="851"/>
      <c r="BY29" s="851"/>
      <c r="BZ29" s="851"/>
      <c r="CA29" s="851"/>
      <c r="CB29" s="851"/>
      <c r="CC29" s="851"/>
      <c r="CD29" s="851"/>
      <c r="CE29" s="851"/>
      <c r="CF29" s="851"/>
      <c r="CG29" s="852"/>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5"/>
    </row>
    <row r="30" spans="1:131" s="246" customFormat="1" ht="26.25" customHeight="1" x14ac:dyDescent="0.15">
      <c r="A30" s="265">
        <v>3</v>
      </c>
      <c r="B30" s="837" t="s">
        <v>407</v>
      </c>
      <c r="C30" s="838"/>
      <c r="D30" s="838"/>
      <c r="E30" s="838"/>
      <c r="F30" s="838"/>
      <c r="G30" s="838"/>
      <c r="H30" s="838"/>
      <c r="I30" s="838"/>
      <c r="J30" s="838"/>
      <c r="K30" s="838"/>
      <c r="L30" s="838"/>
      <c r="M30" s="838"/>
      <c r="N30" s="838"/>
      <c r="O30" s="838"/>
      <c r="P30" s="839"/>
      <c r="Q30" s="840">
        <v>5</v>
      </c>
      <c r="R30" s="841"/>
      <c r="S30" s="841"/>
      <c r="T30" s="841"/>
      <c r="U30" s="841"/>
      <c r="V30" s="841">
        <v>4</v>
      </c>
      <c r="W30" s="841"/>
      <c r="X30" s="841"/>
      <c r="Y30" s="841"/>
      <c r="Z30" s="841"/>
      <c r="AA30" s="841">
        <v>1</v>
      </c>
      <c r="AB30" s="841"/>
      <c r="AC30" s="841"/>
      <c r="AD30" s="841"/>
      <c r="AE30" s="842"/>
      <c r="AF30" s="843">
        <v>1</v>
      </c>
      <c r="AG30" s="844"/>
      <c r="AH30" s="844"/>
      <c r="AI30" s="844"/>
      <c r="AJ30" s="845"/>
      <c r="AK30" s="912">
        <v>0</v>
      </c>
      <c r="AL30" s="913"/>
      <c r="AM30" s="913"/>
      <c r="AN30" s="913"/>
      <c r="AO30" s="913"/>
      <c r="AP30" s="913">
        <v>0</v>
      </c>
      <c r="AQ30" s="913"/>
      <c r="AR30" s="913"/>
      <c r="AS30" s="913"/>
      <c r="AT30" s="913"/>
      <c r="AU30" s="913" t="s">
        <v>582</v>
      </c>
      <c r="AV30" s="913"/>
      <c r="AW30" s="913"/>
      <c r="AX30" s="913"/>
      <c r="AY30" s="913"/>
      <c r="AZ30" s="914"/>
      <c r="BA30" s="914"/>
      <c r="BB30" s="914"/>
      <c r="BC30" s="914"/>
      <c r="BD30" s="914"/>
      <c r="BE30" s="910"/>
      <c r="BF30" s="910"/>
      <c r="BG30" s="910"/>
      <c r="BH30" s="910"/>
      <c r="BI30" s="911"/>
      <c r="BJ30" s="251"/>
      <c r="BK30" s="251"/>
      <c r="BL30" s="251"/>
      <c r="BM30" s="251"/>
      <c r="BN30" s="251"/>
      <c r="BO30" s="264"/>
      <c r="BP30" s="264"/>
      <c r="BQ30" s="261">
        <v>24</v>
      </c>
      <c r="BR30" s="262"/>
      <c r="BS30" s="850"/>
      <c r="BT30" s="851"/>
      <c r="BU30" s="851"/>
      <c r="BV30" s="851"/>
      <c r="BW30" s="851"/>
      <c r="BX30" s="851"/>
      <c r="BY30" s="851"/>
      <c r="BZ30" s="851"/>
      <c r="CA30" s="851"/>
      <c r="CB30" s="851"/>
      <c r="CC30" s="851"/>
      <c r="CD30" s="851"/>
      <c r="CE30" s="851"/>
      <c r="CF30" s="851"/>
      <c r="CG30" s="852"/>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5"/>
    </row>
    <row r="31" spans="1:131" s="246" customFormat="1" ht="26.25" customHeight="1" x14ac:dyDescent="0.15">
      <c r="A31" s="265">
        <v>4</v>
      </c>
      <c r="B31" s="837" t="s">
        <v>406</v>
      </c>
      <c r="C31" s="838"/>
      <c r="D31" s="838"/>
      <c r="E31" s="838"/>
      <c r="F31" s="838"/>
      <c r="G31" s="838"/>
      <c r="H31" s="838"/>
      <c r="I31" s="838"/>
      <c r="J31" s="838"/>
      <c r="K31" s="838"/>
      <c r="L31" s="838"/>
      <c r="M31" s="838"/>
      <c r="N31" s="838"/>
      <c r="O31" s="838"/>
      <c r="P31" s="839"/>
      <c r="Q31" s="840">
        <v>147</v>
      </c>
      <c r="R31" s="841"/>
      <c r="S31" s="841"/>
      <c r="T31" s="841"/>
      <c r="U31" s="841"/>
      <c r="V31" s="841">
        <v>143</v>
      </c>
      <c r="W31" s="841"/>
      <c r="X31" s="841"/>
      <c r="Y31" s="841"/>
      <c r="Z31" s="841"/>
      <c r="AA31" s="841">
        <v>4</v>
      </c>
      <c r="AB31" s="841"/>
      <c r="AC31" s="841"/>
      <c r="AD31" s="841"/>
      <c r="AE31" s="842"/>
      <c r="AF31" s="843">
        <v>4</v>
      </c>
      <c r="AG31" s="844"/>
      <c r="AH31" s="844"/>
      <c r="AI31" s="844"/>
      <c r="AJ31" s="845"/>
      <c r="AK31" s="912">
        <v>40</v>
      </c>
      <c r="AL31" s="913"/>
      <c r="AM31" s="913"/>
      <c r="AN31" s="913"/>
      <c r="AO31" s="913"/>
      <c r="AP31" s="913">
        <v>0</v>
      </c>
      <c r="AQ31" s="913"/>
      <c r="AR31" s="913"/>
      <c r="AS31" s="913"/>
      <c r="AT31" s="913"/>
      <c r="AU31" s="913" t="s">
        <v>582</v>
      </c>
      <c r="AV31" s="913"/>
      <c r="AW31" s="913"/>
      <c r="AX31" s="913"/>
      <c r="AY31" s="913"/>
      <c r="AZ31" s="914"/>
      <c r="BA31" s="914"/>
      <c r="BB31" s="914"/>
      <c r="BC31" s="914"/>
      <c r="BD31" s="914"/>
      <c r="BE31" s="910"/>
      <c r="BF31" s="910"/>
      <c r="BG31" s="910"/>
      <c r="BH31" s="910"/>
      <c r="BI31" s="911"/>
      <c r="BJ31" s="251"/>
      <c r="BK31" s="251"/>
      <c r="BL31" s="251"/>
      <c r="BM31" s="251"/>
      <c r="BN31" s="251"/>
      <c r="BO31" s="264"/>
      <c r="BP31" s="264"/>
      <c r="BQ31" s="261">
        <v>25</v>
      </c>
      <c r="BR31" s="262"/>
      <c r="BS31" s="850"/>
      <c r="BT31" s="851"/>
      <c r="BU31" s="851"/>
      <c r="BV31" s="851"/>
      <c r="BW31" s="851"/>
      <c r="BX31" s="851"/>
      <c r="BY31" s="851"/>
      <c r="BZ31" s="851"/>
      <c r="CA31" s="851"/>
      <c r="CB31" s="851"/>
      <c r="CC31" s="851"/>
      <c r="CD31" s="851"/>
      <c r="CE31" s="851"/>
      <c r="CF31" s="851"/>
      <c r="CG31" s="852"/>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5"/>
    </row>
    <row r="32" spans="1:131" s="246" customFormat="1" ht="26.25" customHeight="1" x14ac:dyDescent="0.15">
      <c r="A32" s="265">
        <v>5</v>
      </c>
      <c r="B32" s="837" t="s">
        <v>408</v>
      </c>
      <c r="C32" s="838"/>
      <c r="D32" s="838"/>
      <c r="E32" s="838"/>
      <c r="F32" s="838"/>
      <c r="G32" s="838"/>
      <c r="H32" s="838"/>
      <c r="I32" s="838"/>
      <c r="J32" s="838"/>
      <c r="K32" s="838"/>
      <c r="L32" s="838"/>
      <c r="M32" s="838"/>
      <c r="N32" s="838"/>
      <c r="O32" s="838"/>
      <c r="P32" s="839"/>
      <c r="Q32" s="840">
        <v>303</v>
      </c>
      <c r="R32" s="841"/>
      <c r="S32" s="841"/>
      <c r="T32" s="841"/>
      <c r="U32" s="841"/>
      <c r="V32" s="841">
        <v>289</v>
      </c>
      <c r="W32" s="841"/>
      <c r="X32" s="841"/>
      <c r="Y32" s="841"/>
      <c r="Z32" s="841"/>
      <c r="AA32" s="841">
        <v>14</v>
      </c>
      <c r="AB32" s="841"/>
      <c r="AC32" s="841"/>
      <c r="AD32" s="841"/>
      <c r="AE32" s="842"/>
      <c r="AF32" s="843">
        <v>211</v>
      </c>
      <c r="AG32" s="844"/>
      <c r="AH32" s="844"/>
      <c r="AI32" s="844"/>
      <c r="AJ32" s="845"/>
      <c r="AK32" s="912">
        <v>80</v>
      </c>
      <c r="AL32" s="913"/>
      <c r="AM32" s="913"/>
      <c r="AN32" s="913"/>
      <c r="AO32" s="913"/>
      <c r="AP32" s="913">
        <v>1603</v>
      </c>
      <c r="AQ32" s="913"/>
      <c r="AR32" s="913"/>
      <c r="AS32" s="913"/>
      <c r="AT32" s="913"/>
      <c r="AU32" s="913">
        <v>566</v>
      </c>
      <c r="AV32" s="913"/>
      <c r="AW32" s="913"/>
      <c r="AX32" s="913"/>
      <c r="AY32" s="913"/>
      <c r="AZ32" s="914" t="s">
        <v>583</v>
      </c>
      <c r="BA32" s="914"/>
      <c r="BB32" s="914"/>
      <c r="BC32" s="914"/>
      <c r="BD32" s="914"/>
      <c r="BE32" s="910" t="s">
        <v>409</v>
      </c>
      <c r="BF32" s="910"/>
      <c r="BG32" s="910"/>
      <c r="BH32" s="910"/>
      <c r="BI32" s="911"/>
      <c r="BJ32" s="251"/>
      <c r="BK32" s="251"/>
      <c r="BL32" s="251"/>
      <c r="BM32" s="251"/>
      <c r="BN32" s="251"/>
      <c r="BO32" s="264"/>
      <c r="BP32" s="264"/>
      <c r="BQ32" s="261">
        <v>26</v>
      </c>
      <c r="BR32" s="262"/>
      <c r="BS32" s="850"/>
      <c r="BT32" s="851"/>
      <c r="BU32" s="851"/>
      <c r="BV32" s="851"/>
      <c r="BW32" s="851"/>
      <c r="BX32" s="851"/>
      <c r="BY32" s="851"/>
      <c r="BZ32" s="851"/>
      <c r="CA32" s="851"/>
      <c r="CB32" s="851"/>
      <c r="CC32" s="851"/>
      <c r="CD32" s="851"/>
      <c r="CE32" s="851"/>
      <c r="CF32" s="851"/>
      <c r="CG32" s="852"/>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5"/>
    </row>
    <row r="33" spans="1:131" s="246" customFormat="1" ht="26.25" customHeight="1" x14ac:dyDescent="0.15">
      <c r="A33" s="265">
        <v>6</v>
      </c>
      <c r="B33" s="837"/>
      <c r="C33" s="838"/>
      <c r="D33" s="838"/>
      <c r="E33" s="838"/>
      <c r="F33" s="838"/>
      <c r="G33" s="838"/>
      <c r="H33" s="838"/>
      <c r="I33" s="838"/>
      <c r="J33" s="838"/>
      <c r="K33" s="838"/>
      <c r="L33" s="838"/>
      <c r="M33" s="838"/>
      <c r="N33" s="838"/>
      <c r="O33" s="838"/>
      <c r="P33" s="839"/>
      <c r="Q33" s="840"/>
      <c r="R33" s="841"/>
      <c r="S33" s="841"/>
      <c r="T33" s="841"/>
      <c r="U33" s="841"/>
      <c r="V33" s="841"/>
      <c r="W33" s="841"/>
      <c r="X33" s="841"/>
      <c r="Y33" s="841"/>
      <c r="Z33" s="841"/>
      <c r="AA33" s="841"/>
      <c r="AB33" s="841"/>
      <c r="AC33" s="841"/>
      <c r="AD33" s="841"/>
      <c r="AE33" s="842"/>
      <c r="AF33" s="843"/>
      <c r="AG33" s="844"/>
      <c r="AH33" s="844"/>
      <c r="AI33" s="844"/>
      <c r="AJ33" s="845"/>
      <c r="AK33" s="912"/>
      <c r="AL33" s="913"/>
      <c r="AM33" s="913"/>
      <c r="AN33" s="913"/>
      <c r="AO33" s="913"/>
      <c r="AP33" s="913"/>
      <c r="AQ33" s="913"/>
      <c r="AR33" s="913"/>
      <c r="AS33" s="913"/>
      <c r="AT33" s="913"/>
      <c r="AU33" s="913"/>
      <c r="AV33" s="913"/>
      <c r="AW33" s="913"/>
      <c r="AX33" s="913"/>
      <c r="AY33" s="913"/>
      <c r="AZ33" s="914"/>
      <c r="BA33" s="914"/>
      <c r="BB33" s="914"/>
      <c r="BC33" s="914"/>
      <c r="BD33" s="914"/>
      <c r="BE33" s="910"/>
      <c r="BF33" s="910"/>
      <c r="BG33" s="910"/>
      <c r="BH33" s="910"/>
      <c r="BI33" s="911"/>
      <c r="BJ33" s="251"/>
      <c r="BK33" s="251"/>
      <c r="BL33" s="251"/>
      <c r="BM33" s="251"/>
      <c r="BN33" s="251"/>
      <c r="BO33" s="264"/>
      <c r="BP33" s="264"/>
      <c r="BQ33" s="261">
        <v>27</v>
      </c>
      <c r="BR33" s="262"/>
      <c r="BS33" s="850"/>
      <c r="BT33" s="851"/>
      <c r="BU33" s="851"/>
      <c r="BV33" s="851"/>
      <c r="BW33" s="851"/>
      <c r="BX33" s="851"/>
      <c r="BY33" s="851"/>
      <c r="BZ33" s="851"/>
      <c r="CA33" s="851"/>
      <c r="CB33" s="851"/>
      <c r="CC33" s="851"/>
      <c r="CD33" s="851"/>
      <c r="CE33" s="851"/>
      <c r="CF33" s="851"/>
      <c r="CG33" s="852"/>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5"/>
    </row>
    <row r="34" spans="1:131" s="246" customFormat="1" ht="26.25" customHeight="1" x14ac:dyDescent="0.15">
      <c r="A34" s="265">
        <v>7</v>
      </c>
      <c r="B34" s="837"/>
      <c r="C34" s="838"/>
      <c r="D34" s="838"/>
      <c r="E34" s="838"/>
      <c r="F34" s="838"/>
      <c r="G34" s="838"/>
      <c r="H34" s="838"/>
      <c r="I34" s="838"/>
      <c r="J34" s="838"/>
      <c r="K34" s="838"/>
      <c r="L34" s="838"/>
      <c r="M34" s="838"/>
      <c r="N34" s="838"/>
      <c r="O34" s="838"/>
      <c r="P34" s="839"/>
      <c r="Q34" s="840"/>
      <c r="R34" s="841"/>
      <c r="S34" s="841"/>
      <c r="T34" s="841"/>
      <c r="U34" s="841"/>
      <c r="V34" s="841"/>
      <c r="W34" s="841"/>
      <c r="X34" s="841"/>
      <c r="Y34" s="841"/>
      <c r="Z34" s="841"/>
      <c r="AA34" s="841"/>
      <c r="AB34" s="841"/>
      <c r="AC34" s="841"/>
      <c r="AD34" s="841"/>
      <c r="AE34" s="842"/>
      <c r="AF34" s="843"/>
      <c r="AG34" s="844"/>
      <c r="AH34" s="844"/>
      <c r="AI34" s="844"/>
      <c r="AJ34" s="845"/>
      <c r="AK34" s="912"/>
      <c r="AL34" s="913"/>
      <c r="AM34" s="913"/>
      <c r="AN34" s="913"/>
      <c r="AO34" s="913"/>
      <c r="AP34" s="913"/>
      <c r="AQ34" s="913"/>
      <c r="AR34" s="913"/>
      <c r="AS34" s="913"/>
      <c r="AT34" s="913"/>
      <c r="AU34" s="913"/>
      <c r="AV34" s="913"/>
      <c r="AW34" s="913"/>
      <c r="AX34" s="913"/>
      <c r="AY34" s="913"/>
      <c r="AZ34" s="914"/>
      <c r="BA34" s="914"/>
      <c r="BB34" s="914"/>
      <c r="BC34" s="914"/>
      <c r="BD34" s="914"/>
      <c r="BE34" s="910"/>
      <c r="BF34" s="910"/>
      <c r="BG34" s="910"/>
      <c r="BH34" s="910"/>
      <c r="BI34" s="911"/>
      <c r="BJ34" s="251"/>
      <c r="BK34" s="251"/>
      <c r="BL34" s="251"/>
      <c r="BM34" s="251"/>
      <c r="BN34" s="251"/>
      <c r="BO34" s="264"/>
      <c r="BP34" s="264"/>
      <c r="BQ34" s="261">
        <v>28</v>
      </c>
      <c r="BR34" s="262"/>
      <c r="BS34" s="850"/>
      <c r="BT34" s="851"/>
      <c r="BU34" s="851"/>
      <c r="BV34" s="851"/>
      <c r="BW34" s="851"/>
      <c r="BX34" s="851"/>
      <c r="BY34" s="851"/>
      <c r="BZ34" s="851"/>
      <c r="CA34" s="851"/>
      <c r="CB34" s="851"/>
      <c r="CC34" s="851"/>
      <c r="CD34" s="851"/>
      <c r="CE34" s="851"/>
      <c r="CF34" s="851"/>
      <c r="CG34" s="852"/>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5"/>
    </row>
    <row r="35" spans="1:131" s="246" customFormat="1" ht="26.25" customHeight="1" x14ac:dyDescent="0.15">
      <c r="A35" s="265">
        <v>8</v>
      </c>
      <c r="B35" s="837"/>
      <c r="C35" s="838"/>
      <c r="D35" s="838"/>
      <c r="E35" s="838"/>
      <c r="F35" s="838"/>
      <c r="G35" s="838"/>
      <c r="H35" s="838"/>
      <c r="I35" s="838"/>
      <c r="J35" s="838"/>
      <c r="K35" s="838"/>
      <c r="L35" s="838"/>
      <c r="M35" s="838"/>
      <c r="N35" s="838"/>
      <c r="O35" s="838"/>
      <c r="P35" s="839"/>
      <c r="Q35" s="840"/>
      <c r="R35" s="841"/>
      <c r="S35" s="841"/>
      <c r="T35" s="841"/>
      <c r="U35" s="841"/>
      <c r="V35" s="841"/>
      <c r="W35" s="841"/>
      <c r="X35" s="841"/>
      <c r="Y35" s="841"/>
      <c r="Z35" s="841"/>
      <c r="AA35" s="841"/>
      <c r="AB35" s="841"/>
      <c r="AC35" s="841"/>
      <c r="AD35" s="841"/>
      <c r="AE35" s="842"/>
      <c r="AF35" s="843"/>
      <c r="AG35" s="844"/>
      <c r="AH35" s="844"/>
      <c r="AI35" s="844"/>
      <c r="AJ35" s="845"/>
      <c r="AK35" s="912"/>
      <c r="AL35" s="913"/>
      <c r="AM35" s="913"/>
      <c r="AN35" s="913"/>
      <c r="AO35" s="913"/>
      <c r="AP35" s="913"/>
      <c r="AQ35" s="913"/>
      <c r="AR35" s="913"/>
      <c r="AS35" s="913"/>
      <c r="AT35" s="913"/>
      <c r="AU35" s="913"/>
      <c r="AV35" s="913"/>
      <c r="AW35" s="913"/>
      <c r="AX35" s="913"/>
      <c r="AY35" s="913"/>
      <c r="AZ35" s="914"/>
      <c r="BA35" s="914"/>
      <c r="BB35" s="914"/>
      <c r="BC35" s="914"/>
      <c r="BD35" s="914"/>
      <c r="BE35" s="910"/>
      <c r="BF35" s="910"/>
      <c r="BG35" s="910"/>
      <c r="BH35" s="910"/>
      <c r="BI35" s="911"/>
      <c r="BJ35" s="251"/>
      <c r="BK35" s="251"/>
      <c r="BL35" s="251"/>
      <c r="BM35" s="251"/>
      <c r="BN35" s="251"/>
      <c r="BO35" s="264"/>
      <c r="BP35" s="264"/>
      <c r="BQ35" s="261">
        <v>29</v>
      </c>
      <c r="BR35" s="262"/>
      <c r="BS35" s="850"/>
      <c r="BT35" s="851"/>
      <c r="BU35" s="851"/>
      <c r="BV35" s="851"/>
      <c r="BW35" s="851"/>
      <c r="BX35" s="851"/>
      <c r="BY35" s="851"/>
      <c r="BZ35" s="851"/>
      <c r="CA35" s="851"/>
      <c r="CB35" s="851"/>
      <c r="CC35" s="851"/>
      <c r="CD35" s="851"/>
      <c r="CE35" s="851"/>
      <c r="CF35" s="851"/>
      <c r="CG35" s="852"/>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5"/>
    </row>
    <row r="36" spans="1:131" s="246" customFormat="1" ht="26.25" customHeight="1" x14ac:dyDescent="0.15">
      <c r="A36" s="265">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42"/>
      <c r="AF36" s="843"/>
      <c r="AG36" s="844"/>
      <c r="AH36" s="844"/>
      <c r="AI36" s="844"/>
      <c r="AJ36" s="845"/>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1"/>
      <c r="BK36" s="251"/>
      <c r="BL36" s="251"/>
      <c r="BM36" s="251"/>
      <c r="BN36" s="251"/>
      <c r="BO36" s="264"/>
      <c r="BP36" s="264"/>
      <c r="BQ36" s="261">
        <v>30</v>
      </c>
      <c r="BR36" s="262"/>
      <c r="BS36" s="850"/>
      <c r="BT36" s="851"/>
      <c r="BU36" s="851"/>
      <c r="BV36" s="851"/>
      <c r="BW36" s="851"/>
      <c r="BX36" s="851"/>
      <c r="BY36" s="851"/>
      <c r="BZ36" s="851"/>
      <c r="CA36" s="851"/>
      <c r="CB36" s="851"/>
      <c r="CC36" s="851"/>
      <c r="CD36" s="851"/>
      <c r="CE36" s="851"/>
      <c r="CF36" s="851"/>
      <c r="CG36" s="852"/>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5"/>
    </row>
    <row r="37" spans="1:131" s="246" customFormat="1" ht="26.25" customHeight="1" x14ac:dyDescent="0.15">
      <c r="A37" s="265">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42"/>
      <c r="AF37" s="843"/>
      <c r="AG37" s="844"/>
      <c r="AH37" s="844"/>
      <c r="AI37" s="844"/>
      <c r="AJ37" s="845"/>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1"/>
      <c r="BK37" s="251"/>
      <c r="BL37" s="251"/>
      <c r="BM37" s="251"/>
      <c r="BN37" s="251"/>
      <c r="BO37" s="264"/>
      <c r="BP37" s="264"/>
      <c r="BQ37" s="261">
        <v>31</v>
      </c>
      <c r="BR37" s="262"/>
      <c r="BS37" s="850"/>
      <c r="BT37" s="851"/>
      <c r="BU37" s="851"/>
      <c r="BV37" s="851"/>
      <c r="BW37" s="851"/>
      <c r="BX37" s="851"/>
      <c r="BY37" s="851"/>
      <c r="BZ37" s="851"/>
      <c r="CA37" s="851"/>
      <c r="CB37" s="851"/>
      <c r="CC37" s="851"/>
      <c r="CD37" s="851"/>
      <c r="CE37" s="851"/>
      <c r="CF37" s="851"/>
      <c r="CG37" s="852"/>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5"/>
    </row>
    <row r="38" spans="1:131" s="246" customFormat="1" ht="26.25" customHeight="1" x14ac:dyDescent="0.15">
      <c r="A38" s="265">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42"/>
      <c r="AF38" s="843"/>
      <c r="AG38" s="844"/>
      <c r="AH38" s="844"/>
      <c r="AI38" s="844"/>
      <c r="AJ38" s="845"/>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1"/>
      <c r="BK38" s="251"/>
      <c r="BL38" s="251"/>
      <c r="BM38" s="251"/>
      <c r="BN38" s="251"/>
      <c r="BO38" s="264"/>
      <c r="BP38" s="264"/>
      <c r="BQ38" s="261">
        <v>32</v>
      </c>
      <c r="BR38" s="262"/>
      <c r="BS38" s="850"/>
      <c r="BT38" s="851"/>
      <c r="BU38" s="851"/>
      <c r="BV38" s="851"/>
      <c r="BW38" s="851"/>
      <c r="BX38" s="851"/>
      <c r="BY38" s="851"/>
      <c r="BZ38" s="851"/>
      <c r="CA38" s="851"/>
      <c r="CB38" s="851"/>
      <c r="CC38" s="851"/>
      <c r="CD38" s="851"/>
      <c r="CE38" s="851"/>
      <c r="CF38" s="851"/>
      <c r="CG38" s="852"/>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5"/>
    </row>
    <row r="39" spans="1:131" s="246" customFormat="1" ht="26.25" customHeight="1" x14ac:dyDescent="0.15">
      <c r="A39" s="265">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42"/>
      <c r="AF39" s="843"/>
      <c r="AG39" s="844"/>
      <c r="AH39" s="844"/>
      <c r="AI39" s="844"/>
      <c r="AJ39" s="845"/>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1"/>
      <c r="BK39" s="251"/>
      <c r="BL39" s="251"/>
      <c r="BM39" s="251"/>
      <c r="BN39" s="251"/>
      <c r="BO39" s="264"/>
      <c r="BP39" s="264"/>
      <c r="BQ39" s="261">
        <v>33</v>
      </c>
      <c r="BR39" s="262"/>
      <c r="BS39" s="850"/>
      <c r="BT39" s="851"/>
      <c r="BU39" s="851"/>
      <c r="BV39" s="851"/>
      <c r="BW39" s="851"/>
      <c r="BX39" s="851"/>
      <c r="BY39" s="851"/>
      <c r="BZ39" s="851"/>
      <c r="CA39" s="851"/>
      <c r="CB39" s="851"/>
      <c r="CC39" s="851"/>
      <c r="CD39" s="851"/>
      <c r="CE39" s="851"/>
      <c r="CF39" s="851"/>
      <c r="CG39" s="852"/>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5"/>
    </row>
    <row r="40" spans="1:131" s="246" customFormat="1" ht="26.25" customHeight="1" x14ac:dyDescent="0.15">
      <c r="A40" s="260">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42"/>
      <c r="AF40" s="843"/>
      <c r="AG40" s="844"/>
      <c r="AH40" s="844"/>
      <c r="AI40" s="844"/>
      <c r="AJ40" s="845"/>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1"/>
      <c r="BK40" s="251"/>
      <c r="BL40" s="251"/>
      <c r="BM40" s="251"/>
      <c r="BN40" s="251"/>
      <c r="BO40" s="264"/>
      <c r="BP40" s="264"/>
      <c r="BQ40" s="261">
        <v>34</v>
      </c>
      <c r="BR40" s="262"/>
      <c r="BS40" s="850"/>
      <c r="BT40" s="851"/>
      <c r="BU40" s="851"/>
      <c r="BV40" s="851"/>
      <c r="BW40" s="851"/>
      <c r="BX40" s="851"/>
      <c r="BY40" s="851"/>
      <c r="BZ40" s="851"/>
      <c r="CA40" s="851"/>
      <c r="CB40" s="851"/>
      <c r="CC40" s="851"/>
      <c r="CD40" s="851"/>
      <c r="CE40" s="851"/>
      <c r="CF40" s="851"/>
      <c r="CG40" s="852"/>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5"/>
    </row>
    <row r="41" spans="1:131" s="246" customFormat="1" ht="26.25" customHeight="1" x14ac:dyDescent="0.15">
      <c r="A41" s="260">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42"/>
      <c r="AF41" s="843"/>
      <c r="AG41" s="844"/>
      <c r="AH41" s="844"/>
      <c r="AI41" s="844"/>
      <c r="AJ41" s="845"/>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1"/>
      <c r="BK41" s="251"/>
      <c r="BL41" s="251"/>
      <c r="BM41" s="251"/>
      <c r="BN41" s="251"/>
      <c r="BO41" s="264"/>
      <c r="BP41" s="264"/>
      <c r="BQ41" s="261">
        <v>35</v>
      </c>
      <c r="BR41" s="262"/>
      <c r="BS41" s="850"/>
      <c r="BT41" s="851"/>
      <c r="BU41" s="851"/>
      <c r="BV41" s="851"/>
      <c r="BW41" s="851"/>
      <c r="BX41" s="851"/>
      <c r="BY41" s="851"/>
      <c r="BZ41" s="851"/>
      <c r="CA41" s="851"/>
      <c r="CB41" s="851"/>
      <c r="CC41" s="851"/>
      <c r="CD41" s="851"/>
      <c r="CE41" s="851"/>
      <c r="CF41" s="851"/>
      <c r="CG41" s="852"/>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5"/>
    </row>
    <row r="42" spans="1:131" s="246" customFormat="1" ht="26.25" customHeight="1" x14ac:dyDescent="0.15">
      <c r="A42" s="260">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42"/>
      <c r="AF42" s="843"/>
      <c r="AG42" s="844"/>
      <c r="AH42" s="844"/>
      <c r="AI42" s="844"/>
      <c r="AJ42" s="845"/>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1"/>
      <c r="BK42" s="251"/>
      <c r="BL42" s="251"/>
      <c r="BM42" s="251"/>
      <c r="BN42" s="251"/>
      <c r="BO42" s="264"/>
      <c r="BP42" s="264"/>
      <c r="BQ42" s="261">
        <v>36</v>
      </c>
      <c r="BR42" s="262"/>
      <c r="BS42" s="850"/>
      <c r="BT42" s="851"/>
      <c r="BU42" s="851"/>
      <c r="BV42" s="851"/>
      <c r="BW42" s="851"/>
      <c r="BX42" s="851"/>
      <c r="BY42" s="851"/>
      <c r="BZ42" s="851"/>
      <c r="CA42" s="851"/>
      <c r="CB42" s="851"/>
      <c r="CC42" s="851"/>
      <c r="CD42" s="851"/>
      <c r="CE42" s="851"/>
      <c r="CF42" s="851"/>
      <c r="CG42" s="852"/>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5"/>
    </row>
    <row r="43" spans="1:131" s="246" customFormat="1" ht="26.25" customHeight="1" x14ac:dyDescent="0.15">
      <c r="A43" s="260">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42"/>
      <c r="AF43" s="843"/>
      <c r="AG43" s="844"/>
      <c r="AH43" s="844"/>
      <c r="AI43" s="844"/>
      <c r="AJ43" s="845"/>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1"/>
      <c r="BK43" s="251"/>
      <c r="BL43" s="251"/>
      <c r="BM43" s="251"/>
      <c r="BN43" s="251"/>
      <c r="BO43" s="264"/>
      <c r="BP43" s="264"/>
      <c r="BQ43" s="261">
        <v>37</v>
      </c>
      <c r="BR43" s="262"/>
      <c r="BS43" s="850"/>
      <c r="BT43" s="851"/>
      <c r="BU43" s="851"/>
      <c r="BV43" s="851"/>
      <c r="BW43" s="851"/>
      <c r="BX43" s="851"/>
      <c r="BY43" s="851"/>
      <c r="BZ43" s="851"/>
      <c r="CA43" s="851"/>
      <c r="CB43" s="851"/>
      <c r="CC43" s="851"/>
      <c r="CD43" s="851"/>
      <c r="CE43" s="851"/>
      <c r="CF43" s="851"/>
      <c r="CG43" s="852"/>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5"/>
    </row>
    <row r="44" spans="1:131" s="246" customFormat="1" ht="26.25" customHeight="1" x14ac:dyDescent="0.15">
      <c r="A44" s="260">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42"/>
      <c r="AF44" s="843"/>
      <c r="AG44" s="844"/>
      <c r="AH44" s="844"/>
      <c r="AI44" s="844"/>
      <c r="AJ44" s="845"/>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1"/>
      <c r="BK44" s="251"/>
      <c r="BL44" s="251"/>
      <c r="BM44" s="251"/>
      <c r="BN44" s="251"/>
      <c r="BO44" s="264"/>
      <c r="BP44" s="264"/>
      <c r="BQ44" s="261">
        <v>38</v>
      </c>
      <c r="BR44" s="262"/>
      <c r="BS44" s="850"/>
      <c r="BT44" s="851"/>
      <c r="BU44" s="851"/>
      <c r="BV44" s="851"/>
      <c r="BW44" s="851"/>
      <c r="BX44" s="851"/>
      <c r="BY44" s="851"/>
      <c r="BZ44" s="851"/>
      <c r="CA44" s="851"/>
      <c r="CB44" s="851"/>
      <c r="CC44" s="851"/>
      <c r="CD44" s="851"/>
      <c r="CE44" s="851"/>
      <c r="CF44" s="851"/>
      <c r="CG44" s="852"/>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5"/>
    </row>
    <row r="45" spans="1:131" s="246" customFormat="1" ht="26.25" customHeight="1" x14ac:dyDescent="0.15">
      <c r="A45" s="260">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42"/>
      <c r="AF45" s="843"/>
      <c r="AG45" s="844"/>
      <c r="AH45" s="844"/>
      <c r="AI45" s="844"/>
      <c r="AJ45" s="845"/>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1"/>
      <c r="BK45" s="251"/>
      <c r="BL45" s="251"/>
      <c r="BM45" s="251"/>
      <c r="BN45" s="251"/>
      <c r="BO45" s="264"/>
      <c r="BP45" s="264"/>
      <c r="BQ45" s="261">
        <v>39</v>
      </c>
      <c r="BR45" s="262"/>
      <c r="BS45" s="850"/>
      <c r="BT45" s="851"/>
      <c r="BU45" s="851"/>
      <c r="BV45" s="851"/>
      <c r="BW45" s="851"/>
      <c r="BX45" s="851"/>
      <c r="BY45" s="851"/>
      <c r="BZ45" s="851"/>
      <c r="CA45" s="851"/>
      <c r="CB45" s="851"/>
      <c r="CC45" s="851"/>
      <c r="CD45" s="851"/>
      <c r="CE45" s="851"/>
      <c r="CF45" s="851"/>
      <c r="CG45" s="852"/>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5"/>
    </row>
    <row r="46" spans="1:131" s="246" customFormat="1" ht="26.25" customHeight="1" x14ac:dyDescent="0.15">
      <c r="A46" s="260">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42"/>
      <c r="AF46" s="843"/>
      <c r="AG46" s="844"/>
      <c r="AH46" s="844"/>
      <c r="AI46" s="844"/>
      <c r="AJ46" s="845"/>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1"/>
      <c r="BK46" s="251"/>
      <c r="BL46" s="251"/>
      <c r="BM46" s="251"/>
      <c r="BN46" s="251"/>
      <c r="BO46" s="264"/>
      <c r="BP46" s="264"/>
      <c r="BQ46" s="261">
        <v>40</v>
      </c>
      <c r="BR46" s="262"/>
      <c r="BS46" s="850"/>
      <c r="BT46" s="851"/>
      <c r="BU46" s="851"/>
      <c r="BV46" s="851"/>
      <c r="BW46" s="851"/>
      <c r="BX46" s="851"/>
      <c r="BY46" s="851"/>
      <c r="BZ46" s="851"/>
      <c r="CA46" s="851"/>
      <c r="CB46" s="851"/>
      <c r="CC46" s="851"/>
      <c r="CD46" s="851"/>
      <c r="CE46" s="851"/>
      <c r="CF46" s="851"/>
      <c r="CG46" s="852"/>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5"/>
    </row>
    <row r="47" spans="1:131" s="246" customFormat="1" ht="26.25" customHeight="1" x14ac:dyDescent="0.15">
      <c r="A47" s="260">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42"/>
      <c r="AF47" s="843"/>
      <c r="AG47" s="844"/>
      <c r="AH47" s="844"/>
      <c r="AI47" s="844"/>
      <c r="AJ47" s="845"/>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1"/>
      <c r="BK47" s="251"/>
      <c r="BL47" s="251"/>
      <c r="BM47" s="251"/>
      <c r="BN47" s="251"/>
      <c r="BO47" s="264"/>
      <c r="BP47" s="264"/>
      <c r="BQ47" s="261">
        <v>41</v>
      </c>
      <c r="BR47" s="262"/>
      <c r="BS47" s="850"/>
      <c r="BT47" s="851"/>
      <c r="BU47" s="851"/>
      <c r="BV47" s="851"/>
      <c r="BW47" s="851"/>
      <c r="BX47" s="851"/>
      <c r="BY47" s="851"/>
      <c r="BZ47" s="851"/>
      <c r="CA47" s="851"/>
      <c r="CB47" s="851"/>
      <c r="CC47" s="851"/>
      <c r="CD47" s="851"/>
      <c r="CE47" s="851"/>
      <c r="CF47" s="851"/>
      <c r="CG47" s="852"/>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5"/>
    </row>
    <row r="48" spans="1:131" s="246" customFormat="1" ht="26.25" customHeight="1" x14ac:dyDescent="0.15">
      <c r="A48" s="260">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42"/>
      <c r="AF48" s="843"/>
      <c r="AG48" s="844"/>
      <c r="AH48" s="844"/>
      <c r="AI48" s="844"/>
      <c r="AJ48" s="845"/>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1"/>
      <c r="BK48" s="251"/>
      <c r="BL48" s="251"/>
      <c r="BM48" s="251"/>
      <c r="BN48" s="251"/>
      <c r="BO48" s="264"/>
      <c r="BP48" s="264"/>
      <c r="BQ48" s="261">
        <v>42</v>
      </c>
      <c r="BR48" s="262"/>
      <c r="BS48" s="850"/>
      <c r="BT48" s="851"/>
      <c r="BU48" s="851"/>
      <c r="BV48" s="851"/>
      <c r="BW48" s="851"/>
      <c r="BX48" s="851"/>
      <c r="BY48" s="851"/>
      <c r="BZ48" s="851"/>
      <c r="CA48" s="851"/>
      <c r="CB48" s="851"/>
      <c r="CC48" s="851"/>
      <c r="CD48" s="851"/>
      <c r="CE48" s="851"/>
      <c r="CF48" s="851"/>
      <c r="CG48" s="852"/>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5"/>
    </row>
    <row r="49" spans="1:131" s="246" customFormat="1" ht="26.25" customHeight="1" x14ac:dyDescent="0.15">
      <c r="A49" s="260">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42"/>
      <c r="AF49" s="843"/>
      <c r="AG49" s="844"/>
      <c r="AH49" s="844"/>
      <c r="AI49" s="844"/>
      <c r="AJ49" s="845"/>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1"/>
      <c r="BK49" s="251"/>
      <c r="BL49" s="251"/>
      <c r="BM49" s="251"/>
      <c r="BN49" s="251"/>
      <c r="BO49" s="264"/>
      <c r="BP49" s="264"/>
      <c r="BQ49" s="261">
        <v>43</v>
      </c>
      <c r="BR49" s="262"/>
      <c r="BS49" s="850"/>
      <c r="BT49" s="851"/>
      <c r="BU49" s="851"/>
      <c r="BV49" s="851"/>
      <c r="BW49" s="851"/>
      <c r="BX49" s="851"/>
      <c r="BY49" s="851"/>
      <c r="BZ49" s="851"/>
      <c r="CA49" s="851"/>
      <c r="CB49" s="851"/>
      <c r="CC49" s="851"/>
      <c r="CD49" s="851"/>
      <c r="CE49" s="851"/>
      <c r="CF49" s="851"/>
      <c r="CG49" s="852"/>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5"/>
    </row>
    <row r="50" spans="1:131" s="246" customFormat="1" ht="26.25" customHeight="1" x14ac:dyDescent="0.15">
      <c r="A50" s="260">
        <v>23</v>
      </c>
      <c r="B50" s="837"/>
      <c r="C50" s="838"/>
      <c r="D50" s="838"/>
      <c r="E50" s="838"/>
      <c r="F50" s="838"/>
      <c r="G50" s="838"/>
      <c r="H50" s="838"/>
      <c r="I50" s="838"/>
      <c r="J50" s="838"/>
      <c r="K50" s="838"/>
      <c r="L50" s="838"/>
      <c r="M50" s="838"/>
      <c r="N50" s="838"/>
      <c r="O50" s="838"/>
      <c r="P50" s="839"/>
      <c r="Q50" s="915"/>
      <c r="R50" s="916"/>
      <c r="S50" s="916"/>
      <c r="T50" s="916"/>
      <c r="U50" s="916"/>
      <c r="V50" s="916"/>
      <c r="W50" s="916"/>
      <c r="X50" s="916"/>
      <c r="Y50" s="916"/>
      <c r="Z50" s="916"/>
      <c r="AA50" s="916"/>
      <c r="AB50" s="916"/>
      <c r="AC50" s="916"/>
      <c r="AD50" s="916"/>
      <c r="AE50" s="917"/>
      <c r="AF50" s="843"/>
      <c r="AG50" s="844"/>
      <c r="AH50" s="844"/>
      <c r="AI50" s="844"/>
      <c r="AJ50" s="845"/>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1"/>
      <c r="BK50" s="251"/>
      <c r="BL50" s="251"/>
      <c r="BM50" s="251"/>
      <c r="BN50" s="251"/>
      <c r="BO50" s="264"/>
      <c r="BP50" s="264"/>
      <c r="BQ50" s="261">
        <v>44</v>
      </c>
      <c r="BR50" s="262"/>
      <c r="BS50" s="850"/>
      <c r="BT50" s="851"/>
      <c r="BU50" s="851"/>
      <c r="BV50" s="851"/>
      <c r="BW50" s="851"/>
      <c r="BX50" s="851"/>
      <c r="BY50" s="851"/>
      <c r="BZ50" s="851"/>
      <c r="CA50" s="851"/>
      <c r="CB50" s="851"/>
      <c r="CC50" s="851"/>
      <c r="CD50" s="851"/>
      <c r="CE50" s="851"/>
      <c r="CF50" s="851"/>
      <c r="CG50" s="852"/>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5"/>
    </row>
    <row r="51" spans="1:131" s="246" customFormat="1" ht="26.25" customHeight="1" x14ac:dyDescent="0.15">
      <c r="A51" s="260">
        <v>24</v>
      </c>
      <c r="B51" s="837"/>
      <c r="C51" s="838"/>
      <c r="D51" s="838"/>
      <c r="E51" s="838"/>
      <c r="F51" s="838"/>
      <c r="G51" s="838"/>
      <c r="H51" s="838"/>
      <c r="I51" s="838"/>
      <c r="J51" s="838"/>
      <c r="K51" s="838"/>
      <c r="L51" s="838"/>
      <c r="M51" s="838"/>
      <c r="N51" s="838"/>
      <c r="O51" s="838"/>
      <c r="P51" s="839"/>
      <c r="Q51" s="915"/>
      <c r="R51" s="916"/>
      <c r="S51" s="916"/>
      <c r="T51" s="916"/>
      <c r="U51" s="916"/>
      <c r="V51" s="916"/>
      <c r="W51" s="916"/>
      <c r="X51" s="916"/>
      <c r="Y51" s="916"/>
      <c r="Z51" s="916"/>
      <c r="AA51" s="916"/>
      <c r="AB51" s="916"/>
      <c r="AC51" s="916"/>
      <c r="AD51" s="916"/>
      <c r="AE51" s="917"/>
      <c r="AF51" s="843"/>
      <c r="AG51" s="844"/>
      <c r="AH51" s="844"/>
      <c r="AI51" s="844"/>
      <c r="AJ51" s="845"/>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1"/>
      <c r="BK51" s="251"/>
      <c r="BL51" s="251"/>
      <c r="BM51" s="251"/>
      <c r="BN51" s="251"/>
      <c r="BO51" s="264"/>
      <c r="BP51" s="264"/>
      <c r="BQ51" s="261">
        <v>45</v>
      </c>
      <c r="BR51" s="262"/>
      <c r="BS51" s="850"/>
      <c r="BT51" s="851"/>
      <c r="BU51" s="851"/>
      <c r="BV51" s="851"/>
      <c r="BW51" s="851"/>
      <c r="BX51" s="851"/>
      <c r="BY51" s="851"/>
      <c r="BZ51" s="851"/>
      <c r="CA51" s="851"/>
      <c r="CB51" s="851"/>
      <c r="CC51" s="851"/>
      <c r="CD51" s="851"/>
      <c r="CE51" s="851"/>
      <c r="CF51" s="851"/>
      <c r="CG51" s="852"/>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5"/>
    </row>
    <row r="52" spans="1:131" s="246" customFormat="1" ht="26.25" customHeight="1" x14ac:dyDescent="0.15">
      <c r="A52" s="260">
        <v>25</v>
      </c>
      <c r="B52" s="837"/>
      <c r="C52" s="838"/>
      <c r="D52" s="838"/>
      <c r="E52" s="838"/>
      <c r="F52" s="838"/>
      <c r="G52" s="838"/>
      <c r="H52" s="838"/>
      <c r="I52" s="838"/>
      <c r="J52" s="838"/>
      <c r="K52" s="838"/>
      <c r="L52" s="838"/>
      <c r="M52" s="838"/>
      <c r="N52" s="838"/>
      <c r="O52" s="838"/>
      <c r="P52" s="839"/>
      <c r="Q52" s="915"/>
      <c r="R52" s="916"/>
      <c r="S52" s="916"/>
      <c r="T52" s="916"/>
      <c r="U52" s="916"/>
      <c r="V52" s="916"/>
      <c r="W52" s="916"/>
      <c r="X52" s="916"/>
      <c r="Y52" s="916"/>
      <c r="Z52" s="916"/>
      <c r="AA52" s="916"/>
      <c r="AB52" s="916"/>
      <c r="AC52" s="916"/>
      <c r="AD52" s="916"/>
      <c r="AE52" s="917"/>
      <c r="AF52" s="843"/>
      <c r="AG52" s="844"/>
      <c r="AH52" s="844"/>
      <c r="AI52" s="844"/>
      <c r="AJ52" s="845"/>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1"/>
      <c r="BK52" s="251"/>
      <c r="BL52" s="251"/>
      <c r="BM52" s="251"/>
      <c r="BN52" s="251"/>
      <c r="BO52" s="264"/>
      <c r="BP52" s="264"/>
      <c r="BQ52" s="261">
        <v>46</v>
      </c>
      <c r="BR52" s="262"/>
      <c r="BS52" s="850"/>
      <c r="BT52" s="851"/>
      <c r="BU52" s="851"/>
      <c r="BV52" s="851"/>
      <c r="BW52" s="851"/>
      <c r="BX52" s="851"/>
      <c r="BY52" s="851"/>
      <c r="BZ52" s="851"/>
      <c r="CA52" s="851"/>
      <c r="CB52" s="851"/>
      <c r="CC52" s="851"/>
      <c r="CD52" s="851"/>
      <c r="CE52" s="851"/>
      <c r="CF52" s="851"/>
      <c r="CG52" s="852"/>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5"/>
    </row>
    <row r="53" spans="1:131" s="246" customFormat="1" ht="26.25" customHeight="1" x14ac:dyDescent="0.15">
      <c r="A53" s="260">
        <v>26</v>
      </c>
      <c r="B53" s="837"/>
      <c r="C53" s="838"/>
      <c r="D53" s="838"/>
      <c r="E53" s="838"/>
      <c r="F53" s="838"/>
      <c r="G53" s="838"/>
      <c r="H53" s="838"/>
      <c r="I53" s="838"/>
      <c r="J53" s="838"/>
      <c r="K53" s="838"/>
      <c r="L53" s="838"/>
      <c r="M53" s="838"/>
      <c r="N53" s="838"/>
      <c r="O53" s="838"/>
      <c r="P53" s="839"/>
      <c r="Q53" s="915"/>
      <c r="R53" s="916"/>
      <c r="S53" s="916"/>
      <c r="T53" s="916"/>
      <c r="U53" s="916"/>
      <c r="V53" s="916"/>
      <c r="W53" s="916"/>
      <c r="X53" s="916"/>
      <c r="Y53" s="916"/>
      <c r="Z53" s="916"/>
      <c r="AA53" s="916"/>
      <c r="AB53" s="916"/>
      <c r="AC53" s="916"/>
      <c r="AD53" s="916"/>
      <c r="AE53" s="917"/>
      <c r="AF53" s="843"/>
      <c r="AG53" s="844"/>
      <c r="AH53" s="844"/>
      <c r="AI53" s="844"/>
      <c r="AJ53" s="845"/>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1"/>
      <c r="BK53" s="251"/>
      <c r="BL53" s="251"/>
      <c r="BM53" s="251"/>
      <c r="BN53" s="251"/>
      <c r="BO53" s="264"/>
      <c r="BP53" s="264"/>
      <c r="BQ53" s="261">
        <v>47</v>
      </c>
      <c r="BR53" s="262"/>
      <c r="BS53" s="850"/>
      <c r="BT53" s="851"/>
      <c r="BU53" s="851"/>
      <c r="BV53" s="851"/>
      <c r="BW53" s="851"/>
      <c r="BX53" s="851"/>
      <c r="BY53" s="851"/>
      <c r="BZ53" s="851"/>
      <c r="CA53" s="851"/>
      <c r="CB53" s="851"/>
      <c r="CC53" s="851"/>
      <c r="CD53" s="851"/>
      <c r="CE53" s="851"/>
      <c r="CF53" s="851"/>
      <c r="CG53" s="852"/>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5"/>
    </row>
    <row r="54" spans="1:131" s="246" customFormat="1" ht="26.25" customHeight="1" x14ac:dyDescent="0.15">
      <c r="A54" s="260">
        <v>27</v>
      </c>
      <c r="B54" s="837"/>
      <c r="C54" s="838"/>
      <c r="D54" s="838"/>
      <c r="E54" s="838"/>
      <c r="F54" s="838"/>
      <c r="G54" s="838"/>
      <c r="H54" s="838"/>
      <c r="I54" s="838"/>
      <c r="J54" s="838"/>
      <c r="K54" s="838"/>
      <c r="L54" s="838"/>
      <c r="M54" s="838"/>
      <c r="N54" s="838"/>
      <c r="O54" s="838"/>
      <c r="P54" s="839"/>
      <c r="Q54" s="915"/>
      <c r="R54" s="916"/>
      <c r="S54" s="916"/>
      <c r="T54" s="916"/>
      <c r="U54" s="916"/>
      <c r="V54" s="916"/>
      <c r="W54" s="916"/>
      <c r="X54" s="916"/>
      <c r="Y54" s="916"/>
      <c r="Z54" s="916"/>
      <c r="AA54" s="916"/>
      <c r="AB54" s="916"/>
      <c r="AC54" s="916"/>
      <c r="AD54" s="916"/>
      <c r="AE54" s="917"/>
      <c r="AF54" s="843"/>
      <c r="AG54" s="844"/>
      <c r="AH54" s="844"/>
      <c r="AI54" s="844"/>
      <c r="AJ54" s="845"/>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1"/>
      <c r="BK54" s="251"/>
      <c r="BL54" s="251"/>
      <c r="BM54" s="251"/>
      <c r="BN54" s="251"/>
      <c r="BO54" s="264"/>
      <c r="BP54" s="264"/>
      <c r="BQ54" s="261">
        <v>48</v>
      </c>
      <c r="BR54" s="262"/>
      <c r="BS54" s="850"/>
      <c r="BT54" s="851"/>
      <c r="BU54" s="851"/>
      <c r="BV54" s="851"/>
      <c r="BW54" s="851"/>
      <c r="BX54" s="851"/>
      <c r="BY54" s="851"/>
      <c r="BZ54" s="851"/>
      <c r="CA54" s="851"/>
      <c r="CB54" s="851"/>
      <c r="CC54" s="851"/>
      <c r="CD54" s="851"/>
      <c r="CE54" s="851"/>
      <c r="CF54" s="851"/>
      <c r="CG54" s="852"/>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5"/>
    </row>
    <row r="55" spans="1:131" s="246" customFormat="1" ht="26.25" customHeight="1" x14ac:dyDescent="0.15">
      <c r="A55" s="260">
        <v>28</v>
      </c>
      <c r="B55" s="837"/>
      <c r="C55" s="838"/>
      <c r="D55" s="838"/>
      <c r="E55" s="838"/>
      <c r="F55" s="838"/>
      <c r="G55" s="838"/>
      <c r="H55" s="838"/>
      <c r="I55" s="838"/>
      <c r="J55" s="838"/>
      <c r="K55" s="838"/>
      <c r="L55" s="838"/>
      <c r="M55" s="838"/>
      <c r="N55" s="838"/>
      <c r="O55" s="838"/>
      <c r="P55" s="839"/>
      <c r="Q55" s="915"/>
      <c r="R55" s="916"/>
      <c r="S55" s="916"/>
      <c r="T55" s="916"/>
      <c r="U55" s="916"/>
      <c r="V55" s="916"/>
      <c r="W55" s="916"/>
      <c r="X55" s="916"/>
      <c r="Y55" s="916"/>
      <c r="Z55" s="916"/>
      <c r="AA55" s="916"/>
      <c r="AB55" s="916"/>
      <c r="AC55" s="916"/>
      <c r="AD55" s="916"/>
      <c r="AE55" s="917"/>
      <c r="AF55" s="843"/>
      <c r="AG55" s="844"/>
      <c r="AH55" s="844"/>
      <c r="AI55" s="844"/>
      <c r="AJ55" s="845"/>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1"/>
      <c r="BK55" s="251"/>
      <c r="BL55" s="251"/>
      <c r="BM55" s="251"/>
      <c r="BN55" s="251"/>
      <c r="BO55" s="264"/>
      <c r="BP55" s="264"/>
      <c r="BQ55" s="261">
        <v>49</v>
      </c>
      <c r="BR55" s="262"/>
      <c r="BS55" s="850"/>
      <c r="BT55" s="851"/>
      <c r="BU55" s="851"/>
      <c r="BV55" s="851"/>
      <c r="BW55" s="851"/>
      <c r="BX55" s="851"/>
      <c r="BY55" s="851"/>
      <c r="BZ55" s="851"/>
      <c r="CA55" s="851"/>
      <c r="CB55" s="851"/>
      <c r="CC55" s="851"/>
      <c r="CD55" s="851"/>
      <c r="CE55" s="851"/>
      <c r="CF55" s="851"/>
      <c r="CG55" s="852"/>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5"/>
    </row>
    <row r="56" spans="1:131" s="246" customFormat="1" ht="26.25" customHeight="1" x14ac:dyDescent="0.15">
      <c r="A56" s="260">
        <v>29</v>
      </c>
      <c r="B56" s="837"/>
      <c r="C56" s="838"/>
      <c r="D56" s="838"/>
      <c r="E56" s="838"/>
      <c r="F56" s="838"/>
      <c r="G56" s="838"/>
      <c r="H56" s="838"/>
      <c r="I56" s="838"/>
      <c r="J56" s="838"/>
      <c r="K56" s="838"/>
      <c r="L56" s="838"/>
      <c r="M56" s="838"/>
      <c r="N56" s="838"/>
      <c r="O56" s="838"/>
      <c r="P56" s="839"/>
      <c r="Q56" s="915"/>
      <c r="R56" s="916"/>
      <c r="S56" s="916"/>
      <c r="T56" s="916"/>
      <c r="U56" s="916"/>
      <c r="V56" s="916"/>
      <c r="W56" s="916"/>
      <c r="X56" s="916"/>
      <c r="Y56" s="916"/>
      <c r="Z56" s="916"/>
      <c r="AA56" s="916"/>
      <c r="AB56" s="916"/>
      <c r="AC56" s="916"/>
      <c r="AD56" s="916"/>
      <c r="AE56" s="917"/>
      <c r="AF56" s="843"/>
      <c r="AG56" s="844"/>
      <c r="AH56" s="844"/>
      <c r="AI56" s="844"/>
      <c r="AJ56" s="845"/>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1"/>
      <c r="BK56" s="251"/>
      <c r="BL56" s="251"/>
      <c r="BM56" s="251"/>
      <c r="BN56" s="251"/>
      <c r="BO56" s="264"/>
      <c r="BP56" s="264"/>
      <c r="BQ56" s="261">
        <v>50</v>
      </c>
      <c r="BR56" s="262"/>
      <c r="BS56" s="850"/>
      <c r="BT56" s="851"/>
      <c r="BU56" s="851"/>
      <c r="BV56" s="851"/>
      <c r="BW56" s="851"/>
      <c r="BX56" s="851"/>
      <c r="BY56" s="851"/>
      <c r="BZ56" s="851"/>
      <c r="CA56" s="851"/>
      <c r="CB56" s="851"/>
      <c r="CC56" s="851"/>
      <c r="CD56" s="851"/>
      <c r="CE56" s="851"/>
      <c r="CF56" s="851"/>
      <c r="CG56" s="852"/>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5"/>
    </row>
    <row r="57" spans="1:131" s="246" customFormat="1" ht="26.25" customHeight="1" x14ac:dyDescent="0.15">
      <c r="A57" s="260">
        <v>30</v>
      </c>
      <c r="B57" s="837"/>
      <c r="C57" s="838"/>
      <c r="D57" s="838"/>
      <c r="E57" s="838"/>
      <c r="F57" s="838"/>
      <c r="G57" s="838"/>
      <c r="H57" s="838"/>
      <c r="I57" s="838"/>
      <c r="J57" s="838"/>
      <c r="K57" s="838"/>
      <c r="L57" s="838"/>
      <c r="M57" s="838"/>
      <c r="N57" s="838"/>
      <c r="O57" s="838"/>
      <c r="P57" s="839"/>
      <c r="Q57" s="915"/>
      <c r="R57" s="916"/>
      <c r="S57" s="916"/>
      <c r="T57" s="916"/>
      <c r="U57" s="916"/>
      <c r="V57" s="916"/>
      <c r="W57" s="916"/>
      <c r="X57" s="916"/>
      <c r="Y57" s="916"/>
      <c r="Z57" s="916"/>
      <c r="AA57" s="916"/>
      <c r="AB57" s="916"/>
      <c r="AC57" s="916"/>
      <c r="AD57" s="916"/>
      <c r="AE57" s="917"/>
      <c r="AF57" s="843"/>
      <c r="AG57" s="844"/>
      <c r="AH57" s="844"/>
      <c r="AI57" s="844"/>
      <c r="AJ57" s="845"/>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1"/>
      <c r="BK57" s="251"/>
      <c r="BL57" s="251"/>
      <c r="BM57" s="251"/>
      <c r="BN57" s="251"/>
      <c r="BO57" s="264"/>
      <c r="BP57" s="264"/>
      <c r="BQ57" s="261">
        <v>51</v>
      </c>
      <c r="BR57" s="262"/>
      <c r="BS57" s="850"/>
      <c r="BT57" s="851"/>
      <c r="BU57" s="851"/>
      <c r="BV57" s="851"/>
      <c r="BW57" s="851"/>
      <c r="BX57" s="851"/>
      <c r="BY57" s="851"/>
      <c r="BZ57" s="851"/>
      <c r="CA57" s="851"/>
      <c r="CB57" s="851"/>
      <c r="CC57" s="851"/>
      <c r="CD57" s="851"/>
      <c r="CE57" s="851"/>
      <c r="CF57" s="851"/>
      <c r="CG57" s="852"/>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5"/>
    </row>
    <row r="58" spans="1:131" s="246" customFormat="1" ht="26.25" customHeight="1" x14ac:dyDescent="0.15">
      <c r="A58" s="260">
        <v>31</v>
      </c>
      <c r="B58" s="837"/>
      <c r="C58" s="838"/>
      <c r="D58" s="838"/>
      <c r="E58" s="838"/>
      <c r="F58" s="838"/>
      <c r="G58" s="838"/>
      <c r="H58" s="838"/>
      <c r="I58" s="838"/>
      <c r="J58" s="838"/>
      <c r="K58" s="838"/>
      <c r="L58" s="838"/>
      <c r="M58" s="838"/>
      <c r="N58" s="838"/>
      <c r="O58" s="838"/>
      <c r="P58" s="839"/>
      <c r="Q58" s="915"/>
      <c r="R58" s="916"/>
      <c r="S58" s="916"/>
      <c r="T58" s="916"/>
      <c r="U58" s="916"/>
      <c r="V58" s="916"/>
      <c r="W58" s="916"/>
      <c r="X58" s="916"/>
      <c r="Y58" s="916"/>
      <c r="Z58" s="916"/>
      <c r="AA58" s="916"/>
      <c r="AB58" s="916"/>
      <c r="AC58" s="916"/>
      <c r="AD58" s="916"/>
      <c r="AE58" s="917"/>
      <c r="AF58" s="843"/>
      <c r="AG58" s="844"/>
      <c r="AH58" s="844"/>
      <c r="AI58" s="844"/>
      <c r="AJ58" s="845"/>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1"/>
      <c r="BK58" s="251"/>
      <c r="BL58" s="251"/>
      <c r="BM58" s="251"/>
      <c r="BN58" s="251"/>
      <c r="BO58" s="264"/>
      <c r="BP58" s="264"/>
      <c r="BQ58" s="261">
        <v>52</v>
      </c>
      <c r="BR58" s="262"/>
      <c r="BS58" s="850"/>
      <c r="BT58" s="851"/>
      <c r="BU58" s="851"/>
      <c r="BV58" s="851"/>
      <c r="BW58" s="851"/>
      <c r="BX58" s="851"/>
      <c r="BY58" s="851"/>
      <c r="BZ58" s="851"/>
      <c r="CA58" s="851"/>
      <c r="CB58" s="851"/>
      <c r="CC58" s="851"/>
      <c r="CD58" s="851"/>
      <c r="CE58" s="851"/>
      <c r="CF58" s="851"/>
      <c r="CG58" s="852"/>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5"/>
    </row>
    <row r="59" spans="1:131" s="246" customFormat="1" ht="26.25" customHeight="1" x14ac:dyDescent="0.15">
      <c r="A59" s="260">
        <v>32</v>
      </c>
      <c r="B59" s="837"/>
      <c r="C59" s="838"/>
      <c r="D59" s="838"/>
      <c r="E59" s="838"/>
      <c r="F59" s="838"/>
      <c r="G59" s="838"/>
      <c r="H59" s="838"/>
      <c r="I59" s="838"/>
      <c r="J59" s="838"/>
      <c r="K59" s="838"/>
      <c r="L59" s="838"/>
      <c r="M59" s="838"/>
      <c r="N59" s="838"/>
      <c r="O59" s="838"/>
      <c r="P59" s="839"/>
      <c r="Q59" s="915"/>
      <c r="R59" s="916"/>
      <c r="S59" s="916"/>
      <c r="T59" s="916"/>
      <c r="U59" s="916"/>
      <c r="V59" s="916"/>
      <c r="W59" s="916"/>
      <c r="X59" s="916"/>
      <c r="Y59" s="916"/>
      <c r="Z59" s="916"/>
      <c r="AA59" s="916"/>
      <c r="AB59" s="916"/>
      <c r="AC59" s="916"/>
      <c r="AD59" s="916"/>
      <c r="AE59" s="917"/>
      <c r="AF59" s="843"/>
      <c r="AG59" s="844"/>
      <c r="AH59" s="844"/>
      <c r="AI59" s="844"/>
      <c r="AJ59" s="845"/>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1"/>
      <c r="BK59" s="251"/>
      <c r="BL59" s="251"/>
      <c r="BM59" s="251"/>
      <c r="BN59" s="251"/>
      <c r="BO59" s="264"/>
      <c r="BP59" s="264"/>
      <c r="BQ59" s="261">
        <v>53</v>
      </c>
      <c r="BR59" s="262"/>
      <c r="BS59" s="850"/>
      <c r="BT59" s="851"/>
      <c r="BU59" s="851"/>
      <c r="BV59" s="851"/>
      <c r="BW59" s="851"/>
      <c r="BX59" s="851"/>
      <c r="BY59" s="851"/>
      <c r="BZ59" s="851"/>
      <c r="CA59" s="851"/>
      <c r="CB59" s="851"/>
      <c r="CC59" s="851"/>
      <c r="CD59" s="851"/>
      <c r="CE59" s="851"/>
      <c r="CF59" s="851"/>
      <c r="CG59" s="852"/>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5"/>
    </row>
    <row r="60" spans="1:131" s="246" customFormat="1" ht="26.25" customHeight="1" x14ac:dyDescent="0.15">
      <c r="A60" s="260">
        <v>33</v>
      </c>
      <c r="B60" s="837"/>
      <c r="C60" s="838"/>
      <c r="D60" s="838"/>
      <c r="E60" s="838"/>
      <c r="F60" s="838"/>
      <c r="G60" s="838"/>
      <c r="H60" s="838"/>
      <c r="I60" s="838"/>
      <c r="J60" s="838"/>
      <c r="K60" s="838"/>
      <c r="L60" s="838"/>
      <c r="M60" s="838"/>
      <c r="N60" s="838"/>
      <c r="O60" s="838"/>
      <c r="P60" s="839"/>
      <c r="Q60" s="915"/>
      <c r="R60" s="916"/>
      <c r="S60" s="916"/>
      <c r="T60" s="916"/>
      <c r="U60" s="916"/>
      <c r="V60" s="916"/>
      <c r="W60" s="916"/>
      <c r="X60" s="916"/>
      <c r="Y60" s="916"/>
      <c r="Z60" s="916"/>
      <c r="AA60" s="916"/>
      <c r="AB60" s="916"/>
      <c r="AC60" s="916"/>
      <c r="AD60" s="916"/>
      <c r="AE60" s="917"/>
      <c r="AF60" s="843"/>
      <c r="AG60" s="844"/>
      <c r="AH60" s="844"/>
      <c r="AI60" s="844"/>
      <c r="AJ60" s="845"/>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1"/>
      <c r="BK60" s="251"/>
      <c r="BL60" s="251"/>
      <c r="BM60" s="251"/>
      <c r="BN60" s="251"/>
      <c r="BO60" s="264"/>
      <c r="BP60" s="264"/>
      <c r="BQ60" s="261">
        <v>54</v>
      </c>
      <c r="BR60" s="262"/>
      <c r="BS60" s="850"/>
      <c r="BT60" s="851"/>
      <c r="BU60" s="851"/>
      <c r="BV60" s="851"/>
      <c r="BW60" s="851"/>
      <c r="BX60" s="851"/>
      <c r="BY60" s="851"/>
      <c r="BZ60" s="851"/>
      <c r="CA60" s="851"/>
      <c r="CB60" s="851"/>
      <c r="CC60" s="851"/>
      <c r="CD60" s="851"/>
      <c r="CE60" s="851"/>
      <c r="CF60" s="851"/>
      <c r="CG60" s="852"/>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5"/>
    </row>
    <row r="61" spans="1:131" s="246" customFormat="1" ht="26.25" customHeight="1" thickBot="1" x14ac:dyDescent="0.2">
      <c r="A61" s="260">
        <v>34</v>
      </c>
      <c r="B61" s="837"/>
      <c r="C61" s="838"/>
      <c r="D61" s="838"/>
      <c r="E61" s="838"/>
      <c r="F61" s="838"/>
      <c r="G61" s="838"/>
      <c r="H61" s="838"/>
      <c r="I61" s="838"/>
      <c r="J61" s="838"/>
      <c r="K61" s="838"/>
      <c r="L61" s="838"/>
      <c r="M61" s="838"/>
      <c r="N61" s="838"/>
      <c r="O61" s="838"/>
      <c r="P61" s="839"/>
      <c r="Q61" s="915"/>
      <c r="R61" s="916"/>
      <c r="S61" s="916"/>
      <c r="T61" s="916"/>
      <c r="U61" s="916"/>
      <c r="V61" s="916"/>
      <c r="W61" s="916"/>
      <c r="X61" s="916"/>
      <c r="Y61" s="916"/>
      <c r="Z61" s="916"/>
      <c r="AA61" s="916"/>
      <c r="AB61" s="916"/>
      <c r="AC61" s="916"/>
      <c r="AD61" s="916"/>
      <c r="AE61" s="917"/>
      <c r="AF61" s="843"/>
      <c r="AG61" s="844"/>
      <c r="AH61" s="844"/>
      <c r="AI61" s="844"/>
      <c r="AJ61" s="845"/>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1"/>
      <c r="BK61" s="251"/>
      <c r="BL61" s="251"/>
      <c r="BM61" s="251"/>
      <c r="BN61" s="251"/>
      <c r="BO61" s="264"/>
      <c r="BP61" s="264"/>
      <c r="BQ61" s="261">
        <v>55</v>
      </c>
      <c r="BR61" s="262"/>
      <c r="BS61" s="850"/>
      <c r="BT61" s="851"/>
      <c r="BU61" s="851"/>
      <c r="BV61" s="851"/>
      <c r="BW61" s="851"/>
      <c r="BX61" s="851"/>
      <c r="BY61" s="851"/>
      <c r="BZ61" s="851"/>
      <c r="CA61" s="851"/>
      <c r="CB61" s="851"/>
      <c r="CC61" s="851"/>
      <c r="CD61" s="851"/>
      <c r="CE61" s="851"/>
      <c r="CF61" s="851"/>
      <c r="CG61" s="852"/>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5"/>
    </row>
    <row r="62" spans="1:131" s="246" customFormat="1" ht="26.25" customHeight="1" x14ac:dyDescent="0.15">
      <c r="A62" s="260">
        <v>35</v>
      </c>
      <c r="B62" s="837"/>
      <c r="C62" s="838"/>
      <c r="D62" s="838"/>
      <c r="E62" s="838"/>
      <c r="F62" s="838"/>
      <c r="G62" s="838"/>
      <c r="H62" s="838"/>
      <c r="I62" s="838"/>
      <c r="J62" s="838"/>
      <c r="K62" s="838"/>
      <c r="L62" s="838"/>
      <c r="M62" s="838"/>
      <c r="N62" s="838"/>
      <c r="O62" s="838"/>
      <c r="P62" s="839"/>
      <c r="Q62" s="915"/>
      <c r="R62" s="916"/>
      <c r="S62" s="916"/>
      <c r="T62" s="916"/>
      <c r="U62" s="916"/>
      <c r="V62" s="916"/>
      <c r="W62" s="916"/>
      <c r="X62" s="916"/>
      <c r="Y62" s="916"/>
      <c r="Z62" s="916"/>
      <c r="AA62" s="916"/>
      <c r="AB62" s="916"/>
      <c r="AC62" s="916"/>
      <c r="AD62" s="916"/>
      <c r="AE62" s="917"/>
      <c r="AF62" s="843"/>
      <c r="AG62" s="844"/>
      <c r="AH62" s="844"/>
      <c r="AI62" s="844"/>
      <c r="AJ62" s="845"/>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410</v>
      </c>
      <c r="BK62" s="888"/>
      <c r="BL62" s="888"/>
      <c r="BM62" s="888"/>
      <c r="BN62" s="889"/>
      <c r="BO62" s="264"/>
      <c r="BP62" s="264"/>
      <c r="BQ62" s="261">
        <v>56</v>
      </c>
      <c r="BR62" s="262"/>
      <c r="BS62" s="850"/>
      <c r="BT62" s="851"/>
      <c r="BU62" s="851"/>
      <c r="BV62" s="851"/>
      <c r="BW62" s="851"/>
      <c r="BX62" s="851"/>
      <c r="BY62" s="851"/>
      <c r="BZ62" s="851"/>
      <c r="CA62" s="851"/>
      <c r="CB62" s="851"/>
      <c r="CC62" s="851"/>
      <c r="CD62" s="851"/>
      <c r="CE62" s="851"/>
      <c r="CF62" s="851"/>
      <c r="CG62" s="852"/>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5"/>
    </row>
    <row r="63" spans="1:131" s="246" customFormat="1" ht="26.25" customHeight="1" thickBot="1" x14ac:dyDescent="0.2">
      <c r="A63" s="263" t="s">
        <v>391</v>
      </c>
      <c r="B63" s="872" t="s">
        <v>411</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258</v>
      </c>
      <c r="AG63" s="924"/>
      <c r="AH63" s="924"/>
      <c r="AI63" s="924"/>
      <c r="AJ63" s="925"/>
      <c r="AK63" s="926"/>
      <c r="AL63" s="921"/>
      <c r="AM63" s="921"/>
      <c r="AN63" s="921"/>
      <c r="AO63" s="921"/>
      <c r="AP63" s="924">
        <v>1603</v>
      </c>
      <c r="AQ63" s="924"/>
      <c r="AR63" s="924"/>
      <c r="AS63" s="924"/>
      <c r="AT63" s="924"/>
      <c r="AU63" s="924">
        <v>566</v>
      </c>
      <c r="AV63" s="924"/>
      <c r="AW63" s="924"/>
      <c r="AX63" s="924"/>
      <c r="AY63" s="924"/>
      <c r="AZ63" s="928"/>
      <c r="BA63" s="928"/>
      <c r="BB63" s="928"/>
      <c r="BC63" s="928"/>
      <c r="BD63" s="928"/>
      <c r="BE63" s="929"/>
      <c r="BF63" s="929"/>
      <c r="BG63" s="929"/>
      <c r="BH63" s="929"/>
      <c r="BI63" s="930"/>
      <c r="BJ63" s="931" t="s">
        <v>412</v>
      </c>
      <c r="BK63" s="932"/>
      <c r="BL63" s="932"/>
      <c r="BM63" s="932"/>
      <c r="BN63" s="933"/>
      <c r="BO63" s="264"/>
      <c r="BP63" s="264"/>
      <c r="BQ63" s="261">
        <v>57</v>
      </c>
      <c r="BR63" s="262"/>
      <c r="BS63" s="850"/>
      <c r="BT63" s="851"/>
      <c r="BU63" s="851"/>
      <c r="BV63" s="851"/>
      <c r="BW63" s="851"/>
      <c r="BX63" s="851"/>
      <c r="BY63" s="851"/>
      <c r="BZ63" s="851"/>
      <c r="CA63" s="851"/>
      <c r="CB63" s="851"/>
      <c r="CC63" s="851"/>
      <c r="CD63" s="851"/>
      <c r="CE63" s="851"/>
      <c r="CF63" s="851"/>
      <c r="CG63" s="852"/>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0"/>
      <c r="BT64" s="851"/>
      <c r="BU64" s="851"/>
      <c r="BV64" s="851"/>
      <c r="BW64" s="851"/>
      <c r="BX64" s="851"/>
      <c r="BY64" s="851"/>
      <c r="BZ64" s="851"/>
      <c r="CA64" s="851"/>
      <c r="CB64" s="851"/>
      <c r="CC64" s="851"/>
      <c r="CD64" s="851"/>
      <c r="CE64" s="851"/>
      <c r="CF64" s="851"/>
      <c r="CG64" s="852"/>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5"/>
    </row>
    <row r="65" spans="1:131" s="246" customFormat="1" ht="26.25" customHeight="1" thickBot="1" x14ac:dyDescent="0.2">
      <c r="A65" s="251" t="s">
        <v>413</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0"/>
      <c r="BT65" s="851"/>
      <c r="BU65" s="851"/>
      <c r="BV65" s="851"/>
      <c r="BW65" s="851"/>
      <c r="BX65" s="851"/>
      <c r="BY65" s="851"/>
      <c r="BZ65" s="851"/>
      <c r="CA65" s="851"/>
      <c r="CB65" s="851"/>
      <c r="CC65" s="851"/>
      <c r="CD65" s="851"/>
      <c r="CE65" s="851"/>
      <c r="CF65" s="851"/>
      <c r="CG65" s="852"/>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5"/>
    </row>
    <row r="66" spans="1:131" s="246" customFormat="1" ht="26.25" customHeight="1" x14ac:dyDescent="0.15">
      <c r="A66" s="822" t="s">
        <v>414</v>
      </c>
      <c r="B66" s="823"/>
      <c r="C66" s="823"/>
      <c r="D66" s="823"/>
      <c r="E66" s="823"/>
      <c r="F66" s="823"/>
      <c r="G66" s="823"/>
      <c r="H66" s="823"/>
      <c r="I66" s="823"/>
      <c r="J66" s="823"/>
      <c r="K66" s="823"/>
      <c r="L66" s="823"/>
      <c r="M66" s="823"/>
      <c r="N66" s="823"/>
      <c r="O66" s="823"/>
      <c r="P66" s="824"/>
      <c r="Q66" s="799" t="s">
        <v>415</v>
      </c>
      <c r="R66" s="800"/>
      <c r="S66" s="800"/>
      <c r="T66" s="800"/>
      <c r="U66" s="801"/>
      <c r="V66" s="799" t="s">
        <v>416</v>
      </c>
      <c r="W66" s="800"/>
      <c r="X66" s="800"/>
      <c r="Y66" s="800"/>
      <c r="Z66" s="801"/>
      <c r="AA66" s="799" t="s">
        <v>417</v>
      </c>
      <c r="AB66" s="800"/>
      <c r="AC66" s="800"/>
      <c r="AD66" s="800"/>
      <c r="AE66" s="801"/>
      <c r="AF66" s="934" t="s">
        <v>418</v>
      </c>
      <c r="AG66" s="895"/>
      <c r="AH66" s="895"/>
      <c r="AI66" s="895"/>
      <c r="AJ66" s="935"/>
      <c r="AK66" s="799" t="s">
        <v>419</v>
      </c>
      <c r="AL66" s="823"/>
      <c r="AM66" s="823"/>
      <c r="AN66" s="823"/>
      <c r="AO66" s="824"/>
      <c r="AP66" s="799" t="s">
        <v>420</v>
      </c>
      <c r="AQ66" s="800"/>
      <c r="AR66" s="800"/>
      <c r="AS66" s="800"/>
      <c r="AT66" s="801"/>
      <c r="AU66" s="799" t="s">
        <v>421</v>
      </c>
      <c r="AV66" s="800"/>
      <c r="AW66" s="800"/>
      <c r="AX66" s="800"/>
      <c r="AY66" s="801"/>
      <c r="AZ66" s="799" t="s">
        <v>379</v>
      </c>
      <c r="BA66" s="800"/>
      <c r="BB66" s="800"/>
      <c r="BC66" s="800"/>
      <c r="BD66" s="811"/>
      <c r="BE66" s="264"/>
      <c r="BF66" s="264"/>
      <c r="BG66" s="264"/>
      <c r="BH66" s="264"/>
      <c r="BI66" s="264"/>
      <c r="BJ66" s="264"/>
      <c r="BK66" s="264"/>
      <c r="BL66" s="264"/>
      <c r="BM66" s="264"/>
      <c r="BN66" s="264"/>
      <c r="BO66" s="264"/>
      <c r="BP66" s="264"/>
      <c r="BQ66" s="261">
        <v>60</v>
      </c>
      <c r="BR66" s="266"/>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5"/>
    </row>
    <row r="67" spans="1:131" s="246" customFormat="1" ht="26.25" customHeight="1" thickBot="1" x14ac:dyDescent="0.2">
      <c r="A67" s="825"/>
      <c r="B67" s="826"/>
      <c r="C67" s="826"/>
      <c r="D67" s="826"/>
      <c r="E67" s="826"/>
      <c r="F67" s="826"/>
      <c r="G67" s="826"/>
      <c r="H67" s="826"/>
      <c r="I67" s="826"/>
      <c r="J67" s="826"/>
      <c r="K67" s="826"/>
      <c r="L67" s="826"/>
      <c r="M67" s="826"/>
      <c r="N67" s="826"/>
      <c r="O67" s="826"/>
      <c r="P67" s="827"/>
      <c r="Q67" s="802"/>
      <c r="R67" s="803"/>
      <c r="S67" s="803"/>
      <c r="T67" s="803"/>
      <c r="U67" s="804"/>
      <c r="V67" s="802"/>
      <c r="W67" s="803"/>
      <c r="X67" s="803"/>
      <c r="Y67" s="803"/>
      <c r="Z67" s="804"/>
      <c r="AA67" s="802"/>
      <c r="AB67" s="803"/>
      <c r="AC67" s="803"/>
      <c r="AD67" s="803"/>
      <c r="AE67" s="804"/>
      <c r="AF67" s="936"/>
      <c r="AG67" s="898"/>
      <c r="AH67" s="898"/>
      <c r="AI67" s="898"/>
      <c r="AJ67" s="937"/>
      <c r="AK67" s="938"/>
      <c r="AL67" s="826"/>
      <c r="AM67" s="826"/>
      <c r="AN67" s="826"/>
      <c r="AO67" s="827"/>
      <c r="AP67" s="802"/>
      <c r="AQ67" s="803"/>
      <c r="AR67" s="803"/>
      <c r="AS67" s="803"/>
      <c r="AT67" s="804"/>
      <c r="AU67" s="802"/>
      <c r="AV67" s="803"/>
      <c r="AW67" s="803"/>
      <c r="AX67" s="803"/>
      <c r="AY67" s="804"/>
      <c r="AZ67" s="802"/>
      <c r="BA67" s="803"/>
      <c r="BB67" s="803"/>
      <c r="BC67" s="803"/>
      <c r="BD67" s="812"/>
      <c r="BE67" s="264"/>
      <c r="BF67" s="264"/>
      <c r="BG67" s="264"/>
      <c r="BH67" s="264"/>
      <c r="BI67" s="264"/>
      <c r="BJ67" s="264"/>
      <c r="BK67" s="264"/>
      <c r="BL67" s="264"/>
      <c r="BM67" s="264"/>
      <c r="BN67" s="264"/>
      <c r="BO67" s="264"/>
      <c r="BP67" s="264"/>
      <c r="BQ67" s="261">
        <v>61</v>
      </c>
      <c r="BR67" s="266"/>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5"/>
    </row>
    <row r="68" spans="1:131" s="246" customFormat="1" ht="26.25" customHeight="1" thickTop="1" x14ac:dyDescent="0.15">
      <c r="A68" s="257">
        <v>1</v>
      </c>
      <c r="B68" s="951" t="s">
        <v>586</v>
      </c>
      <c r="C68" s="952"/>
      <c r="D68" s="952"/>
      <c r="E68" s="952"/>
      <c r="F68" s="952"/>
      <c r="G68" s="952"/>
      <c r="H68" s="952"/>
      <c r="I68" s="952"/>
      <c r="J68" s="952"/>
      <c r="K68" s="952"/>
      <c r="L68" s="952"/>
      <c r="M68" s="952"/>
      <c r="N68" s="952"/>
      <c r="O68" s="952"/>
      <c r="P68" s="953"/>
      <c r="Q68" s="954">
        <v>8669</v>
      </c>
      <c r="R68" s="948"/>
      <c r="S68" s="948"/>
      <c r="T68" s="948"/>
      <c r="U68" s="948"/>
      <c r="V68" s="948">
        <v>8516</v>
      </c>
      <c r="W68" s="948"/>
      <c r="X68" s="948"/>
      <c r="Y68" s="948"/>
      <c r="Z68" s="948"/>
      <c r="AA68" s="948">
        <v>153</v>
      </c>
      <c r="AB68" s="948"/>
      <c r="AC68" s="948"/>
      <c r="AD68" s="948"/>
      <c r="AE68" s="948"/>
      <c r="AF68" s="948">
        <v>153</v>
      </c>
      <c r="AG68" s="948"/>
      <c r="AH68" s="948"/>
      <c r="AI68" s="948"/>
      <c r="AJ68" s="948"/>
      <c r="AK68" s="948">
        <v>377</v>
      </c>
      <c r="AL68" s="948"/>
      <c r="AM68" s="948"/>
      <c r="AN68" s="948"/>
      <c r="AO68" s="948"/>
      <c r="AP68" s="948">
        <v>2664</v>
      </c>
      <c r="AQ68" s="948"/>
      <c r="AR68" s="948"/>
      <c r="AS68" s="948"/>
      <c r="AT68" s="948"/>
      <c r="AU68" s="948">
        <v>291</v>
      </c>
      <c r="AV68" s="948"/>
      <c r="AW68" s="948"/>
      <c r="AX68" s="948"/>
      <c r="AY68" s="948"/>
      <c r="AZ68" s="949"/>
      <c r="BA68" s="949"/>
      <c r="BB68" s="949"/>
      <c r="BC68" s="949"/>
      <c r="BD68" s="950"/>
      <c r="BE68" s="264"/>
      <c r="BF68" s="264"/>
      <c r="BG68" s="264"/>
      <c r="BH68" s="264"/>
      <c r="BI68" s="264"/>
      <c r="BJ68" s="264"/>
      <c r="BK68" s="264"/>
      <c r="BL68" s="264"/>
      <c r="BM68" s="264"/>
      <c r="BN68" s="264"/>
      <c r="BO68" s="264"/>
      <c r="BP68" s="264"/>
      <c r="BQ68" s="261">
        <v>62</v>
      </c>
      <c r="BR68" s="266"/>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5"/>
    </row>
    <row r="69" spans="1:131" s="246" customFormat="1" ht="26.25" customHeight="1" x14ac:dyDescent="0.15">
      <c r="A69" s="260">
        <v>2</v>
      </c>
      <c r="B69" s="955" t="s">
        <v>584</v>
      </c>
      <c r="C69" s="956"/>
      <c r="D69" s="956"/>
      <c r="E69" s="956"/>
      <c r="F69" s="956"/>
      <c r="G69" s="956"/>
      <c r="H69" s="956"/>
      <c r="I69" s="956"/>
      <c r="J69" s="956"/>
      <c r="K69" s="956"/>
      <c r="L69" s="956"/>
      <c r="M69" s="956"/>
      <c r="N69" s="956"/>
      <c r="O69" s="956"/>
      <c r="P69" s="957"/>
      <c r="Q69" s="958">
        <v>9468</v>
      </c>
      <c r="R69" s="913"/>
      <c r="S69" s="913"/>
      <c r="T69" s="913"/>
      <c r="U69" s="913"/>
      <c r="V69" s="913">
        <v>9276</v>
      </c>
      <c r="W69" s="913"/>
      <c r="X69" s="913"/>
      <c r="Y69" s="913"/>
      <c r="Z69" s="913"/>
      <c r="AA69" s="913">
        <v>192</v>
      </c>
      <c r="AB69" s="913"/>
      <c r="AC69" s="913"/>
      <c r="AD69" s="913"/>
      <c r="AE69" s="913"/>
      <c r="AF69" s="913">
        <v>192</v>
      </c>
      <c r="AG69" s="913"/>
      <c r="AH69" s="913"/>
      <c r="AI69" s="913"/>
      <c r="AJ69" s="913"/>
      <c r="AK69" s="913">
        <v>52</v>
      </c>
      <c r="AL69" s="913"/>
      <c r="AM69" s="913"/>
      <c r="AN69" s="913"/>
      <c r="AO69" s="913"/>
      <c r="AP69" s="913" t="s">
        <v>590</v>
      </c>
      <c r="AQ69" s="913"/>
      <c r="AR69" s="913"/>
      <c r="AS69" s="913"/>
      <c r="AT69" s="913"/>
      <c r="AU69" s="913" t="s">
        <v>589</v>
      </c>
      <c r="AV69" s="913"/>
      <c r="AW69" s="913"/>
      <c r="AX69" s="913"/>
      <c r="AY69" s="913"/>
      <c r="AZ69" s="959"/>
      <c r="BA69" s="959"/>
      <c r="BB69" s="959"/>
      <c r="BC69" s="959"/>
      <c r="BD69" s="960"/>
      <c r="BE69" s="264"/>
      <c r="BF69" s="264"/>
      <c r="BG69" s="264"/>
      <c r="BH69" s="264"/>
      <c r="BI69" s="264"/>
      <c r="BJ69" s="264"/>
      <c r="BK69" s="264"/>
      <c r="BL69" s="264"/>
      <c r="BM69" s="264"/>
      <c r="BN69" s="264"/>
      <c r="BO69" s="264"/>
      <c r="BP69" s="264"/>
      <c r="BQ69" s="261">
        <v>63</v>
      </c>
      <c r="BR69" s="266"/>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5"/>
    </row>
    <row r="70" spans="1:131" s="246" customFormat="1" ht="26.25" customHeight="1" x14ac:dyDescent="0.15">
      <c r="A70" s="260">
        <v>3</v>
      </c>
      <c r="B70" s="955" t="s">
        <v>585</v>
      </c>
      <c r="C70" s="956"/>
      <c r="D70" s="956"/>
      <c r="E70" s="956"/>
      <c r="F70" s="956"/>
      <c r="G70" s="956"/>
      <c r="H70" s="956"/>
      <c r="I70" s="956"/>
      <c r="J70" s="956"/>
      <c r="K70" s="956"/>
      <c r="L70" s="956"/>
      <c r="M70" s="956"/>
      <c r="N70" s="956"/>
      <c r="O70" s="956"/>
      <c r="P70" s="957"/>
      <c r="Q70" s="958">
        <v>22</v>
      </c>
      <c r="R70" s="913"/>
      <c r="S70" s="913"/>
      <c r="T70" s="913"/>
      <c r="U70" s="913"/>
      <c r="V70" s="913">
        <v>16</v>
      </c>
      <c r="W70" s="913"/>
      <c r="X70" s="913"/>
      <c r="Y70" s="913"/>
      <c r="Z70" s="913"/>
      <c r="AA70" s="913">
        <v>7</v>
      </c>
      <c r="AB70" s="913"/>
      <c r="AC70" s="913"/>
      <c r="AD70" s="913"/>
      <c r="AE70" s="913"/>
      <c r="AF70" s="913">
        <v>7</v>
      </c>
      <c r="AG70" s="913"/>
      <c r="AH70" s="913"/>
      <c r="AI70" s="913"/>
      <c r="AJ70" s="913"/>
      <c r="AK70" s="913">
        <v>2</v>
      </c>
      <c r="AL70" s="913"/>
      <c r="AM70" s="913"/>
      <c r="AN70" s="913"/>
      <c r="AO70" s="913"/>
      <c r="AP70" s="913" t="s">
        <v>590</v>
      </c>
      <c r="AQ70" s="913"/>
      <c r="AR70" s="913"/>
      <c r="AS70" s="913"/>
      <c r="AT70" s="913"/>
      <c r="AU70" s="913" t="s">
        <v>589</v>
      </c>
      <c r="AV70" s="913"/>
      <c r="AW70" s="913"/>
      <c r="AX70" s="913"/>
      <c r="AY70" s="913"/>
      <c r="AZ70" s="959"/>
      <c r="BA70" s="959"/>
      <c r="BB70" s="959"/>
      <c r="BC70" s="959"/>
      <c r="BD70" s="960"/>
      <c r="BE70" s="264"/>
      <c r="BF70" s="264"/>
      <c r="BG70" s="264"/>
      <c r="BH70" s="264"/>
      <c r="BI70" s="264"/>
      <c r="BJ70" s="264"/>
      <c r="BK70" s="264"/>
      <c r="BL70" s="264"/>
      <c r="BM70" s="264"/>
      <c r="BN70" s="264"/>
      <c r="BO70" s="264"/>
      <c r="BP70" s="264"/>
      <c r="BQ70" s="261">
        <v>64</v>
      </c>
      <c r="BR70" s="266"/>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5"/>
    </row>
    <row r="71" spans="1:131" s="246" customFormat="1" ht="26.25" customHeight="1" x14ac:dyDescent="0.15">
      <c r="A71" s="260">
        <v>4</v>
      </c>
      <c r="B71" s="955" t="s">
        <v>587</v>
      </c>
      <c r="C71" s="956"/>
      <c r="D71" s="956"/>
      <c r="E71" s="956"/>
      <c r="F71" s="956"/>
      <c r="G71" s="956"/>
      <c r="H71" s="956"/>
      <c r="I71" s="956"/>
      <c r="J71" s="956"/>
      <c r="K71" s="956"/>
      <c r="L71" s="956"/>
      <c r="M71" s="956"/>
      <c r="N71" s="956"/>
      <c r="O71" s="956"/>
      <c r="P71" s="957"/>
      <c r="Q71" s="958">
        <v>237</v>
      </c>
      <c r="R71" s="913"/>
      <c r="S71" s="913"/>
      <c r="T71" s="913"/>
      <c r="U71" s="913"/>
      <c r="V71" s="913">
        <v>234</v>
      </c>
      <c r="W71" s="913"/>
      <c r="X71" s="913"/>
      <c r="Y71" s="913"/>
      <c r="Z71" s="913"/>
      <c r="AA71" s="913">
        <v>3</v>
      </c>
      <c r="AB71" s="913"/>
      <c r="AC71" s="913"/>
      <c r="AD71" s="913"/>
      <c r="AE71" s="913"/>
      <c r="AF71" s="913">
        <v>3</v>
      </c>
      <c r="AG71" s="913"/>
      <c r="AH71" s="913"/>
      <c r="AI71" s="913"/>
      <c r="AJ71" s="913"/>
      <c r="AK71" s="913">
        <v>122</v>
      </c>
      <c r="AL71" s="913"/>
      <c r="AM71" s="913"/>
      <c r="AN71" s="913"/>
      <c r="AO71" s="913"/>
      <c r="AP71" s="913" t="s">
        <v>590</v>
      </c>
      <c r="AQ71" s="913"/>
      <c r="AR71" s="913"/>
      <c r="AS71" s="913"/>
      <c r="AT71" s="913"/>
      <c r="AU71" s="913" t="s">
        <v>589</v>
      </c>
      <c r="AV71" s="913"/>
      <c r="AW71" s="913"/>
      <c r="AX71" s="913"/>
      <c r="AY71" s="913"/>
      <c r="AZ71" s="959"/>
      <c r="BA71" s="959"/>
      <c r="BB71" s="959"/>
      <c r="BC71" s="959"/>
      <c r="BD71" s="960"/>
      <c r="BE71" s="264"/>
      <c r="BF71" s="264"/>
      <c r="BG71" s="264"/>
      <c r="BH71" s="264"/>
      <c r="BI71" s="264"/>
      <c r="BJ71" s="264"/>
      <c r="BK71" s="264"/>
      <c r="BL71" s="264"/>
      <c r="BM71" s="264"/>
      <c r="BN71" s="264"/>
      <c r="BO71" s="264"/>
      <c r="BP71" s="264"/>
      <c r="BQ71" s="261">
        <v>65</v>
      </c>
      <c r="BR71" s="266"/>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5"/>
    </row>
    <row r="72" spans="1:131" s="246" customFormat="1" ht="26.25" customHeight="1" x14ac:dyDescent="0.15">
      <c r="A72" s="260">
        <v>5</v>
      </c>
      <c r="B72" s="955" t="s">
        <v>588</v>
      </c>
      <c r="C72" s="956"/>
      <c r="D72" s="956"/>
      <c r="E72" s="956"/>
      <c r="F72" s="956"/>
      <c r="G72" s="956"/>
      <c r="H72" s="956"/>
      <c r="I72" s="956"/>
      <c r="J72" s="956"/>
      <c r="K72" s="956"/>
      <c r="L72" s="956"/>
      <c r="M72" s="956"/>
      <c r="N72" s="956"/>
      <c r="O72" s="956"/>
      <c r="P72" s="957"/>
      <c r="Q72" s="958">
        <v>222319</v>
      </c>
      <c r="R72" s="913"/>
      <c r="S72" s="913"/>
      <c r="T72" s="913"/>
      <c r="U72" s="913"/>
      <c r="V72" s="913">
        <v>215489</v>
      </c>
      <c r="W72" s="913"/>
      <c r="X72" s="913"/>
      <c r="Y72" s="913"/>
      <c r="Z72" s="913"/>
      <c r="AA72" s="913">
        <v>6830</v>
      </c>
      <c r="AB72" s="913"/>
      <c r="AC72" s="913"/>
      <c r="AD72" s="913"/>
      <c r="AE72" s="913"/>
      <c r="AF72" s="913">
        <v>6830</v>
      </c>
      <c r="AG72" s="913"/>
      <c r="AH72" s="913"/>
      <c r="AI72" s="913"/>
      <c r="AJ72" s="913"/>
      <c r="AK72" s="913" t="s">
        <v>590</v>
      </c>
      <c r="AL72" s="913"/>
      <c r="AM72" s="913"/>
      <c r="AN72" s="913"/>
      <c r="AO72" s="913"/>
      <c r="AP72" s="913" t="s">
        <v>590</v>
      </c>
      <c r="AQ72" s="913"/>
      <c r="AR72" s="913"/>
      <c r="AS72" s="913"/>
      <c r="AT72" s="913"/>
      <c r="AU72" s="913" t="s">
        <v>589</v>
      </c>
      <c r="AV72" s="913"/>
      <c r="AW72" s="913"/>
      <c r="AX72" s="913"/>
      <c r="AY72" s="913"/>
      <c r="AZ72" s="959"/>
      <c r="BA72" s="959"/>
      <c r="BB72" s="959"/>
      <c r="BC72" s="959"/>
      <c r="BD72" s="960"/>
      <c r="BE72" s="264"/>
      <c r="BF72" s="264"/>
      <c r="BG72" s="264"/>
      <c r="BH72" s="264"/>
      <c r="BI72" s="264"/>
      <c r="BJ72" s="264"/>
      <c r="BK72" s="264"/>
      <c r="BL72" s="264"/>
      <c r="BM72" s="264"/>
      <c r="BN72" s="264"/>
      <c r="BO72" s="264"/>
      <c r="BP72" s="264"/>
      <c r="BQ72" s="261">
        <v>66</v>
      </c>
      <c r="BR72" s="266"/>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5"/>
    </row>
    <row r="73" spans="1:131" s="246" customFormat="1" ht="26.25" customHeight="1" x14ac:dyDescent="0.15">
      <c r="A73" s="260">
        <v>6</v>
      </c>
      <c r="B73" s="955"/>
      <c r="C73" s="956"/>
      <c r="D73" s="956"/>
      <c r="E73" s="956"/>
      <c r="F73" s="956"/>
      <c r="G73" s="956"/>
      <c r="H73" s="956"/>
      <c r="I73" s="956"/>
      <c r="J73" s="956"/>
      <c r="K73" s="956"/>
      <c r="L73" s="956"/>
      <c r="M73" s="956"/>
      <c r="N73" s="956"/>
      <c r="O73" s="956"/>
      <c r="P73" s="957"/>
      <c r="Q73" s="958"/>
      <c r="R73" s="913"/>
      <c r="S73" s="913"/>
      <c r="T73" s="913"/>
      <c r="U73" s="913"/>
      <c r="V73" s="913"/>
      <c r="W73" s="913"/>
      <c r="X73" s="913"/>
      <c r="Y73" s="913"/>
      <c r="Z73" s="913"/>
      <c r="AA73" s="913"/>
      <c r="AB73" s="913"/>
      <c r="AC73" s="913"/>
      <c r="AD73" s="913"/>
      <c r="AE73" s="913"/>
      <c r="AF73" s="913"/>
      <c r="AG73" s="913"/>
      <c r="AH73" s="913"/>
      <c r="AI73" s="913"/>
      <c r="AJ73" s="913"/>
      <c r="AK73" s="913"/>
      <c r="AL73" s="913"/>
      <c r="AM73" s="913"/>
      <c r="AN73" s="913"/>
      <c r="AO73" s="913"/>
      <c r="AP73" s="913"/>
      <c r="AQ73" s="913"/>
      <c r="AR73" s="913"/>
      <c r="AS73" s="913"/>
      <c r="AT73" s="913"/>
      <c r="AU73" s="913"/>
      <c r="AV73" s="913"/>
      <c r="AW73" s="913"/>
      <c r="AX73" s="913"/>
      <c r="AY73" s="913"/>
      <c r="AZ73" s="959"/>
      <c r="BA73" s="959"/>
      <c r="BB73" s="959"/>
      <c r="BC73" s="959"/>
      <c r="BD73" s="960"/>
      <c r="BE73" s="264"/>
      <c r="BF73" s="264"/>
      <c r="BG73" s="264"/>
      <c r="BH73" s="264"/>
      <c r="BI73" s="264"/>
      <c r="BJ73" s="264"/>
      <c r="BK73" s="264"/>
      <c r="BL73" s="264"/>
      <c r="BM73" s="264"/>
      <c r="BN73" s="264"/>
      <c r="BO73" s="264"/>
      <c r="BP73" s="264"/>
      <c r="BQ73" s="261">
        <v>67</v>
      </c>
      <c r="BR73" s="266"/>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5"/>
    </row>
    <row r="74" spans="1:131" s="246" customFormat="1" ht="26.25" customHeight="1" x14ac:dyDescent="0.15">
      <c r="A74" s="260">
        <v>7</v>
      </c>
      <c r="B74" s="955"/>
      <c r="C74" s="956"/>
      <c r="D74" s="956"/>
      <c r="E74" s="956"/>
      <c r="F74" s="956"/>
      <c r="G74" s="956"/>
      <c r="H74" s="956"/>
      <c r="I74" s="956"/>
      <c r="J74" s="956"/>
      <c r="K74" s="956"/>
      <c r="L74" s="956"/>
      <c r="M74" s="956"/>
      <c r="N74" s="956"/>
      <c r="O74" s="956"/>
      <c r="P74" s="957"/>
      <c r="Q74" s="958"/>
      <c r="R74" s="913"/>
      <c r="S74" s="913"/>
      <c r="T74" s="913"/>
      <c r="U74" s="913"/>
      <c r="V74" s="913"/>
      <c r="W74" s="913"/>
      <c r="X74" s="913"/>
      <c r="Y74" s="913"/>
      <c r="Z74" s="913"/>
      <c r="AA74" s="913"/>
      <c r="AB74" s="913"/>
      <c r="AC74" s="913"/>
      <c r="AD74" s="913"/>
      <c r="AE74" s="913"/>
      <c r="AF74" s="913"/>
      <c r="AG74" s="913"/>
      <c r="AH74" s="913"/>
      <c r="AI74" s="913"/>
      <c r="AJ74" s="913"/>
      <c r="AK74" s="913"/>
      <c r="AL74" s="913"/>
      <c r="AM74" s="913"/>
      <c r="AN74" s="913"/>
      <c r="AO74" s="913"/>
      <c r="AP74" s="913"/>
      <c r="AQ74" s="913"/>
      <c r="AR74" s="913"/>
      <c r="AS74" s="913"/>
      <c r="AT74" s="913"/>
      <c r="AU74" s="913"/>
      <c r="AV74" s="913"/>
      <c r="AW74" s="913"/>
      <c r="AX74" s="913"/>
      <c r="AY74" s="913"/>
      <c r="AZ74" s="959"/>
      <c r="BA74" s="959"/>
      <c r="BB74" s="959"/>
      <c r="BC74" s="959"/>
      <c r="BD74" s="960"/>
      <c r="BE74" s="264"/>
      <c r="BF74" s="264"/>
      <c r="BG74" s="264"/>
      <c r="BH74" s="264"/>
      <c r="BI74" s="264"/>
      <c r="BJ74" s="264"/>
      <c r="BK74" s="264"/>
      <c r="BL74" s="264"/>
      <c r="BM74" s="264"/>
      <c r="BN74" s="264"/>
      <c r="BO74" s="264"/>
      <c r="BP74" s="264"/>
      <c r="BQ74" s="261">
        <v>68</v>
      </c>
      <c r="BR74" s="266"/>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5"/>
    </row>
    <row r="75" spans="1:131" s="246" customFormat="1" ht="26.25" customHeight="1" x14ac:dyDescent="0.15">
      <c r="A75" s="260">
        <v>8</v>
      </c>
      <c r="B75" s="955"/>
      <c r="C75" s="956"/>
      <c r="D75" s="956"/>
      <c r="E75" s="956"/>
      <c r="F75" s="956"/>
      <c r="G75" s="956"/>
      <c r="H75" s="956"/>
      <c r="I75" s="956"/>
      <c r="J75" s="956"/>
      <c r="K75" s="956"/>
      <c r="L75" s="956"/>
      <c r="M75" s="956"/>
      <c r="N75" s="956"/>
      <c r="O75" s="956"/>
      <c r="P75" s="957"/>
      <c r="Q75" s="961"/>
      <c r="R75" s="962"/>
      <c r="S75" s="962"/>
      <c r="T75" s="962"/>
      <c r="U75" s="912"/>
      <c r="V75" s="963"/>
      <c r="W75" s="962"/>
      <c r="X75" s="962"/>
      <c r="Y75" s="962"/>
      <c r="Z75" s="912"/>
      <c r="AA75" s="963"/>
      <c r="AB75" s="962"/>
      <c r="AC75" s="962"/>
      <c r="AD75" s="962"/>
      <c r="AE75" s="912"/>
      <c r="AF75" s="963"/>
      <c r="AG75" s="962"/>
      <c r="AH75" s="962"/>
      <c r="AI75" s="962"/>
      <c r="AJ75" s="912"/>
      <c r="AK75" s="963"/>
      <c r="AL75" s="962"/>
      <c r="AM75" s="962"/>
      <c r="AN75" s="962"/>
      <c r="AO75" s="912"/>
      <c r="AP75" s="963"/>
      <c r="AQ75" s="962"/>
      <c r="AR75" s="962"/>
      <c r="AS75" s="962"/>
      <c r="AT75" s="912"/>
      <c r="AU75" s="963"/>
      <c r="AV75" s="962"/>
      <c r="AW75" s="962"/>
      <c r="AX75" s="962"/>
      <c r="AY75" s="912"/>
      <c r="AZ75" s="959"/>
      <c r="BA75" s="959"/>
      <c r="BB75" s="959"/>
      <c r="BC75" s="959"/>
      <c r="BD75" s="960"/>
      <c r="BE75" s="264"/>
      <c r="BF75" s="264"/>
      <c r="BG75" s="264"/>
      <c r="BH75" s="264"/>
      <c r="BI75" s="264"/>
      <c r="BJ75" s="264"/>
      <c r="BK75" s="264"/>
      <c r="BL75" s="264"/>
      <c r="BM75" s="264"/>
      <c r="BN75" s="264"/>
      <c r="BO75" s="264"/>
      <c r="BP75" s="264"/>
      <c r="BQ75" s="261">
        <v>69</v>
      </c>
      <c r="BR75" s="266"/>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5"/>
    </row>
    <row r="76" spans="1:131" s="246" customFormat="1" ht="26.25" customHeight="1" x14ac:dyDescent="0.15">
      <c r="A76" s="260">
        <v>9</v>
      </c>
      <c r="B76" s="955"/>
      <c r="C76" s="956"/>
      <c r="D76" s="956"/>
      <c r="E76" s="956"/>
      <c r="F76" s="956"/>
      <c r="G76" s="956"/>
      <c r="H76" s="956"/>
      <c r="I76" s="956"/>
      <c r="J76" s="956"/>
      <c r="K76" s="956"/>
      <c r="L76" s="956"/>
      <c r="M76" s="956"/>
      <c r="N76" s="956"/>
      <c r="O76" s="956"/>
      <c r="P76" s="957"/>
      <c r="Q76" s="961"/>
      <c r="R76" s="962"/>
      <c r="S76" s="962"/>
      <c r="T76" s="962"/>
      <c r="U76" s="912"/>
      <c r="V76" s="963"/>
      <c r="W76" s="962"/>
      <c r="X76" s="962"/>
      <c r="Y76" s="962"/>
      <c r="Z76" s="912"/>
      <c r="AA76" s="963"/>
      <c r="AB76" s="962"/>
      <c r="AC76" s="962"/>
      <c r="AD76" s="962"/>
      <c r="AE76" s="912"/>
      <c r="AF76" s="963"/>
      <c r="AG76" s="962"/>
      <c r="AH76" s="962"/>
      <c r="AI76" s="962"/>
      <c r="AJ76" s="912"/>
      <c r="AK76" s="963"/>
      <c r="AL76" s="962"/>
      <c r="AM76" s="962"/>
      <c r="AN76" s="962"/>
      <c r="AO76" s="912"/>
      <c r="AP76" s="963"/>
      <c r="AQ76" s="962"/>
      <c r="AR76" s="962"/>
      <c r="AS76" s="962"/>
      <c r="AT76" s="912"/>
      <c r="AU76" s="963"/>
      <c r="AV76" s="962"/>
      <c r="AW76" s="962"/>
      <c r="AX76" s="962"/>
      <c r="AY76" s="912"/>
      <c r="AZ76" s="959"/>
      <c r="BA76" s="959"/>
      <c r="BB76" s="959"/>
      <c r="BC76" s="959"/>
      <c r="BD76" s="960"/>
      <c r="BE76" s="264"/>
      <c r="BF76" s="264"/>
      <c r="BG76" s="264"/>
      <c r="BH76" s="264"/>
      <c r="BI76" s="264"/>
      <c r="BJ76" s="264"/>
      <c r="BK76" s="264"/>
      <c r="BL76" s="264"/>
      <c r="BM76" s="264"/>
      <c r="BN76" s="264"/>
      <c r="BO76" s="264"/>
      <c r="BP76" s="264"/>
      <c r="BQ76" s="261">
        <v>70</v>
      </c>
      <c r="BR76" s="266"/>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5"/>
    </row>
    <row r="77" spans="1:131" s="246" customFormat="1" ht="26.25" customHeight="1" x14ac:dyDescent="0.15">
      <c r="A77" s="260">
        <v>10</v>
      </c>
      <c r="B77" s="955"/>
      <c r="C77" s="956"/>
      <c r="D77" s="956"/>
      <c r="E77" s="956"/>
      <c r="F77" s="956"/>
      <c r="G77" s="956"/>
      <c r="H77" s="956"/>
      <c r="I77" s="956"/>
      <c r="J77" s="956"/>
      <c r="K77" s="956"/>
      <c r="L77" s="956"/>
      <c r="M77" s="956"/>
      <c r="N77" s="956"/>
      <c r="O77" s="956"/>
      <c r="P77" s="957"/>
      <c r="Q77" s="961"/>
      <c r="R77" s="962"/>
      <c r="S77" s="962"/>
      <c r="T77" s="962"/>
      <c r="U77" s="912"/>
      <c r="V77" s="963"/>
      <c r="W77" s="962"/>
      <c r="X77" s="962"/>
      <c r="Y77" s="962"/>
      <c r="Z77" s="912"/>
      <c r="AA77" s="963"/>
      <c r="AB77" s="962"/>
      <c r="AC77" s="962"/>
      <c r="AD77" s="962"/>
      <c r="AE77" s="912"/>
      <c r="AF77" s="963"/>
      <c r="AG77" s="962"/>
      <c r="AH77" s="962"/>
      <c r="AI77" s="962"/>
      <c r="AJ77" s="912"/>
      <c r="AK77" s="963"/>
      <c r="AL77" s="962"/>
      <c r="AM77" s="962"/>
      <c r="AN77" s="962"/>
      <c r="AO77" s="912"/>
      <c r="AP77" s="963"/>
      <c r="AQ77" s="962"/>
      <c r="AR77" s="962"/>
      <c r="AS77" s="962"/>
      <c r="AT77" s="912"/>
      <c r="AU77" s="963"/>
      <c r="AV77" s="962"/>
      <c r="AW77" s="962"/>
      <c r="AX77" s="962"/>
      <c r="AY77" s="912"/>
      <c r="AZ77" s="959"/>
      <c r="BA77" s="959"/>
      <c r="BB77" s="959"/>
      <c r="BC77" s="959"/>
      <c r="BD77" s="960"/>
      <c r="BE77" s="264"/>
      <c r="BF77" s="264"/>
      <c r="BG77" s="264"/>
      <c r="BH77" s="264"/>
      <c r="BI77" s="264"/>
      <c r="BJ77" s="264"/>
      <c r="BK77" s="264"/>
      <c r="BL77" s="264"/>
      <c r="BM77" s="264"/>
      <c r="BN77" s="264"/>
      <c r="BO77" s="264"/>
      <c r="BP77" s="264"/>
      <c r="BQ77" s="261">
        <v>71</v>
      </c>
      <c r="BR77" s="266"/>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5"/>
    </row>
    <row r="78" spans="1:131" s="246" customFormat="1" ht="26.25" customHeight="1" x14ac:dyDescent="0.15">
      <c r="A78" s="260">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59"/>
      <c r="BA78" s="959"/>
      <c r="BB78" s="959"/>
      <c r="BC78" s="959"/>
      <c r="BD78" s="960"/>
      <c r="BE78" s="264"/>
      <c r="BF78" s="264"/>
      <c r="BG78" s="264"/>
      <c r="BH78" s="264"/>
      <c r="BI78" s="264"/>
      <c r="BJ78" s="267"/>
      <c r="BK78" s="267"/>
      <c r="BL78" s="267"/>
      <c r="BM78" s="267"/>
      <c r="BN78" s="267"/>
      <c r="BO78" s="264"/>
      <c r="BP78" s="264"/>
      <c r="BQ78" s="261">
        <v>72</v>
      </c>
      <c r="BR78" s="266"/>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5"/>
    </row>
    <row r="79" spans="1:131" s="246" customFormat="1" ht="26.25" customHeight="1" x14ac:dyDescent="0.15">
      <c r="A79" s="260">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59"/>
      <c r="BA79" s="959"/>
      <c r="BB79" s="959"/>
      <c r="BC79" s="959"/>
      <c r="BD79" s="960"/>
      <c r="BE79" s="264"/>
      <c r="BF79" s="264"/>
      <c r="BG79" s="264"/>
      <c r="BH79" s="264"/>
      <c r="BI79" s="264"/>
      <c r="BJ79" s="267"/>
      <c r="BK79" s="267"/>
      <c r="BL79" s="267"/>
      <c r="BM79" s="267"/>
      <c r="BN79" s="267"/>
      <c r="BO79" s="264"/>
      <c r="BP79" s="264"/>
      <c r="BQ79" s="261">
        <v>73</v>
      </c>
      <c r="BR79" s="266"/>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5"/>
    </row>
    <row r="80" spans="1:131" s="246" customFormat="1" ht="26.25" customHeight="1" x14ac:dyDescent="0.15">
      <c r="A80" s="260">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59"/>
      <c r="BA80" s="959"/>
      <c r="BB80" s="959"/>
      <c r="BC80" s="959"/>
      <c r="BD80" s="960"/>
      <c r="BE80" s="264"/>
      <c r="BF80" s="264"/>
      <c r="BG80" s="264"/>
      <c r="BH80" s="264"/>
      <c r="BI80" s="264"/>
      <c r="BJ80" s="264"/>
      <c r="BK80" s="264"/>
      <c r="BL80" s="264"/>
      <c r="BM80" s="264"/>
      <c r="BN80" s="264"/>
      <c r="BO80" s="264"/>
      <c r="BP80" s="264"/>
      <c r="BQ80" s="261">
        <v>74</v>
      </c>
      <c r="BR80" s="266"/>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5"/>
    </row>
    <row r="81" spans="1:131" s="246" customFormat="1" ht="26.25" customHeight="1" x14ac:dyDescent="0.15">
      <c r="A81" s="260">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59"/>
      <c r="BA81" s="959"/>
      <c r="BB81" s="959"/>
      <c r="BC81" s="959"/>
      <c r="BD81" s="960"/>
      <c r="BE81" s="264"/>
      <c r="BF81" s="264"/>
      <c r="BG81" s="264"/>
      <c r="BH81" s="264"/>
      <c r="BI81" s="264"/>
      <c r="BJ81" s="264"/>
      <c r="BK81" s="264"/>
      <c r="BL81" s="264"/>
      <c r="BM81" s="264"/>
      <c r="BN81" s="264"/>
      <c r="BO81" s="264"/>
      <c r="BP81" s="264"/>
      <c r="BQ81" s="261">
        <v>75</v>
      </c>
      <c r="BR81" s="266"/>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5"/>
    </row>
    <row r="82" spans="1:131" s="246" customFormat="1" ht="26.25" customHeight="1" x14ac:dyDescent="0.15">
      <c r="A82" s="260">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4"/>
      <c r="BF82" s="264"/>
      <c r="BG82" s="264"/>
      <c r="BH82" s="264"/>
      <c r="BI82" s="264"/>
      <c r="BJ82" s="264"/>
      <c r="BK82" s="264"/>
      <c r="BL82" s="264"/>
      <c r="BM82" s="264"/>
      <c r="BN82" s="264"/>
      <c r="BO82" s="264"/>
      <c r="BP82" s="264"/>
      <c r="BQ82" s="261">
        <v>76</v>
      </c>
      <c r="BR82" s="266"/>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5"/>
    </row>
    <row r="83" spans="1:131" s="246" customFormat="1" ht="26.25" customHeight="1" x14ac:dyDescent="0.15">
      <c r="A83" s="260">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4"/>
      <c r="BF83" s="264"/>
      <c r="BG83" s="264"/>
      <c r="BH83" s="264"/>
      <c r="BI83" s="264"/>
      <c r="BJ83" s="264"/>
      <c r="BK83" s="264"/>
      <c r="BL83" s="264"/>
      <c r="BM83" s="264"/>
      <c r="BN83" s="264"/>
      <c r="BO83" s="264"/>
      <c r="BP83" s="264"/>
      <c r="BQ83" s="261">
        <v>77</v>
      </c>
      <c r="BR83" s="266"/>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5"/>
    </row>
    <row r="84" spans="1:131" s="246" customFormat="1" ht="26.25" customHeight="1" x14ac:dyDescent="0.15">
      <c r="A84" s="260">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4"/>
      <c r="BF84" s="264"/>
      <c r="BG84" s="264"/>
      <c r="BH84" s="264"/>
      <c r="BI84" s="264"/>
      <c r="BJ84" s="264"/>
      <c r="BK84" s="264"/>
      <c r="BL84" s="264"/>
      <c r="BM84" s="264"/>
      <c r="BN84" s="264"/>
      <c r="BO84" s="264"/>
      <c r="BP84" s="264"/>
      <c r="BQ84" s="261">
        <v>78</v>
      </c>
      <c r="BR84" s="266"/>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5"/>
    </row>
    <row r="85" spans="1:131" s="246" customFormat="1" ht="26.25" customHeight="1" x14ac:dyDescent="0.15">
      <c r="A85" s="260">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4"/>
      <c r="BF85" s="264"/>
      <c r="BG85" s="264"/>
      <c r="BH85" s="264"/>
      <c r="BI85" s="264"/>
      <c r="BJ85" s="264"/>
      <c r="BK85" s="264"/>
      <c r="BL85" s="264"/>
      <c r="BM85" s="264"/>
      <c r="BN85" s="264"/>
      <c r="BO85" s="264"/>
      <c r="BP85" s="264"/>
      <c r="BQ85" s="261">
        <v>79</v>
      </c>
      <c r="BR85" s="266"/>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5"/>
    </row>
    <row r="86" spans="1:131" s="246" customFormat="1" ht="26.25" customHeight="1" x14ac:dyDescent="0.15">
      <c r="A86" s="260">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4"/>
      <c r="BF86" s="264"/>
      <c r="BG86" s="264"/>
      <c r="BH86" s="264"/>
      <c r="BI86" s="264"/>
      <c r="BJ86" s="264"/>
      <c r="BK86" s="264"/>
      <c r="BL86" s="264"/>
      <c r="BM86" s="264"/>
      <c r="BN86" s="264"/>
      <c r="BO86" s="264"/>
      <c r="BP86" s="264"/>
      <c r="BQ86" s="261">
        <v>80</v>
      </c>
      <c r="BR86" s="266"/>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5"/>
    </row>
    <row r="87" spans="1:131" s="246" customFormat="1" ht="26.25" customHeight="1" x14ac:dyDescent="0.15">
      <c r="A87" s="268">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4"/>
      <c r="BF87" s="264"/>
      <c r="BG87" s="264"/>
      <c r="BH87" s="264"/>
      <c r="BI87" s="264"/>
      <c r="BJ87" s="264"/>
      <c r="BK87" s="264"/>
      <c r="BL87" s="264"/>
      <c r="BM87" s="264"/>
      <c r="BN87" s="264"/>
      <c r="BO87" s="264"/>
      <c r="BP87" s="264"/>
      <c r="BQ87" s="261">
        <v>81</v>
      </c>
      <c r="BR87" s="266"/>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5"/>
    </row>
    <row r="88" spans="1:131" s="246" customFormat="1" ht="26.25" customHeight="1" thickBot="1" x14ac:dyDescent="0.2">
      <c r="A88" s="263" t="s">
        <v>391</v>
      </c>
      <c r="B88" s="872" t="s">
        <v>422</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7185</v>
      </c>
      <c r="AG88" s="924"/>
      <c r="AH88" s="924"/>
      <c r="AI88" s="924"/>
      <c r="AJ88" s="924"/>
      <c r="AK88" s="921"/>
      <c r="AL88" s="921"/>
      <c r="AM88" s="921"/>
      <c r="AN88" s="921"/>
      <c r="AO88" s="921"/>
      <c r="AP88" s="924">
        <v>2664</v>
      </c>
      <c r="AQ88" s="924"/>
      <c r="AR88" s="924"/>
      <c r="AS88" s="924"/>
      <c r="AT88" s="924"/>
      <c r="AU88" s="924">
        <v>291</v>
      </c>
      <c r="AV88" s="924"/>
      <c r="AW88" s="924"/>
      <c r="AX88" s="924"/>
      <c r="AY88" s="924"/>
      <c r="AZ88" s="929"/>
      <c r="BA88" s="929"/>
      <c r="BB88" s="929"/>
      <c r="BC88" s="929"/>
      <c r="BD88" s="930"/>
      <c r="BE88" s="264"/>
      <c r="BF88" s="264"/>
      <c r="BG88" s="264"/>
      <c r="BH88" s="264"/>
      <c r="BI88" s="264"/>
      <c r="BJ88" s="264"/>
      <c r="BK88" s="264"/>
      <c r="BL88" s="264"/>
      <c r="BM88" s="264"/>
      <c r="BN88" s="264"/>
      <c r="BO88" s="264"/>
      <c r="BP88" s="264"/>
      <c r="BQ88" s="261">
        <v>82</v>
      </c>
      <c r="BR88" s="266"/>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872" t="s">
        <v>423</v>
      </c>
      <c r="BS102" s="873"/>
      <c r="BT102" s="873"/>
      <c r="BU102" s="873"/>
      <c r="BV102" s="873"/>
      <c r="BW102" s="873"/>
      <c r="BX102" s="873"/>
      <c r="BY102" s="873"/>
      <c r="BZ102" s="873"/>
      <c r="CA102" s="873"/>
      <c r="CB102" s="873"/>
      <c r="CC102" s="873"/>
      <c r="CD102" s="873"/>
      <c r="CE102" s="873"/>
      <c r="CF102" s="873"/>
      <c r="CG102" s="874"/>
      <c r="CH102" s="971"/>
      <c r="CI102" s="972"/>
      <c r="CJ102" s="972"/>
      <c r="CK102" s="972"/>
      <c r="CL102" s="973"/>
      <c r="CM102" s="971"/>
      <c r="CN102" s="972"/>
      <c r="CO102" s="972"/>
      <c r="CP102" s="972"/>
      <c r="CQ102" s="973"/>
      <c r="CR102" s="974"/>
      <c r="CS102" s="932"/>
      <c r="CT102" s="932"/>
      <c r="CU102" s="932"/>
      <c r="CV102" s="975"/>
      <c r="CW102" s="974"/>
      <c r="CX102" s="932"/>
      <c r="CY102" s="932"/>
      <c r="CZ102" s="932"/>
      <c r="DA102" s="975"/>
      <c r="DB102" s="974"/>
      <c r="DC102" s="932"/>
      <c r="DD102" s="932"/>
      <c r="DE102" s="932"/>
      <c r="DF102" s="975"/>
      <c r="DG102" s="974"/>
      <c r="DH102" s="932"/>
      <c r="DI102" s="932"/>
      <c r="DJ102" s="932"/>
      <c r="DK102" s="975"/>
      <c r="DL102" s="974"/>
      <c r="DM102" s="932"/>
      <c r="DN102" s="932"/>
      <c r="DO102" s="932"/>
      <c r="DP102" s="975"/>
      <c r="DQ102" s="974"/>
      <c r="DR102" s="932"/>
      <c r="DS102" s="932"/>
      <c r="DT102" s="932"/>
      <c r="DU102" s="975"/>
      <c r="DV102" s="998"/>
      <c r="DW102" s="999"/>
      <c r="DX102" s="999"/>
      <c r="DY102" s="999"/>
      <c r="DZ102" s="1000"/>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1" t="s">
        <v>424</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2" t="s">
        <v>425</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426</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427</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3" t="s">
        <v>428</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429</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5" customFormat="1" ht="26.25" customHeight="1" x14ac:dyDescent="0.15">
      <c r="A109" s="996" t="s">
        <v>430</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431</v>
      </c>
      <c r="AB109" s="977"/>
      <c r="AC109" s="977"/>
      <c r="AD109" s="977"/>
      <c r="AE109" s="978"/>
      <c r="AF109" s="976" t="s">
        <v>309</v>
      </c>
      <c r="AG109" s="977"/>
      <c r="AH109" s="977"/>
      <c r="AI109" s="977"/>
      <c r="AJ109" s="978"/>
      <c r="AK109" s="976" t="s">
        <v>308</v>
      </c>
      <c r="AL109" s="977"/>
      <c r="AM109" s="977"/>
      <c r="AN109" s="977"/>
      <c r="AO109" s="978"/>
      <c r="AP109" s="976" t="s">
        <v>432</v>
      </c>
      <c r="AQ109" s="977"/>
      <c r="AR109" s="977"/>
      <c r="AS109" s="977"/>
      <c r="AT109" s="979"/>
      <c r="AU109" s="996" t="s">
        <v>430</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431</v>
      </c>
      <c r="BR109" s="977"/>
      <c r="BS109" s="977"/>
      <c r="BT109" s="977"/>
      <c r="BU109" s="978"/>
      <c r="BV109" s="976" t="s">
        <v>309</v>
      </c>
      <c r="BW109" s="977"/>
      <c r="BX109" s="977"/>
      <c r="BY109" s="977"/>
      <c r="BZ109" s="978"/>
      <c r="CA109" s="976" t="s">
        <v>308</v>
      </c>
      <c r="CB109" s="977"/>
      <c r="CC109" s="977"/>
      <c r="CD109" s="977"/>
      <c r="CE109" s="978"/>
      <c r="CF109" s="997" t="s">
        <v>432</v>
      </c>
      <c r="CG109" s="997"/>
      <c r="CH109" s="997"/>
      <c r="CI109" s="997"/>
      <c r="CJ109" s="997"/>
      <c r="CK109" s="976" t="s">
        <v>433</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431</v>
      </c>
      <c r="DH109" s="977"/>
      <c r="DI109" s="977"/>
      <c r="DJ109" s="977"/>
      <c r="DK109" s="978"/>
      <c r="DL109" s="976" t="s">
        <v>309</v>
      </c>
      <c r="DM109" s="977"/>
      <c r="DN109" s="977"/>
      <c r="DO109" s="977"/>
      <c r="DP109" s="978"/>
      <c r="DQ109" s="976" t="s">
        <v>308</v>
      </c>
      <c r="DR109" s="977"/>
      <c r="DS109" s="977"/>
      <c r="DT109" s="977"/>
      <c r="DU109" s="978"/>
      <c r="DV109" s="976" t="s">
        <v>432</v>
      </c>
      <c r="DW109" s="977"/>
      <c r="DX109" s="977"/>
      <c r="DY109" s="977"/>
      <c r="DZ109" s="979"/>
    </row>
    <row r="110" spans="1:131" s="245" customFormat="1" ht="26.25" customHeight="1" x14ac:dyDescent="0.15">
      <c r="A110" s="980" t="s">
        <v>434</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482355</v>
      </c>
      <c r="AB110" s="984"/>
      <c r="AC110" s="984"/>
      <c r="AD110" s="984"/>
      <c r="AE110" s="985"/>
      <c r="AF110" s="986">
        <v>450565</v>
      </c>
      <c r="AG110" s="984"/>
      <c r="AH110" s="984"/>
      <c r="AI110" s="984"/>
      <c r="AJ110" s="985"/>
      <c r="AK110" s="986">
        <v>408446</v>
      </c>
      <c r="AL110" s="984"/>
      <c r="AM110" s="984"/>
      <c r="AN110" s="984"/>
      <c r="AO110" s="985"/>
      <c r="AP110" s="987">
        <v>12.7</v>
      </c>
      <c r="AQ110" s="988"/>
      <c r="AR110" s="988"/>
      <c r="AS110" s="988"/>
      <c r="AT110" s="989"/>
      <c r="AU110" s="990" t="s">
        <v>73</v>
      </c>
      <c r="AV110" s="991"/>
      <c r="AW110" s="991"/>
      <c r="AX110" s="991"/>
      <c r="AY110" s="991"/>
      <c r="AZ110" s="1032" t="s">
        <v>435</v>
      </c>
      <c r="BA110" s="981"/>
      <c r="BB110" s="981"/>
      <c r="BC110" s="981"/>
      <c r="BD110" s="981"/>
      <c r="BE110" s="981"/>
      <c r="BF110" s="981"/>
      <c r="BG110" s="981"/>
      <c r="BH110" s="981"/>
      <c r="BI110" s="981"/>
      <c r="BJ110" s="981"/>
      <c r="BK110" s="981"/>
      <c r="BL110" s="981"/>
      <c r="BM110" s="981"/>
      <c r="BN110" s="981"/>
      <c r="BO110" s="981"/>
      <c r="BP110" s="982"/>
      <c r="BQ110" s="1018">
        <v>3851442</v>
      </c>
      <c r="BR110" s="1019"/>
      <c r="BS110" s="1019"/>
      <c r="BT110" s="1019"/>
      <c r="BU110" s="1019"/>
      <c r="BV110" s="1019">
        <v>3754420</v>
      </c>
      <c r="BW110" s="1019"/>
      <c r="BX110" s="1019"/>
      <c r="BY110" s="1019"/>
      <c r="BZ110" s="1019"/>
      <c r="CA110" s="1019">
        <v>3743807</v>
      </c>
      <c r="CB110" s="1019"/>
      <c r="CC110" s="1019"/>
      <c r="CD110" s="1019"/>
      <c r="CE110" s="1019"/>
      <c r="CF110" s="1033">
        <v>116.6</v>
      </c>
      <c r="CG110" s="1034"/>
      <c r="CH110" s="1034"/>
      <c r="CI110" s="1034"/>
      <c r="CJ110" s="1034"/>
      <c r="CK110" s="1035" t="s">
        <v>436</v>
      </c>
      <c r="CL110" s="1036"/>
      <c r="CM110" s="1015" t="s">
        <v>437</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412</v>
      </c>
      <c r="DH110" s="1019"/>
      <c r="DI110" s="1019"/>
      <c r="DJ110" s="1019"/>
      <c r="DK110" s="1019"/>
      <c r="DL110" s="1019" t="s">
        <v>438</v>
      </c>
      <c r="DM110" s="1019"/>
      <c r="DN110" s="1019"/>
      <c r="DO110" s="1019"/>
      <c r="DP110" s="1019"/>
      <c r="DQ110" s="1019" t="s">
        <v>412</v>
      </c>
      <c r="DR110" s="1019"/>
      <c r="DS110" s="1019"/>
      <c r="DT110" s="1019"/>
      <c r="DU110" s="1019"/>
      <c r="DV110" s="1020" t="s">
        <v>412</v>
      </c>
      <c r="DW110" s="1020"/>
      <c r="DX110" s="1020"/>
      <c r="DY110" s="1020"/>
      <c r="DZ110" s="1021"/>
    </row>
    <row r="111" spans="1:131" s="245" customFormat="1" ht="26.25" customHeight="1" x14ac:dyDescent="0.15">
      <c r="A111" s="1022" t="s">
        <v>439</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128</v>
      </c>
      <c r="AB111" s="1026"/>
      <c r="AC111" s="1026"/>
      <c r="AD111" s="1026"/>
      <c r="AE111" s="1027"/>
      <c r="AF111" s="1028" t="s">
        <v>128</v>
      </c>
      <c r="AG111" s="1026"/>
      <c r="AH111" s="1026"/>
      <c r="AI111" s="1026"/>
      <c r="AJ111" s="1027"/>
      <c r="AK111" s="1028" t="s">
        <v>128</v>
      </c>
      <c r="AL111" s="1026"/>
      <c r="AM111" s="1026"/>
      <c r="AN111" s="1026"/>
      <c r="AO111" s="1027"/>
      <c r="AP111" s="1029" t="s">
        <v>128</v>
      </c>
      <c r="AQ111" s="1030"/>
      <c r="AR111" s="1030"/>
      <c r="AS111" s="1030"/>
      <c r="AT111" s="1031"/>
      <c r="AU111" s="992"/>
      <c r="AV111" s="993"/>
      <c r="AW111" s="993"/>
      <c r="AX111" s="993"/>
      <c r="AY111" s="993"/>
      <c r="AZ111" s="1041" t="s">
        <v>440</v>
      </c>
      <c r="BA111" s="1042"/>
      <c r="BB111" s="1042"/>
      <c r="BC111" s="1042"/>
      <c r="BD111" s="1042"/>
      <c r="BE111" s="1042"/>
      <c r="BF111" s="1042"/>
      <c r="BG111" s="1042"/>
      <c r="BH111" s="1042"/>
      <c r="BI111" s="1042"/>
      <c r="BJ111" s="1042"/>
      <c r="BK111" s="1042"/>
      <c r="BL111" s="1042"/>
      <c r="BM111" s="1042"/>
      <c r="BN111" s="1042"/>
      <c r="BO111" s="1042"/>
      <c r="BP111" s="1043"/>
      <c r="BQ111" s="1011" t="s">
        <v>441</v>
      </c>
      <c r="BR111" s="1012"/>
      <c r="BS111" s="1012"/>
      <c r="BT111" s="1012"/>
      <c r="BU111" s="1012"/>
      <c r="BV111" s="1012" t="s">
        <v>441</v>
      </c>
      <c r="BW111" s="1012"/>
      <c r="BX111" s="1012"/>
      <c r="BY111" s="1012"/>
      <c r="BZ111" s="1012"/>
      <c r="CA111" s="1012" t="s">
        <v>441</v>
      </c>
      <c r="CB111" s="1012"/>
      <c r="CC111" s="1012"/>
      <c r="CD111" s="1012"/>
      <c r="CE111" s="1012"/>
      <c r="CF111" s="1006" t="s">
        <v>441</v>
      </c>
      <c r="CG111" s="1007"/>
      <c r="CH111" s="1007"/>
      <c r="CI111" s="1007"/>
      <c r="CJ111" s="1007"/>
      <c r="CK111" s="1037"/>
      <c r="CL111" s="1038"/>
      <c r="CM111" s="1008" t="s">
        <v>442</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441</v>
      </c>
      <c r="DH111" s="1012"/>
      <c r="DI111" s="1012"/>
      <c r="DJ111" s="1012"/>
      <c r="DK111" s="1012"/>
      <c r="DL111" s="1012" t="s">
        <v>128</v>
      </c>
      <c r="DM111" s="1012"/>
      <c r="DN111" s="1012"/>
      <c r="DO111" s="1012"/>
      <c r="DP111" s="1012"/>
      <c r="DQ111" s="1012" t="s">
        <v>441</v>
      </c>
      <c r="DR111" s="1012"/>
      <c r="DS111" s="1012"/>
      <c r="DT111" s="1012"/>
      <c r="DU111" s="1012"/>
      <c r="DV111" s="1013" t="s">
        <v>441</v>
      </c>
      <c r="DW111" s="1013"/>
      <c r="DX111" s="1013"/>
      <c r="DY111" s="1013"/>
      <c r="DZ111" s="1014"/>
    </row>
    <row r="112" spans="1:131" s="245" customFormat="1" ht="26.25" customHeight="1" x14ac:dyDescent="0.15">
      <c r="A112" s="1044" t="s">
        <v>443</v>
      </c>
      <c r="B112" s="1045"/>
      <c r="C112" s="1042" t="s">
        <v>444</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445</v>
      </c>
      <c r="AB112" s="1051"/>
      <c r="AC112" s="1051"/>
      <c r="AD112" s="1051"/>
      <c r="AE112" s="1052"/>
      <c r="AF112" s="1053" t="s">
        <v>446</v>
      </c>
      <c r="AG112" s="1051"/>
      <c r="AH112" s="1051"/>
      <c r="AI112" s="1051"/>
      <c r="AJ112" s="1052"/>
      <c r="AK112" s="1053" t="s">
        <v>128</v>
      </c>
      <c r="AL112" s="1051"/>
      <c r="AM112" s="1051"/>
      <c r="AN112" s="1051"/>
      <c r="AO112" s="1052"/>
      <c r="AP112" s="1054" t="s">
        <v>446</v>
      </c>
      <c r="AQ112" s="1055"/>
      <c r="AR112" s="1055"/>
      <c r="AS112" s="1055"/>
      <c r="AT112" s="1056"/>
      <c r="AU112" s="992"/>
      <c r="AV112" s="993"/>
      <c r="AW112" s="993"/>
      <c r="AX112" s="993"/>
      <c r="AY112" s="993"/>
      <c r="AZ112" s="1041" t="s">
        <v>447</v>
      </c>
      <c r="BA112" s="1042"/>
      <c r="BB112" s="1042"/>
      <c r="BC112" s="1042"/>
      <c r="BD112" s="1042"/>
      <c r="BE112" s="1042"/>
      <c r="BF112" s="1042"/>
      <c r="BG112" s="1042"/>
      <c r="BH112" s="1042"/>
      <c r="BI112" s="1042"/>
      <c r="BJ112" s="1042"/>
      <c r="BK112" s="1042"/>
      <c r="BL112" s="1042"/>
      <c r="BM112" s="1042"/>
      <c r="BN112" s="1042"/>
      <c r="BO112" s="1042"/>
      <c r="BP112" s="1043"/>
      <c r="BQ112" s="1011">
        <v>618299</v>
      </c>
      <c r="BR112" s="1012"/>
      <c r="BS112" s="1012"/>
      <c r="BT112" s="1012"/>
      <c r="BU112" s="1012"/>
      <c r="BV112" s="1012">
        <v>597378</v>
      </c>
      <c r="BW112" s="1012"/>
      <c r="BX112" s="1012"/>
      <c r="BY112" s="1012"/>
      <c r="BZ112" s="1012"/>
      <c r="CA112" s="1012">
        <v>565898</v>
      </c>
      <c r="CB112" s="1012"/>
      <c r="CC112" s="1012"/>
      <c r="CD112" s="1012"/>
      <c r="CE112" s="1012"/>
      <c r="CF112" s="1006">
        <v>17.600000000000001</v>
      </c>
      <c r="CG112" s="1007"/>
      <c r="CH112" s="1007"/>
      <c r="CI112" s="1007"/>
      <c r="CJ112" s="1007"/>
      <c r="CK112" s="1037"/>
      <c r="CL112" s="1038"/>
      <c r="CM112" s="1008" t="s">
        <v>448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128</v>
      </c>
      <c r="DH112" s="1012"/>
      <c r="DI112" s="1012"/>
      <c r="DJ112" s="1012"/>
      <c r="DK112" s="1012"/>
      <c r="DL112" s="1012" t="s">
        <v>128</v>
      </c>
      <c r="DM112" s="1012"/>
      <c r="DN112" s="1012"/>
      <c r="DO112" s="1012"/>
      <c r="DP112" s="1012"/>
      <c r="DQ112" s="1012" t="s">
        <v>128</v>
      </c>
      <c r="DR112" s="1012"/>
      <c r="DS112" s="1012"/>
      <c r="DT112" s="1012"/>
      <c r="DU112" s="1012"/>
      <c r="DV112" s="1013" t="s">
        <v>128</v>
      </c>
      <c r="DW112" s="1013"/>
      <c r="DX112" s="1013"/>
      <c r="DY112" s="1013"/>
      <c r="DZ112" s="1014"/>
    </row>
    <row r="113" spans="1:130" s="245" customFormat="1" ht="26.25" customHeight="1" x14ac:dyDescent="0.15">
      <c r="A113" s="1046"/>
      <c r="B113" s="1047"/>
      <c r="C113" s="1042" t="s">
        <v>449</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68638</v>
      </c>
      <c r="AB113" s="1026"/>
      <c r="AC113" s="1026"/>
      <c r="AD113" s="1026"/>
      <c r="AE113" s="1027"/>
      <c r="AF113" s="1028">
        <v>71585</v>
      </c>
      <c r="AG113" s="1026"/>
      <c r="AH113" s="1026"/>
      <c r="AI113" s="1026"/>
      <c r="AJ113" s="1027"/>
      <c r="AK113" s="1028">
        <v>64324</v>
      </c>
      <c r="AL113" s="1026"/>
      <c r="AM113" s="1026"/>
      <c r="AN113" s="1026"/>
      <c r="AO113" s="1027"/>
      <c r="AP113" s="1029">
        <v>2</v>
      </c>
      <c r="AQ113" s="1030"/>
      <c r="AR113" s="1030"/>
      <c r="AS113" s="1030"/>
      <c r="AT113" s="1031"/>
      <c r="AU113" s="992"/>
      <c r="AV113" s="993"/>
      <c r="AW113" s="993"/>
      <c r="AX113" s="993"/>
      <c r="AY113" s="993"/>
      <c r="AZ113" s="1041" t="s">
        <v>450</v>
      </c>
      <c r="BA113" s="1042"/>
      <c r="BB113" s="1042"/>
      <c r="BC113" s="1042"/>
      <c r="BD113" s="1042"/>
      <c r="BE113" s="1042"/>
      <c r="BF113" s="1042"/>
      <c r="BG113" s="1042"/>
      <c r="BH113" s="1042"/>
      <c r="BI113" s="1042"/>
      <c r="BJ113" s="1042"/>
      <c r="BK113" s="1042"/>
      <c r="BL113" s="1042"/>
      <c r="BM113" s="1042"/>
      <c r="BN113" s="1042"/>
      <c r="BO113" s="1042"/>
      <c r="BP113" s="1043"/>
      <c r="BQ113" s="1011">
        <v>84523</v>
      </c>
      <c r="BR113" s="1012"/>
      <c r="BS113" s="1012"/>
      <c r="BT113" s="1012"/>
      <c r="BU113" s="1012"/>
      <c r="BV113" s="1012">
        <v>122885</v>
      </c>
      <c r="BW113" s="1012"/>
      <c r="BX113" s="1012"/>
      <c r="BY113" s="1012"/>
      <c r="BZ113" s="1012"/>
      <c r="CA113" s="1012">
        <v>290633</v>
      </c>
      <c r="CB113" s="1012"/>
      <c r="CC113" s="1012"/>
      <c r="CD113" s="1012"/>
      <c r="CE113" s="1012"/>
      <c r="CF113" s="1006">
        <v>9.1</v>
      </c>
      <c r="CG113" s="1007"/>
      <c r="CH113" s="1007"/>
      <c r="CI113" s="1007"/>
      <c r="CJ113" s="1007"/>
      <c r="CK113" s="1037"/>
      <c r="CL113" s="1038"/>
      <c r="CM113" s="1008" t="s">
        <v>451</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128</v>
      </c>
      <c r="DH113" s="1051"/>
      <c r="DI113" s="1051"/>
      <c r="DJ113" s="1051"/>
      <c r="DK113" s="1052"/>
      <c r="DL113" s="1053" t="s">
        <v>128</v>
      </c>
      <c r="DM113" s="1051"/>
      <c r="DN113" s="1051"/>
      <c r="DO113" s="1051"/>
      <c r="DP113" s="1052"/>
      <c r="DQ113" s="1053" t="s">
        <v>128</v>
      </c>
      <c r="DR113" s="1051"/>
      <c r="DS113" s="1051"/>
      <c r="DT113" s="1051"/>
      <c r="DU113" s="1052"/>
      <c r="DV113" s="1054" t="s">
        <v>128</v>
      </c>
      <c r="DW113" s="1055"/>
      <c r="DX113" s="1055"/>
      <c r="DY113" s="1055"/>
      <c r="DZ113" s="1056"/>
    </row>
    <row r="114" spans="1:130" s="245" customFormat="1" ht="26.25" customHeight="1" x14ac:dyDescent="0.15">
      <c r="A114" s="1046"/>
      <c r="B114" s="1047"/>
      <c r="C114" s="1042" t="s">
        <v>452</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12530</v>
      </c>
      <c r="AB114" s="1051"/>
      <c r="AC114" s="1051"/>
      <c r="AD114" s="1051"/>
      <c r="AE114" s="1052"/>
      <c r="AF114" s="1053">
        <v>14024</v>
      </c>
      <c r="AG114" s="1051"/>
      <c r="AH114" s="1051"/>
      <c r="AI114" s="1051"/>
      <c r="AJ114" s="1052"/>
      <c r="AK114" s="1053">
        <v>16157</v>
      </c>
      <c r="AL114" s="1051"/>
      <c r="AM114" s="1051"/>
      <c r="AN114" s="1051"/>
      <c r="AO114" s="1052"/>
      <c r="AP114" s="1054">
        <v>0.5</v>
      </c>
      <c r="AQ114" s="1055"/>
      <c r="AR114" s="1055"/>
      <c r="AS114" s="1055"/>
      <c r="AT114" s="1056"/>
      <c r="AU114" s="992"/>
      <c r="AV114" s="993"/>
      <c r="AW114" s="993"/>
      <c r="AX114" s="993"/>
      <c r="AY114" s="993"/>
      <c r="AZ114" s="1041" t="s">
        <v>453</v>
      </c>
      <c r="BA114" s="1042"/>
      <c r="BB114" s="1042"/>
      <c r="BC114" s="1042"/>
      <c r="BD114" s="1042"/>
      <c r="BE114" s="1042"/>
      <c r="BF114" s="1042"/>
      <c r="BG114" s="1042"/>
      <c r="BH114" s="1042"/>
      <c r="BI114" s="1042"/>
      <c r="BJ114" s="1042"/>
      <c r="BK114" s="1042"/>
      <c r="BL114" s="1042"/>
      <c r="BM114" s="1042"/>
      <c r="BN114" s="1042"/>
      <c r="BO114" s="1042"/>
      <c r="BP114" s="1043"/>
      <c r="BQ114" s="1011">
        <v>1251065</v>
      </c>
      <c r="BR114" s="1012"/>
      <c r="BS114" s="1012"/>
      <c r="BT114" s="1012"/>
      <c r="BU114" s="1012"/>
      <c r="BV114" s="1012">
        <v>1201383</v>
      </c>
      <c r="BW114" s="1012"/>
      <c r="BX114" s="1012"/>
      <c r="BY114" s="1012"/>
      <c r="BZ114" s="1012"/>
      <c r="CA114" s="1012">
        <v>1187188</v>
      </c>
      <c r="CB114" s="1012"/>
      <c r="CC114" s="1012"/>
      <c r="CD114" s="1012"/>
      <c r="CE114" s="1012"/>
      <c r="CF114" s="1006">
        <v>37</v>
      </c>
      <c r="CG114" s="1007"/>
      <c r="CH114" s="1007"/>
      <c r="CI114" s="1007"/>
      <c r="CJ114" s="1007"/>
      <c r="CK114" s="1037"/>
      <c r="CL114" s="1038"/>
      <c r="CM114" s="1008" t="s">
        <v>454</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446</v>
      </c>
      <c r="DH114" s="1051"/>
      <c r="DI114" s="1051"/>
      <c r="DJ114" s="1051"/>
      <c r="DK114" s="1052"/>
      <c r="DL114" s="1053" t="s">
        <v>128</v>
      </c>
      <c r="DM114" s="1051"/>
      <c r="DN114" s="1051"/>
      <c r="DO114" s="1051"/>
      <c r="DP114" s="1052"/>
      <c r="DQ114" s="1053" t="s">
        <v>445</v>
      </c>
      <c r="DR114" s="1051"/>
      <c r="DS114" s="1051"/>
      <c r="DT114" s="1051"/>
      <c r="DU114" s="1052"/>
      <c r="DV114" s="1054" t="s">
        <v>445</v>
      </c>
      <c r="DW114" s="1055"/>
      <c r="DX114" s="1055"/>
      <c r="DY114" s="1055"/>
      <c r="DZ114" s="1056"/>
    </row>
    <row r="115" spans="1:130" s="245" customFormat="1" ht="26.25" customHeight="1" x14ac:dyDescent="0.15">
      <c r="A115" s="1046"/>
      <c r="B115" s="1047"/>
      <c r="C115" s="1042" t="s">
        <v>455</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446</v>
      </c>
      <c r="AB115" s="1026"/>
      <c r="AC115" s="1026"/>
      <c r="AD115" s="1026"/>
      <c r="AE115" s="1027"/>
      <c r="AF115" s="1028" t="s">
        <v>456</v>
      </c>
      <c r="AG115" s="1026"/>
      <c r="AH115" s="1026"/>
      <c r="AI115" s="1026"/>
      <c r="AJ115" s="1027"/>
      <c r="AK115" s="1028" t="s">
        <v>445</v>
      </c>
      <c r="AL115" s="1026"/>
      <c r="AM115" s="1026"/>
      <c r="AN115" s="1026"/>
      <c r="AO115" s="1027"/>
      <c r="AP115" s="1029" t="s">
        <v>445</v>
      </c>
      <c r="AQ115" s="1030"/>
      <c r="AR115" s="1030"/>
      <c r="AS115" s="1030"/>
      <c r="AT115" s="1031"/>
      <c r="AU115" s="992"/>
      <c r="AV115" s="993"/>
      <c r="AW115" s="993"/>
      <c r="AX115" s="993"/>
      <c r="AY115" s="993"/>
      <c r="AZ115" s="1041" t="s">
        <v>457</v>
      </c>
      <c r="BA115" s="1042"/>
      <c r="BB115" s="1042"/>
      <c r="BC115" s="1042"/>
      <c r="BD115" s="1042"/>
      <c r="BE115" s="1042"/>
      <c r="BF115" s="1042"/>
      <c r="BG115" s="1042"/>
      <c r="BH115" s="1042"/>
      <c r="BI115" s="1042"/>
      <c r="BJ115" s="1042"/>
      <c r="BK115" s="1042"/>
      <c r="BL115" s="1042"/>
      <c r="BM115" s="1042"/>
      <c r="BN115" s="1042"/>
      <c r="BO115" s="1042"/>
      <c r="BP115" s="1043"/>
      <c r="BQ115" s="1011" t="s">
        <v>128</v>
      </c>
      <c r="BR115" s="1012"/>
      <c r="BS115" s="1012"/>
      <c r="BT115" s="1012"/>
      <c r="BU115" s="1012"/>
      <c r="BV115" s="1012" t="s">
        <v>128</v>
      </c>
      <c r="BW115" s="1012"/>
      <c r="BX115" s="1012"/>
      <c r="BY115" s="1012"/>
      <c r="BZ115" s="1012"/>
      <c r="CA115" s="1012" t="s">
        <v>128</v>
      </c>
      <c r="CB115" s="1012"/>
      <c r="CC115" s="1012"/>
      <c r="CD115" s="1012"/>
      <c r="CE115" s="1012"/>
      <c r="CF115" s="1006" t="s">
        <v>128</v>
      </c>
      <c r="CG115" s="1007"/>
      <c r="CH115" s="1007"/>
      <c r="CI115" s="1007"/>
      <c r="CJ115" s="1007"/>
      <c r="CK115" s="1037"/>
      <c r="CL115" s="1038"/>
      <c r="CM115" s="1041" t="s">
        <v>458</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128</v>
      </c>
      <c r="DH115" s="1051"/>
      <c r="DI115" s="1051"/>
      <c r="DJ115" s="1051"/>
      <c r="DK115" s="1052"/>
      <c r="DL115" s="1053" t="s">
        <v>128</v>
      </c>
      <c r="DM115" s="1051"/>
      <c r="DN115" s="1051"/>
      <c r="DO115" s="1051"/>
      <c r="DP115" s="1052"/>
      <c r="DQ115" s="1053" t="s">
        <v>446</v>
      </c>
      <c r="DR115" s="1051"/>
      <c r="DS115" s="1051"/>
      <c r="DT115" s="1051"/>
      <c r="DU115" s="1052"/>
      <c r="DV115" s="1054" t="s">
        <v>445</v>
      </c>
      <c r="DW115" s="1055"/>
      <c r="DX115" s="1055"/>
      <c r="DY115" s="1055"/>
      <c r="DZ115" s="1056"/>
    </row>
    <row r="116" spans="1:130" s="245" customFormat="1" ht="26.25" customHeight="1" x14ac:dyDescent="0.15">
      <c r="A116" s="1048"/>
      <c r="B116" s="1049"/>
      <c r="C116" s="1057" t="s">
        <v>459</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128</v>
      </c>
      <c r="AB116" s="1051"/>
      <c r="AC116" s="1051"/>
      <c r="AD116" s="1051"/>
      <c r="AE116" s="1052"/>
      <c r="AF116" s="1053" t="s">
        <v>128</v>
      </c>
      <c r="AG116" s="1051"/>
      <c r="AH116" s="1051"/>
      <c r="AI116" s="1051"/>
      <c r="AJ116" s="1052"/>
      <c r="AK116" s="1053" t="s">
        <v>446</v>
      </c>
      <c r="AL116" s="1051"/>
      <c r="AM116" s="1051"/>
      <c r="AN116" s="1051"/>
      <c r="AO116" s="1052"/>
      <c r="AP116" s="1054" t="s">
        <v>460</v>
      </c>
      <c r="AQ116" s="1055"/>
      <c r="AR116" s="1055"/>
      <c r="AS116" s="1055"/>
      <c r="AT116" s="1056"/>
      <c r="AU116" s="992"/>
      <c r="AV116" s="993"/>
      <c r="AW116" s="993"/>
      <c r="AX116" s="993"/>
      <c r="AY116" s="993"/>
      <c r="AZ116" s="1059" t="s">
        <v>461</v>
      </c>
      <c r="BA116" s="1060"/>
      <c r="BB116" s="1060"/>
      <c r="BC116" s="1060"/>
      <c r="BD116" s="1060"/>
      <c r="BE116" s="1060"/>
      <c r="BF116" s="1060"/>
      <c r="BG116" s="1060"/>
      <c r="BH116" s="1060"/>
      <c r="BI116" s="1060"/>
      <c r="BJ116" s="1060"/>
      <c r="BK116" s="1060"/>
      <c r="BL116" s="1060"/>
      <c r="BM116" s="1060"/>
      <c r="BN116" s="1060"/>
      <c r="BO116" s="1060"/>
      <c r="BP116" s="1061"/>
      <c r="BQ116" s="1011" t="s">
        <v>128</v>
      </c>
      <c r="BR116" s="1012"/>
      <c r="BS116" s="1012"/>
      <c r="BT116" s="1012"/>
      <c r="BU116" s="1012"/>
      <c r="BV116" s="1012" t="s">
        <v>128</v>
      </c>
      <c r="BW116" s="1012"/>
      <c r="BX116" s="1012"/>
      <c r="BY116" s="1012"/>
      <c r="BZ116" s="1012"/>
      <c r="CA116" s="1012" t="s">
        <v>445</v>
      </c>
      <c r="CB116" s="1012"/>
      <c r="CC116" s="1012"/>
      <c r="CD116" s="1012"/>
      <c r="CE116" s="1012"/>
      <c r="CF116" s="1006" t="s">
        <v>445</v>
      </c>
      <c r="CG116" s="1007"/>
      <c r="CH116" s="1007"/>
      <c r="CI116" s="1007"/>
      <c r="CJ116" s="1007"/>
      <c r="CK116" s="1037"/>
      <c r="CL116" s="1038"/>
      <c r="CM116" s="1008" t="s">
        <v>462</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446</v>
      </c>
      <c r="DH116" s="1051"/>
      <c r="DI116" s="1051"/>
      <c r="DJ116" s="1051"/>
      <c r="DK116" s="1052"/>
      <c r="DL116" s="1053" t="s">
        <v>128</v>
      </c>
      <c r="DM116" s="1051"/>
      <c r="DN116" s="1051"/>
      <c r="DO116" s="1051"/>
      <c r="DP116" s="1052"/>
      <c r="DQ116" s="1053" t="s">
        <v>128</v>
      </c>
      <c r="DR116" s="1051"/>
      <c r="DS116" s="1051"/>
      <c r="DT116" s="1051"/>
      <c r="DU116" s="1052"/>
      <c r="DV116" s="1054" t="s">
        <v>463</v>
      </c>
      <c r="DW116" s="1055"/>
      <c r="DX116" s="1055"/>
      <c r="DY116" s="1055"/>
      <c r="DZ116" s="1056"/>
    </row>
    <row r="117" spans="1:130" s="245" customFormat="1" ht="26.25" customHeight="1" x14ac:dyDescent="0.15">
      <c r="A117" s="996" t="s">
        <v>187</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464</v>
      </c>
      <c r="Z117" s="978"/>
      <c r="AA117" s="1068">
        <v>563523</v>
      </c>
      <c r="AB117" s="1069"/>
      <c r="AC117" s="1069"/>
      <c r="AD117" s="1069"/>
      <c r="AE117" s="1070"/>
      <c r="AF117" s="1071">
        <v>536174</v>
      </c>
      <c r="AG117" s="1069"/>
      <c r="AH117" s="1069"/>
      <c r="AI117" s="1069"/>
      <c r="AJ117" s="1070"/>
      <c r="AK117" s="1071">
        <v>488927</v>
      </c>
      <c r="AL117" s="1069"/>
      <c r="AM117" s="1069"/>
      <c r="AN117" s="1069"/>
      <c r="AO117" s="1070"/>
      <c r="AP117" s="1072"/>
      <c r="AQ117" s="1073"/>
      <c r="AR117" s="1073"/>
      <c r="AS117" s="1073"/>
      <c r="AT117" s="1074"/>
      <c r="AU117" s="992"/>
      <c r="AV117" s="993"/>
      <c r="AW117" s="993"/>
      <c r="AX117" s="993"/>
      <c r="AY117" s="993"/>
      <c r="AZ117" s="1059" t="s">
        <v>465</v>
      </c>
      <c r="BA117" s="1060"/>
      <c r="BB117" s="1060"/>
      <c r="BC117" s="1060"/>
      <c r="BD117" s="1060"/>
      <c r="BE117" s="1060"/>
      <c r="BF117" s="1060"/>
      <c r="BG117" s="1060"/>
      <c r="BH117" s="1060"/>
      <c r="BI117" s="1060"/>
      <c r="BJ117" s="1060"/>
      <c r="BK117" s="1060"/>
      <c r="BL117" s="1060"/>
      <c r="BM117" s="1060"/>
      <c r="BN117" s="1060"/>
      <c r="BO117" s="1060"/>
      <c r="BP117" s="1061"/>
      <c r="BQ117" s="1011" t="s">
        <v>445</v>
      </c>
      <c r="BR117" s="1012"/>
      <c r="BS117" s="1012"/>
      <c r="BT117" s="1012"/>
      <c r="BU117" s="1012"/>
      <c r="BV117" s="1012" t="s">
        <v>128</v>
      </c>
      <c r="BW117" s="1012"/>
      <c r="BX117" s="1012"/>
      <c r="BY117" s="1012"/>
      <c r="BZ117" s="1012"/>
      <c r="CA117" s="1012" t="s">
        <v>466</v>
      </c>
      <c r="CB117" s="1012"/>
      <c r="CC117" s="1012"/>
      <c r="CD117" s="1012"/>
      <c r="CE117" s="1012"/>
      <c r="CF117" s="1006" t="s">
        <v>446</v>
      </c>
      <c r="CG117" s="1007"/>
      <c r="CH117" s="1007"/>
      <c r="CI117" s="1007"/>
      <c r="CJ117" s="1007"/>
      <c r="CK117" s="1037"/>
      <c r="CL117" s="1038"/>
      <c r="CM117" s="1008" t="s">
        <v>467</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128</v>
      </c>
      <c r="DH117" s="1051"/>
      <c r="DI117" s="1051"/>
      <c r="DJ117" s="1051"/>
      <c r="DK117" s="1052"/>
      <c r="DL117" s="1053" t="s">
        <v>445</v>
      </c>
      <c r="DM117" s="1051"/>
      <c r="DN117" s="1051"/>
      <c r="DO117" s="1051"/>
      <c r="DP117" s="1052"/>
      <c r="DQ117" s="1053" t="s">
        <v>445</v>
      </c>
      <c r="DR117" s="1051"/>
      <c r="DS117" s="1051"/>
      <c r="DT117" s="1051"/>
      <c r="DU117" s="1052"/>
      <c r="DV117" s="1054" t="s">
        <v>128</v>
      </c>
      <c r="DW117" s="1055"/>
      <c r="DX117" s="1055"/>
      <c r="DY117" s="1055"/>
      <c r="DZ117" s="1056"/>
    </row>
    <row r="118" spans="1:130" s="245" customFormat="1" ht="26.25" customHeight="1" x14ac:dyDescent="0.15">
      <c r="A118" s="996" t="s">
        <v>433</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431</v>
      </c>
      <c r="AB118" s="977"/>
      <c r="AC118" s="977"/>
      <c r="AD118" s="977"/>
      <c r="AE118" s="978"/>
      <c r="AF118" s="976" t="s">
        <v>309</v>
      </c>
      <c r="AG118" s="977"/>
      <c r="AH118" s="977"/>
      <c r="AI118" s="977"/>
      <c r="AJ118" s="978"/>
      <c r="AK118" s="976" t="s">
        <v>308</v>
      </c>
      <c r="AL118" s="977"/>
      <c r="AM118" s="977"/>
      <c r="AN118" s="977"/>
      <c r="AO118" s="978"/>
      <c r="AP118" s="1063" t="s">
        <v>432</v>
      </c>
      <c r="AQ118" s="1064"/>
      <c r="AR118" s="1064"/>
      <c r="AS118" s="1064"/>
      <c r="AT118" s="1065"/>
      <c r="AU118" s="992"/>
      <c r="AV118" s="993"/>
      <c r="AW118" s="993"/>
      <c r="AX118" s="993"/>
      <c r="AY118" s="993"/>
      <c r="AZ118" s="1066" t="s">
        <v>468</v>
      </c>
      <c r="BA118" s="1057"/>
      <c r="BB118" s="1057"/>
      <c r="BC118" s="1057"/>
      <c r="BD118" s="1057"/>
      <c r="BE118" s="1057"/>
      <c r="BF118" s="1057"/>
      <c r="BG118" s="1057"/>
      <c r="BH118" s="1057"/>
      <c r="BI118" s="1057"/>
      <c r="BJ118" s="1057"/>
      <c r="BK118" s="1057"/>
      <c r="BL118" s="1057"/>
      <c r="BM118" s="1057"/>
      <c r="BN118" s="1057"/>
      <c r="BO118" s="1057"/>
      <c r="BP118" s="1058"/>
      <c r="BQ118" s="1089" t="s">
        <v>466</v>
      </c>
      <c r="BR118" s="1090"/>
      <c r="BS118" s="1090"/>
      <c r="BT118" s="1090"/>
      <c r="BU118" s="1090"/>
      <c r="BV118" s="1090" t="s">
        <v>128</v>
      </c>
      <c r="BW118" s="1090"/>
      <c r="BX118" s="1090"/>
      <c r="BY118" s="1090"/>
      <c r="BZ118" s="1090"/>
      <c r="CA118" s="1090" t="s">
        <v>446</v>
      </c>
      <c r="CB118" s="1090"/>
      <c r="CC118" s="1090"/>
      <c r="CD118" s="1090"/>
      <c r="CE118" s="1090"/>
      <c r="CF118" s="1006" t="s">
        <v>466</v>
      </c>
      <c r="CG118" s="1007"/>
      <c r="CH118" s="1007"/>
      <c r="CI118" s="1007"/>
      <c r="CJ118" s="1007"/>
      <c r="CK118" s="1037"/>
      <c r="CL118" s="1038"/>
      <c r="CM118" s="1008" t="s">
        <v>469</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445</v>
      </c>
      <c r="DH118" s="1051"/>
      <c r="DI118" s="1051"/>
      <c r="DJ118" s="1051"/>
      <c r="DK118" s="1052"/>
      <c r="DL118" s="1053" t="s">
        <v>128</v>
      </c>
      <c r="DM118" s="1051"/>
      <c r="DN118" s="1051"/>
      <c r="DO118" s="1051"/>
      <c r="DP118" s="1052"/>
      <c r="DQ118" s="1053" t="s">
        <v>446</v>
      </c>
      <c r="DR118" s="1051"/>
      <c r="DS118" s="1051"/>
      <c r="DT118" s="1051"/>
      <c r="DU118" s="1052"/>
      <c r="DV118" s="1054" t="s">
        <v>446</v>
      </c>
      <c r="DW118" s="1055"/>
      <c r="DX118" s="1055"/>
      <c r="DY118" s="1055"/>
      <c r="DZ118" s="1056"/>
    </row>
    <row r="119" spans="1:130" s="245" customFormat="1" ht="26.25" customHeight="1" x14ac:dyDescent="0.15">
      <c r="A119" s="1150" t="s">
        <v>436</v>
      </c>
      <c r="B119" s="1036"/>
      <c r="C119" s="1015" t="s">
        <v>437</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446</v>
      </c>
      <c r="AB119" s="984"/>
      <c r="AC119" s="984"/>
      <c r="AD119" s="984"/>
      <c r="AE119" s="985"/>
      <c r="AF119" s="986" t="s">
        <v>445</v>
      </c>
      <c r="AG119" s="984"/>
      <c r="AH119" s="984"/>
      <c r="AI119" s="984"/>
      <c r="AJ119" s="985"/>
      <c r="AK119" s="986" t="s">
        <v>128</v>
      </c>
      <c r="AL119" s="984"/>
      <c r="AM119" s="984"/>
      <c r="AN119" s="984"/>
      <c r="AO119" s="985"/>
      <c r="AP119" s="987" t="s">
        <v>128</v>
      </c>
      <c r="AQ119" s="988"/>
      <c r="AR119" s="988"/>
      <c r="AS119" s="988"/>
      <c r="AT119" s="989"/>
      <c r="AU119" s="994"/>
      <c r="AV119" s="995"/>
      <c r="AW119" s="995"/>
      <c r="AX119" s="995"/>
      <c r="AY119" s="995"/>
      <c r="AZ119" s="276" t="s">
        <v>187</v>
      </c>
      <c r="BA119" s="276"/>
      <c r="BB119" s="276"/>
      <c r="BC119" s="276"/>
      <c r="BD119" s="276"/>
      <c r="BE119" s="276"/>
      <c r="BF119" s="276"/>
      <c r="BG119" s="276"/>
      <c r="BH119" s="276"/>
      <c r="BI119" s="276"/>
      <c r="BJ119" s="276"/>
      <c r="BK119" s="276"/>
      <c r="BL119" s="276"/>
      <c r="BM119" s="276"/>
      <c r="BN119" s="276"/>
      <c r="BO119" s="1067" t="s">
        <v>470</v>
      </c>
      <c r="BP119" s="1098"/>
      <c r="BQ119" s="1089">
        <v>5805329</v>
      </c>
      <c r="BR119" s="1090"/>
      <c r="BS119" s="1090"/>
      <c r="BT119" s="1090"/>
      <c r="BU119" s="1090"/>
      <c r="BV119" s="1090">
        <v>5676066</v>
      </c>
      <c r="BW119" s="1090"/>
      <c r="BX119" s="1090"/>
      <c r="BY119" s="1090"/>
      <c r="BZ119" s="1090"/>
      <c r="CA119" s="1090">
        <v>5787526</v>
      </c>
      <c r="CB119" s="1090"/>
      <c r="CC119" s="1090"/>
      <c r="CD119" s="1090"/>
      <c r="CE119" s="1090"/>
      <c r="CF119" s="1091"/>
      <c r="CG119" s="1092"/>
      <c r="CH119" s="1092"/>
      <c r="CI119" s="1092"/>
      <c r="CJ119" s="1093"/>
      <c r="CK119" s="1039"/>
      <c r="CL119" s="1040"/>
      <c r="CM119" s="1094" t="s">
        <v>471</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128</v>
      </c>
      <c r="DH119" s="1076"/>
      <c r="DI119" s="1076"/>
      <c r="DJ119" s="1076"/>
      <c r="DK119" s="1077"/>
      <c r="DL119" s="1075" t="s">
        <v>128</v>
      </c>
      <c r="DM119" s="1076"/>
      <c r="DN119" s="1076"/>
      <c r="DO119" s="1076"/>
      <c r="DP119" s="1077"/>
      <c r="DQ119" s="1075" t="s">
        <v>466</v>
      </c>
      <c r="DR119" s="1076"/>
      <c r="DS119" s="1076"/>
      <c r="DT119" s="1076"/>
      <c r="DU119" s="1077"/>
      <c r="DV119" s="1078" t="s">
        <v>445</v>
      </c>
      <c r="DW119" s="1079"/>
      <c r="DX119" s="1079"/>
      <c r="DY119" s="1079"/>
      <c r="DZ119" s="1080"/>
    </row>
    <row r="120" spans="1:130" s="245" customFormat="1" ht="26.25" customHeight="1" x14ac:dyDescent="0.15">
      <c r="A120" s="1151"/>
      <c r="B120" s="1038"/>
      <c r="C120" s="1008" t="s">
        <v>442</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466</v>
      </c>
      <c r="AB120" s="1051"/>
      <c r="AC120" s="1051"/>
      <c r="AD120" s="1051"/>
      <c r="AE120" s="1052"/>
      <c r="AF120" s="1053" t="s">
        <v>446</v>
      </c>
      <c r="AG120" s="1051"/>
      <c r="AH120" s="1051"/>
      <c r="AI120" s="1051"/>
      <c r="AJ120" s="1052"/>
      <c r="AK120" s="1053" t="s">
        <v>446</v>
      </c>
      <c r="AL120" s="1051"/>
      <c r="AM120" s="1051"/>
      <c r="AN120" s="1051"/>
      <c r="AO120" s="1052"/>
      <c r="AP120" s="1054" t="s">
        <v>128</v>
      </c>
      <c r="AQ120" s="1055"/>
      <c r="AR120" s="1055"/>
      <c r="AS120" s="1055"/>
      <c r="AT120" s="1056"/>
      <c r="AU120" s="1081" t="s">
        <v>472</v>
      </c>
      <c r="AV120" s="1082"/>
      <c r="AW120" s="1082"/>
      <c r="AX120" s="1082"/>
      <c r="AY120" s="1083"/>
      <c r="AZ120" s="1032" t="s">
        <v>473</v>
      </c>
      <c r="BA120" s="981"/>
      <c r="BB120" s="981"/>
      <c r="BC120" s="981"/>
      <c r="BD120" s="981"/>
      <c r="BE120" s="981"/>
      <c r="BF120" s="981"/>
      <c r="BG120" s="981"/>
      <c r="BH120" s="981"/>
      <c r="BI120" s="981"/>
      <c r="BJ120" s="981"/>
      <c r="BK120" s="981"/>
      <c r="BL120" s="981"/>
      <c r="BM120" s="981"/>
      <c r="BN120" s="981"/>
      <c r="BO120" s="981"/>
      <c r="BP120" s="982"/>
      <c r="BQ120" s="1018">
        <v>4437867</v>
      </c>
      <c r="BR120" s="1019"/>
      <c r="BS120" s="1019"/>
      <c r="BT120" s="1019"/>
      <c r="BU120" s="1019"/>
      <c r="BV120" s="1019">
        <v>4409945</v>
      </c>
      <c r="BW120" s="1019"/>
      <c r="BX120" s="1019"/>
      <c r="BY120" s="1019"/>
      <c r="BZ120" s="1019"/>
      <c r="CA120" s="1019">
        <v>3954269</v>
      </c>
      <c r="CB120" s="1019"/>
      <c r="CC120" s="1019"/>
      <c r="CD120" s="1019"/>
      <c r="CE120" s="1019"/>
      <c r="CF120" s="1033">
        <v>123.2</v>
      </c>
      <c r="CG120" s="1034"/>
      <c r="CH120" s="1034"/>
      <c r="CI120" s="1034"/>
      <c r="CJ120" s="1034"/>
      <c r="CK120" s="1099" t="s">
        <v>474</v>
      </c>
      <c r="CL120" s="1100"/>
      <c r="CM120" s="1100"/>
      <c r="CN120" s="1100"/>
      <c r="CO120" s="1101"/>
      <c r="CP120" s="1107" t="s">
        <v>475</v>
      </c>
      <c r="CQ120" s="1108"/>
      <c r="CR120" s="1108"/>
      <c r="CS120" s="1108"/>
      <c r="CT120" s="1108"/>
      <c r="CU120" s="1108"/>
      <c r="CV120" s="1108"/>
      <c r="CW120" s="1108"/>
      <c r="CX120" s="1108"/>
      <c r="CY120" s="1108"/>
      <c r="CZ120" s="1108"/>
      <c r="DA120" s="1108"/>
      <c r="DB120" s="1108"/>
      <c r="DC120" s="1108"/>
      <c r="DD120" s="1108"/>
      <c r="DE120" s="1108"/>
      <c r="DF120" s="1109"/>
      <c r="DG120" s="1018">
        <v>618299</v>
      </c>
      <c r="DH120" s="1019"/>
      <c r="DI120" s="1019"/>
      <c r="DJ120" s="1019"/>
      <c r="DK120" s="1019"/>
      <c r="DL120" s="1019">
        <v>597378</v>
      </c>
      <c r="DM120" s="1019"/>
      <c r="DN120" s="1019"/>
      <c r="DO120" s="1019"/>
      <c r="DP120" s="1019"/>
      <c r="DQ120" s="1019">
        <v>565898</v>
      </c>
      <c r="DR120" s="1019"/>
      <c r="DS120" s="1019"/>
      <c r="DT120" s="1019"/>
      <c r="DU120" s="1019"/>
      <c r="DV120" s="1020">
        <v>17.600000000000001</v>
      </c>
      <c r="DW120" s="1020"/>
      <c r="DX120" s="1020"/>
      <c r="DY120" s="1020"/>
      <c r="DZ120" s="1021"/>
    </row>
    <row r="121" spans="1:130" s="245" customFormat="1" ht="26.25" customHeight="1" x14ac:dyDescent="0.15">
      <c r="A121" s="1151"/>
      <c r="B121" s="1038"/>
      <c r="C121" s="1059" t="s">
        <v>476</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445</v>
      </c>
      <c r="AB121" s="1051"/>
      <c r="AC121" s="1051"/>
      <c r="AD121" s="1051"/>
      <c r="AE121" s="1052"/>
      <c r="AF121" s="1053" t="s">
        <v>466</v>
      </c>
      <c r="AG121" s="1051"/>
      <c r="AH121" s="1051"/>
      <c r="AI121" s="1051"/>
      <c r="AJ121" s="1052"/>
      <c r="AK121" s="1053" t="s">
        <v>445</v>
      </c>
      <c r="AL121" s="1051"/>
      <c r="AM121" s="1051"/>
      <c r="AN121" s="1051"/>
      <c r="AO121" s="1052"/>
      <c r="AP121" s="1054" t="s">
        <v>128</v>
      </c>
      <c r="AQ121" s="1055"/>
      <c r="AR121" s="1055"/>
      <c r="AS121" s="1055"/>
      <c r="AT121" s="1056"/>
      <c r="AU121" s="1084"/>
      <c r="AV121" s="1085"/>
      <c r="AW121" s="1085"/>
      <c r="AX121" s="1085"/>
      <c r="AY121" s="1086"/>
      <c r="AZ121" s="1041" t="s">
        <v>477</v>
      </c>
      <c r="BA121" s="1042"/>
      <c r="BB121" s="1042"/>
      <c r="BC121" s="1042"/>
      <c r="BD121" s="1042"/>
      <c r="BE121" s="1042"/>
      <c r="BF121" s="1042"/>
      <c r="BG121" s="1042"/>
      <c r="BH121" s="1042"/>
      <c r="BI121" s="1042"/>
      <c r="BJ121" s="1042"/>
      <c r="BK121" s="1042"/>
      <c r="BL121" s="1042"/>
      <c r="BM121" s="1042"/>
      <c r="BN121" s="1042"/>
      <c r="BO121" s="1042"/>
      <c r="BP121" s="1043"/>
      <c r="BQ121" s="1011">
        <v>71152</v>
      </c>
      <c r="BR121" s="1012"/>
      <c r="BS121" s="1012"/>
      <c r="BT121" s="1012"/>
      <c r="BU121" s="1012"/>
      <c r="BV121" s="1012">
        <v>58244</v>
      </c>
      <c r="BW121" s="1012"/>
      <c r="BX121" s="1012"/>
      <c r="BY121" s="1012"/>
      <c r="BZ121" s="1012"/>
      <c r="CA121" s="1012">
        <v>50127</v>
      </c>
      <c r="CB121" s="1012"/>
      <c r="CC121" s="1012"/>
      <c r="CD121" s="1012"/>
      <c r="CE121" s="1012"/>
      <c r="CF121" s="1006">
        <v>1.6</v>
      </c>
      <c r="CG121" s="1007"/>
      <c r="CH121" s="1007"/>
      <c r="CI121" s="1007"/>
      <c r="CJ121" s="1007"/>
      <c r="CK121" s="1102"/>
      <c r="CL121" s="1103"/>
      <c r="CM121" s="1103"/>
      <c r="CN121" s="1103"/>
      <c r="CO121" s="1104"/>
      <c r="CP121" s="1112"/>
      <c r="CQ121" s="1113"/>
      <c r="CR121" s="1113"/>
      <c r="CS121" s="1113"/>
      <c r="CT121" s="1113"/>
      <c r="CU121" s="1113"/>
      <c r="CV121" s="1113"/>
      <c r="CW121" s="1113"/>
      <c r="CX121" s="1113"/>
      <c r="CY121" s="1113"/>
      <c r="CZ121" s="1113"/>
      <c r="DA121" s="1113"/>
      <c r="DB121" s="1113"/>
      <c r="DC121" s="1113"/>
      <c r="DD121" s="1113"/>
      <c r="DE121" s="1113"/>
      <c r="DF121" s="1114"/>
      <c r="DG121" s="1011"/>
      <c r="DH121" s="1012"/>
      <c r="DI121" s="1012"/>
      <c r="DJ121" s="1012"/>
      <c r="DK121" s="1012"/>
      <c r="DL121" s="1012"/>
      <c r="DM121" s="1012"/>
      <c r="DN121" s="1012"/>
      <c r="DO121" s="1012"/>
      <c r="DP121" s="1012"/>
      <c r="DQ121" s="1012"/>
      <c r="DR121" s="1012"/>
      <c r="DS121" s="1012"/>
      <c r="DT121" s="1012"/>
      <c r="DU121" s="1012"/>
      <c r="DV121" s="1013"/>
      <c r="DW121" s="1013"/>
      <c r="DX121" s="1013"/>
      <c r="DY121" s="1013"/>
      <c r="DZ121" s="1014"/>
    </row>
    <row r="122" spans="1:130" s="245" customFormat="1" ht="26.25" customHeight="1" x14ac:dyDescent="0.15">
      <c r="A122" s="1151"/>
      <c r="B122" s="1038"/>
      <c r="C122" s="1008" t="s">
        <v>454</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445</v>
      </c>
      <c r="AB122" s="1051"/>
      <c r="AC122" s="1051"/>
      <c r="AD122" s="1051"/>
      <c r="AE122" s="1052"/>
      <c r="AF122" s="1053" t="s">
        <v>445</v>
      </c>
      <c r="AG122" s="1051"/>
      <c r="AH122" s="1051"/>
      <c r="AI122" s="1051"/>
      <c r="AJ122" s="1052"/>
      <c r="AK122" s="1053" t="s">
        <v>128</v>
      </c>
      <c r="AL122" s="1051"/>
      <c r="AM122" s="1051"/>
      <c r="AN122" s="1051"/>
      <c r="AO122" s="1052"/>
      <c r="AP122" s="1054" t="s">
        <v>128</v>
      </c>
      <c r="AQ122" s="1055"/>
      <c r="AR122" s="1055"/>
      <c r="AS122" s="1055"/>
      <c r="AT122" s="1056"/>
      <c r="AU122" s="1084"/>
      <c r="AV122" s="1085"/>
      <c r="AW122" s="1085"/>
      <c r="AX122" s="1085"/>
      <c r="AY122" s="1086"/>
      <c r="AZ122" s="1066" t="s">
        <v>478</v>
      </c>
      <c r="BA122" s="1057"/>
      <c r="BB122" s="1057"/>
      <c r="BC122" s="1057"/>
      <c r="BD122" s="1057"/>
      <c r="BE122" s="1057"/>
      <c r="BF122" s="1057"/>
      <c r="BG122" s="1057"/>
      <c r="BH122" s="1057"/>
      <c r="BI122" s="1057"/>
      <c r="BJ122" s="1057"/>
      <c r="BK122" s="1057"/>
      <c r="BL122" s="1057"/>
      <c r="BM122" s="1057"/>
      <c r="BN122" s="1057"/>
      <c r="BO122" s="1057"/>
      <c r="BP122" s="1058"/>
      <c r="BQ122" s="1089">
        <v>3510912</v>
      </c>
      <c r="BR122" s="1090"/>
      <c r="BS122" s="1090"/>
      <c r="BT122" s="1090"/>
      <c r="BU122" s="1090"/>
      <c r="BV122" s="1090">
        <v>3383865</v>
      </c>
      <c r="BW122" s="1090"/>
      <c r="BX122" s="1090"/>
      <c r="BY122" s="1090"/>
      <c r="BZ122" s="1090"/>
      <c r="CA122" s="1090">
        <v>3401654</v>
      </c>
      <c r="CB122" s="1090"/>
      <c r="CC122" s="1090"/>
      <c r="CD122" s="1090"/>
      <c r="CE122" s="1090"/>
      <c r="CF122" s="1110">
        <v>106</v>
      </c>
      <c r="CG122" s="1111"/>
      <c r="CH122" s="1111"/>
      <c r="CI122" s="1111"/>
      <c r="CJ122" s="1111"/>
      <c r="CK122" s="1102"/>
      <c r="CL122" s="1103"/>
      <c r="CM122" s="1103"/>
      <c r="CN122" s="1103"/>
      <c r="CO122" s="1104"/>
      <c r="CP122" s="1112"/>
      <c r="CQ122" s="1113"/>
      <c r="CR122" s="1113"/>
      <c r="CS122" s="1113"/>
      <c r="CT122" s="1113"/>
      <c r="CU122" s="1113"/>
      <c r="CV122" s="1113"/>
      <c r="CW122" s="1113"/>
      <c r="CX122" s="1113"/>
      <c r="CY122" s="1113"/>
      <c r="CZ122" s="1113"/>
      <c r="DA122" s="1113"/>
      <c r="DB122" s="1113"/>
      <c r="DC122" s="1113"/>
      <c r="DD122" s="1113"/>
      <c r="DE122" s="1113"/>
      <c r="DF122" s="1114"/>
      <c r="DG122" s="1011"/>
      <c r="DH122" s="1012"/>
      <c r="DI122" s="1012"/>
      <c r="DJ122" s="1012"/>
      <c r="DK122" s="1012"/>
      <c r="DL122" s="1012"/>
      <c r="DM122" s="1012"/>
      <c r="DN122" s="1012"/>
      <c r="DO122" s="1012"/>
      <c r="DP122" s="1012"/>
      <c r="DQ122" s="1012"/>
      <c r="DR122" s="1012"/>
      <c r="DS122" s="1012"/>
      <c r="DT122" s="1012"/>
      <c r="DU122" s="1012"/>
      <c r="DV122" s="1013"/>
      <c r="DW122" s="1013"/>
      <c r="DX122" s="1013"/>
      <c r="DY122" s="1013"/>
      <c r="DZ122" s="1014"/>
    </row>
    <row r="123" spans="1:130" s="245" customFormat="1" ht="26.25" customHeight="1" x14ac:dyDescent="0.15">
      <c r="A123" s="1151"/>
      <c r="B123" s="1038"/>
      <c r="C123" s="1008" t="s">
        <v>462</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128</v>
      </c>
      <c r="AB123" s="1051"/>
      <c r="AC123" s="1051"/>
      <c r="AD123" s="1051"/>
      <c r="AE123" s="1052"/>
      <c r="AF123" s="1053" t="s">
        <v>445</v>
      </c>
      <c r="AG123" s="1051"/>
      <c r="AH123" s="1051"/>
      <c r="AI123" s="1051"/>
      <c r="AJ123" s="1052"/>
      <c r="AK123" s="1053" t="s">
        <v>445</v>
      </c>
      <c r="AL123" s="1051"/>
      <c r="AM123" s="1051"/>
      <c r="AN123" s="1051"/>
      <c r="AO123" s="1052"/>
      <c r="AP123" s="1054" t="s">
        <v>445</v>
      </c>
      <c r="AQ123" s="1055"/>
      <c r="AR123" s="1055"/>
      <c r="AS123" s="1055"/>
      <c r="AT123" s="1056"/>
      <c r="AU123" s="1087"/>
      <c r="AV123" s="1088"/>
      <c r="AW123" s="1088"/>
      <c r="AX123" s="1088"/>
      <c r="AY123" s="1088"/>
      <c r="AZ123" s="276" t="s">
        <v>187</v>
      </c>
      <c r="BA123" s="276"/>
      <c r="BB123" s="276"/>
      <c r="BC123" s="276"/>
      <c r="BD123" s="276"/>
      <c r="BE123" s="276"/>
      <c r="BF123" s="276"/>
      <c r="BG123" s="276"/>
      <c r="BH123" s="276"/>
      <c r="BI123" s="276"/>
      <c r="BJ123" s="276"/>
      <c r="BK123" s="276"/>
      <c r="BL123" s="276"/>
      <c r="BM123" s="276"/>
      <c r="BN123" s="276"/>
      <c r="BO123" s="1067" t="s">
        <v>479</v>
      </c>
      <c r="BP123" s="1098"/>
      <c r="BQ123" s="1157">
        <v>8019931</v>
      </c>
      <c r="BR123" s="1158"/>
      <c r="BS123" s="1158"/>
      <c r="BT123" s="1158"/>
      <c r="BU123" s="1158"/>
      <c r="BV123" s="1158">
        <v>7852054</v>
      </c>
      <c r="BW123" s="1158"/>
      <c r="BX123" s="1158"/>
      <c r="BY123" s="1158"/>
      <c r="BZ123" s="1158"/>
      <c r="CA123" s="1158">
        <v>7406050</v>
      </c>
      <c r="CB123" s="1158"/>
      <c r="CC123" s="1158"/>
      <c r="CD123" s="1158"/>
      <c r="CE123" s="1158"/>
      <c r="CF123" s="1091"/>
      <c r="CG123" s="1092"/>
      <c r="CH123" s="1092"/>
      <c r="CI123" s="1092"/>
      <c r="CJ123" s="1093"/>
      <c r="CK123" s="1102"/>
      <c r="CL123" s="1103"/>
      <c r="CM123" s="1103"/>
      <c r="CN123" s="1103"/>
      <c r="CO123" s="1104"/>
      <c r="CP123" s="1112"/>
      <c r="CQ123" s="1113"/>
      <c r="CR123" s="1113"/>
      <c r="CS123" s="1113"/>
      <c r="CT123" s="1113"/>
      <c r="CU123" s="1113"/>
      <c r="CV123" s="1113"/>
      <c r="CW123" s="1113"/>
      <c r="CX123" s="1113"/>
      <c r="CY123" s="1113"/>
      <c r="CZ123" s="1113"/>
      <c r="DA123" s="1113"/>
      <c r="DB123" s="1113"/>
      <c r="DC123" s="1113"/>
      <c r="DD123" s="1113"/>
      <c r="DE123" s="1113"/>
      <c r="DF123" s="1114"/>
      <c r="DG123" s="1050"/>
      <c r="DH123" s="1051"/>
      <c r="DI123" s="1051"/>
      <c r="DJ123" s="1051"/>
      <c r="DK123" s="1052"/>
      <c r="DL123" s="1053"/>
      <c r="DM123" s="1051"/>
      <c r="DN123" s="1051"/>
      <c r="DO123" s="1051"/>
      <c r="DP123" s="1052"/>
      <c r="DQ123" s="1053"/>
      <c r="DR123" s="1051"/>
      <c r="DS123" s="1051"/>
      <c r="DT123" s="1051"/>
      <c r="DU123" s="1052"/>
      <c r="DV123" s="1054"/>
      <c r="DW123" s="1055"/>
      <c r="DX123" s="1055"/>
      <c r="DY123" s="1055"/>
      <c r="DZ123" s="1056"/>
    </row>
    <row r="124" spans="1:130" s="245" customFormat="1" ht="26.25" customHeight="1" thickBot="1" x14ac:dyDescent="0.2">
      <c r="A124" s="1151"/>
      <c r="B124" s="1038"/>
      <c r="C124" s="1008" t="s">
        <v>467</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128</v>
      </c>
      <c r="AB124" s="1051"/>
      <c r="AC124" s="1051"/>
      <c r="AD124" s="1051"/>
      <c r="AE124" s="1052"/>
      <c r="AF124" s="1053" t="s">
        <v>128</v>
      </c>
      <c r="AG124" s="1051"/>
      <c r="AH124" s="1051"/>
      <c r="AI124" s="1051"/>
      <c r="AJ124" s="1052"/>
      <c r="AK124" s="1053" t="s">
        <v>128</v>
      </c>
      <c r="AL124" s="1051"/>
      <c r="AM124" s="1051"/>
      <c r="AN124" s="1051"/>
      <c r="AO124" s="1052"/>
      <c r="AP124" s="1054" t="s">
        <v>445</v>
      </c>
      <c r="AQ124" s="1055"/>
      <c r="AR124" s="1055"/>
      <c r="AS124" s="1055"/>
      <c r="AT124" s="1056"/>
      <c r="AU124" s="1153" t="s">
        <v>480</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t="s">
        <v>446</v>
      </c>
      <c r="BR124" s="1120"/>
      <c r="BS124" s="1120"/>
      <c r="BT124" s="1120"/>
      <c r="BU124" s="1120"/>
      <c r="BV124" s="1120" t="s">
        <v>445</v>
      </c>
      <c r="BW124" s="1120"/>
      <c r="BX124" s="1120"/>
      <c r="BY124" s="1120"/>
      <c r="BZ124" s="1120"/>
      <c r="CA124" s="1120" t="s">
        <v>128</v>
      </c>
      <c r="CB124" s="1120"/>
      <c r="CC124" s="1120"/>
      <c r="CD124" s="1120"/>
      <c r="CE124" s="1120"/>
      <c r="CF124" s="1121"/>
      <c r="CG124" s="1122"/>
      <c r="CH124" s="1122"/>
      <c r="CI124" s="1122"/>
      <c r="CJ124" s="1123"/>
      <c r="CK124" s="1105"/>
      <c r="CL124" s="1105"/>
      <c r="CM124" s="1105"/>
      <c r="CN124" s="1105"/>
      <c r="CO124" s="1106"/>
      <c r="CP124" s="1112" t="s">
        <v>481</v>
      </c>
      <c r="CQ124" s="1113"/>
      <c r="CR124" s="1113"/>
      <c r="CS124" s="1113"/>
      <c r="CT124" s="1113"/>
      <c r="CU124" s="1113"/>
      <c r="CV124" s="1113"/>
      <c r="CW124" s="1113"/>
      <c r="CX124" s="1113"/>
      <c r="CY124" s="1113"/>
      <c r="CZ124" s="1113"/>
      <c r="DA124" s="1113"/>
      <c r="DB124" s="1113"/>
      <c r="DC124" s="1113"/>
      <c r="DD124" s="1113"/>
      <c r="DE124" s="1113"/>
      <c r="DF124" s="1114"/>
      <c r="DG124" s="1097" t="s">
        <v>128</v>
      </c>
      <c r="DH124" s="1076"/>
      <c r="DI124" s="1076"/>
      <c r="DJ124" s="1076"/>
      <c r="DK124" s="1077"/>
      <c r="DL124" s="1075" t="s">
        <v>128</v>
      </c>
      <c r="DM124" s="1076"/>
      <c r="DN124" s="1076"/>
      <c r="DO124" s="1076"/>
      <c r="DP124" s="1077"/>
      <c r="DQ124" s="1075" t="s">
        <v>128</v>
      </c>
      <c r="DR124" s="1076"/>
      <c r="DS124" s="1076"/>
      <c r="DT124" s="1076"/>
      <c r="DU124" s="1077"/>
      <c r="DV124" s="1078" t="s">
        <v>128</v>
      </c>
      <c r="DW124" s="1079"/>
      <c r="DX124" s="1079"/>
      <c r="DY124" s="1079"/>
      <c r="DZ124" s="1080"/>
    </row>
    <row r="125" spans="1:130" s="245" customFormat="1" ht="26.25" customHeight="1" x14ac:dyDescent="0.15">
      <c r="A125" s="1151"/>
      <c r="B125" s="1038"/>
      <c r="C125" s="1008" t="s">
        <v>469</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128</v>
      </c>
      <c r="AB125" s="1051"/>
      <c r="AC125" s="1051"/>
      <c r="AD125" s="1051"/>
      <c r="AE125" s="1052"/>
      <c r="AF125" s="1053" t="s">
        <v>128</v>
      </c>
      <c r="AG125" s="1051"/>
      <c r="AH125" s="1051"/>
      <c r="AI125" s="1051"/>
      <c r="AJ125" s="1052"/>
      <c r="AK125" s="1053" t="s">
        <v>128</v>
      </c>
      <c r="AL125" s="1051"/>
      <c r="AM125" s="1051"/>
      <c r="AN125" s="1051"/>
      <c r="AO125" s="1052"/>
      <c r="AP125" s="1054" t="s">
        <v>445</v>
      </c>
      <c r="AQ125" s="1055"/>
      <c r="AR125" s="1055"/>
      <c r="AS125" s="1055"/>
      <c r="AT125" s="1056"/>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5" t="s">
        <v>482</v>
      </c>
      <c r="CL125" s="1100"/>
      <c r="CM125" s="1100"/>
      <c r="CN125" s="1100"/>
      <c r="CO125" s="1101"/>
      <c r="CP125" s="1032" t="s">
        <v>483</v>
      </c>
      <c r="CQ125" s="981"/>
      <c r="CR125" s="981"/>
      <c r="CS125" s="981"/>
      <c r="CT125" s="981"/>
      <c r="CU125" s="981"/>
      <c r="CV125" s="981"/>
      <c r="CW125" s="981"/>
      <c r="CX125" s="981"/>
      <c r="CY125" s="981"/>
      <c r="CZ125" s="981"/>
      <c r="DA125" s="981"/>
      <c r="DB125" s="981"/>
      <c r="DC125" s="981"/>
      <c r="DD125" s="981"/>
      <c r="DE125" s="981"/>
      <c r="DF125" s="982"/>
      <c r="DG125" s="1018" t="s">
        <v>128</v>
      </c>
      <c r="DH125" s="1019"/>
      <c r="DI125" s="1019"/>
      <c r="DJ125" s="1019"/>
      <c r="DK125" s="1019"/>
      <c r="DL125" s="1019" t="s">
        <v>128</v>
      </c>
      <c r="DM125" s="1019"/>
      <c r="DN125" s="1019"/>
      <c r="DO125" s="1019"/>
      <c r="DP125" s="1019"/>
      <c r="DQ125" s="1019" t="s">
        <v>128</v>
      </c>
      <c r="DR125" s="1019"/>
      <c r="DS125" s="1019"/>
      <c r="DT125" s="1019"/>
      <c r="DU125" s="1019"/>
      <c r="DV125" s="1020" t="s">
        <v>446</v>
      </c>
      <c r="DW125" s="1020"/>
      <c r="DX125" s="1020"/>
      <c r="DY125" s="1020"/>
      <c r="DZ125" s="1021"/>
    </row>
    <row r="126" spans="1:130" s="245" customFormat="1" ht="26.25" customHeight="1" thickBot="1" x14ac:dyDescent="0.2">
      <c r="A126" s="1151"/>
      <c r="B126" s="1038"/>
      <c r="C126" s="1008" t="s">
        <v>471</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128</v>
      </c>
      <c r="AB126" s="1051"/>
      <c r="AC126" s="1051"/>
      <c r="AD126" s="1051"/>
      <c r="AE126" s="1052"/>
      <c r="AF126" s="1053" t="s">
        <v>128</v>
      </c>
      <c r="AG126" s="1051"/>
      <c r="AH126" s="1051"/>
      <c r="AI126" s="1051"/>
      <c r="AJ126" s="1052"/>
      <c r="AK126" s="1053" t="s">
        <v>445</v>
      </c>
      <c r="AL126" s="1051"/>
      <c r="AM126" s="1051"/>
      <c r="AN126" s="1051"/>
      <c r="AO126" s="1052"/>
      <c r="AP126" s="1054" t="s">
        <v>128</v>
      </c>
      <c r="AQ126" s="1055"/>
      <c r="AR126" s="1055"/>
      <c r="AS126" s="1055"/>
      <c r="AT126" s="1056"/>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6"/>
      <c r="CL126" s="1103"/>
      <c r="CM126" s="1103"/>
      <c r="CN126" s="1103"/>
      <c r="CO126" s="1104"/>
      <c r="CP126" s="1041" t="s">
        <v>484</v>
      </c>
      <c r="CQ126" s="1042"/>
      <c r="CR126" s="1042"/>
      <c r="CS126" s="1042"/>
      <c r="CT126" s="1042"/>
      <c r="CU126" s="1042"/>
      <c r="CV126" s="1042"/>
      <c r="CW126" s="1042"/>
      <c r="CX126" s="1042"/>
      <c r="CY126" s="1042"/>
      <c r="CZ126" s="1042"/>
      <c r="DA126" s="1042"/>
      <c r="DB126" s="1042"/>
      <c r="DC126" s="1042"/>
      <c r="DD126" s="1042"/>
      <c r="DE126" s="1042"/>
      <c r="DF126" s="1043"/>
      <c r="DG126" s="1011" t="s">
        <v>128</v>
      </c>
      <c r="DH126" s="1012"/>
      <c r="DI126" s="1012"/>
      <c r="DJ126" s="1012"/>
      <c r="DK126" s="1012"/>
      <c r="DL126" s="1012" t="s">
        <v>128</v>
      </c>
      <c r="DM126" s="1012"/>
      <c r="DN126" s="1012"/>
      <c r="DO126" s="1012"/>
      <c r="DP126" s="1012"/>
      <c r="DQ126" s="1012" t="s">
        <v>445</v>
      </c>
      <c r="DR126" s="1012"/>
      <c r="DS126" s="1012"/>
      <c r="DT126" s="1012"/>
      <c r="DU126" s="1012"/>
      <c r="DV126" s="1013" t="s">
        <v>128</v>
      </c>
      <c r="DW126" s="1013"/>
      <c r="DX126" s="1013"/>
      <c r="DY126" s="1013"/>
      <c r="DZ126" s="1014"/>
    </row>
    <row r="127" spans="1:130" s="245" customFormat="1" ht="26.25" customHeight="1" x14ac:dyDescent="0.15">
      <c r="A127" s="1152"/>
      <c r="B127" s="1040"/>
      <c r="C127" s="1094" t="s">
        <v>485</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128</v>
      </c>
      <c r="AB127" s="1051"/>
      <c r="AC127" s="1051"/>
      <c r="AD127" s="1051"/>
      <c r="AE127" s="1052"/>
      <c r="AF127" s="1053" t="s">
        <v>128</v>
      </c>
      <c r="AG127" s="1051"/>
      <c r="AH127" s="1051"/>
      <c r="AI127" s="1051"/>
      <c r="AJ127" s="1052"/>
      <c r="AK127" s="1053" t="s">
        <v>445</v>
      </c>
      <c r="AL127" s="1051"/>
      <c r="AM127" s="1051"/>
      <c r="AN127" s="1051"/>
      <c r="AO127" s="1052"/>
      <c r="AP127" s="1054" t="s">
        <v>128</v>
      </c>
      <c r="AQ127" s="1055"/>
      <c r="AR127" s="1055"/>
      <c r="AS127" s="1055"/>
      <c r="AT127" s="1056"/>
      <c r="AU127" s="281"/>
      <c r="AV127" s="281"/>
      <c r="AW127" s="281"/>
      <c r="AX127" s="1124" t="s">
        <v>486</v>
      </c>
      <c r="AY127" s="1125"/>
      <c r="AZ127" s="1125"/>
      <c r="BA127" s="1125"/>
      <c r="BB127" s="1125"/>
      <c r="BC127" s="1125"/>
      <c r="BD127" s="1125"/>
      <c r="BE127" s="1126"/>
      <c r="BF127" s="1127" t="s">
        <v>487</v>
      </c>
      <c r="BG127" s="1125"/>
      <c r="BH127" s="1125"/>
      <c r="BI127" s="1125"/>
      <c r="BJ127" s="1125"/>
      <c r="BK127" s="1125"/>
      <c r="BL127" s="1126"/>
      <c r="BM127" s="1127" t="s">
        <v>488</v>
      </c>
      <c r="BN127" s="1125"/>
      <c r="BO127" s="1125"/>
      <c r="BP127" s="1125"/>
      <c r="BQ127" s="1125"/>
      <c r="BR127" s="1125"/>
      <c r="BS127" s="1126"/>
      <c r="BT127" s="1127" t="s">
        <v>489</v>
      </c>
      <c r="BU127" s="1125"/>
      <c r="BV127" s="1125"/>
      <c r="BW127" s="1125"/>
      <c r="BX127" s="1125"/>
      <c r="BY127" s="1125"/>
      <c r="BZ127" s="1149"/>
      <c r="CA127" s="281"/>
      <c r="CB127" s="281"/>
      <c r="CC127" s="281"/>
      <c r="CD127" s="282"/>
      <c r="CE127" s="282"/>
      <c r="CF127" s="282"/>
      <c r="CG127" s="279"/>
      <c r="CH127" s="279"/>
      <c r="CI127" s="279"/>
      <c r="CJ127" s="280"/>
      <c r="CK127" s="1116"/>
      <c r="CL127" s="1103"/>
      <c r="CM127" s="1103"/>
      <c r="CN127" s="1103"/>
      <c r="CO127" s="1104"/>
      <c r="CP127" s="1041" t="s">
        <v>490</v>
      </c>
      <c r="CQ127" s="1042"/>
      <c r="CR127" s="1042"/>
      <c r="CS127" s="1042"/>
      <c r="CT127" s="1042"/>
      <c r="CU127" s="1042"/>
      <c r="CV127" s="1042"/>
      <c r="CW127" s="1042"/>
      <c r="CX127" s="1042"/>
      <c r="CY127" s="1042"/>
      <c r="CZ127" s="1042"/>
      <c r="DA127" s="1042"/>
      <c r="DB127" s="1042"/>
      <c r="DC127" s="1042"/>
      <c r="DD127" s="1042"/>
      <c r="DE127" s="1042"/>
      <c r="DF127" s="1043"/>
      <c r="DG127" s="1011" t="s">
        <v>128</v>
      </c>
      <c r="DH127" s="1012"/>
      <c r="DI127" s="1012"/>
      <c r="DJ127" s="1012"/>
      <c r="DK127" s="1012"/>
      <c r="DL127" s="1012" t="s">
        <v>128</v>
      </c>
      <c r="DM127" s="1012"/>
      <c r="DN127" s="1012"/>
      <c r="DO127" s="1012"/>
      <c r="DP127" s="1012"/>
      <c r="DQ127" s="1012" t="s">
        <v>128</v>
      </c>
      <c r="DR127" s="1012"/>
      <c r="DS127" s="1012"/>
      <c r="DT127" s="1012"/>
      <c r="DU127" s="1012"/>
      <c r="DV127" s="1013" t="s">
        <v>128</v>
      </c>
      <c r="DW127" s="1013"/>
      <c r="DX127" s="1013"/>
      <c r="DY127" s="1013"/>
      <c r="DZ127" s="1014"/>
    </row>
    <row r="128" spans="1:130" s="245" customFormat="1" ht="26.25" customHeight="1" thickBot="1" x14ac:dyDescent="0.2">
      <c r="A128" s="1135" t="s">
        <v>491</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492</v>
      </c>
      <c r="X128" s="1137"/>
      <c r="Y128" s="1137"/>
      <c r="Z128" s="1138"/>
      <c r="AA128" s="1139">
        <v>7328</v>
      </c>
      <c r="AB128" s="1140"/>
      <c r="AC128" s="1140"/>
      <c r="AD128" s="1140"/>
      <c r="AE128" s="1141"/>
      <c r="AF128" s="1142">
        <v>7374</v>
      </c>
      <c r="AG128" s="1140"/>
      <c r="AH128" s="1140"/>
      <c r="AI128" s="1140"/>
      <c r="AJ128" s="1141"/>
      <c r="AK128" s="1142">
        <v>11059</v>
      </c>
      <c r="AL128" s="1140"/>
      <c r="AM128" s="1140"/>
      <c r="AN128" s="1140"/>
      <c r="AO128" s="1141"/>
      <c r="AP128" s="1143"/>
      <c r="AQ128" s="1144"/>
      <c r="AR128" s="1144"/>
      <c r="AS128" s="1144"/>
      <c r="AT128" s="1145"/>
      <c r="AU128" s="281"/>
      <c r="AV128" s="281"/>
      <c r="AW128" s="281"/>
      <c r="AX128" s="980" t="s">
        <v>493</v>
      </c>
      <c r="AY128" s="981"/>
      <c r="AZ128" s="981"/>
      <c r="BA128" s="981"/>
      <c r="BB128" s="981"/>
      <c r="BC128" s="981"/>
      <c r="BD128" s="981"/>
      <c r="BE128" s="982"/>
      <c r="BF128" s="1146" t="s">
        <v>445</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1"/>
      <c r="CA128" s="282"/>
      <c r="CB128" s="282"/>
      <c r="CC128" s="282"/>
      <c r="CD128" s="282"/>
      <c r="CE128" s="282"/>
      <c r="CF128" s="282"/>
      <c r="CG128" s="279"/>
      <c r="CH128" s="279"/>
      <c r="CI128" s="279"/>
      <c r="CJ128" s="280"/>
      <c r="CK128" s="1117"/>
      <c r="CL128" s="1118"/>
      <c r="CM128" s="1118"/>
      <c r="CN128" s="1118"/>
      <c r="CO128" s="1119"/>
      <c r="CP128" s="1128" t="s">
        <v>494</v>
      </c>
      <c r="CQ128" s="1129"/>
      <c r="CR128" s="1129"/>
      <c r="CS128" s="1129"/>
      <c r="CT128" s="1129"/>
      <c r="CU128" s="1129"/>
      <c r="CV128" s="1129"/>
      <c r="CW128" s="1129"/>
      <c r="CX128" s="1129"/>
      <c r="CY128" s="1129"/>
      <c r="CZ128" s="1129"/>
      <c r="DA128" s="1129"/>
      <c r="DB128" s="1129"/>
      <c r="DC128" s="1129"/>
      <c r="DD128" s="1129"/>
      <c r="DE128" s="1129"/>
      <c r="DF128" s="1130"/>
      <c r="DG128" s="1131" t="s">
        <v>128</v>
      </c>
      <c r="DH128" s="1132"/>
      <c r="DI128" s="1132"/>
      <c r="DJ128" s="1132"/>
      <c r="DK128" s="1132"/>
      <c r="DL128" s="1132" t="s">
        <v>128</v>
      </c>
      <c r="DM128" s="1132"/>
      <c r="DN128" s="1132"/>
      <c r="DO128" s="1132"/>
      <c r="DP128" s="1132"/>
      <c r="DQ128" s="1132" t="s">
        <v>128</v>
      </c>
      <c r="DR128" s="1132"/>
      <c r="DS128" s="1132"/>
      <c r="DT128" s="1132"/>
      <c r="DU128" s="1132"/>
      <c r="DV128" s="1133" t="s">
        <v>128</v>
      </c>
      <c r="DW128" s="1133"/>
      <c r="DX128" s="1133"/>
      <c r="DY128" s="1133"/>
      <c r="DZ128" s="1134"/>
    </row>
    <row r="129" spans="1:131" s="245" customFormat="1" ht="26.25" customHeight="1" x14ac:dyDescent="0.15">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495</v>
      </c>
      <c r="X129" s="1166"/>
      <c r="Y129" s="1166"/>
      <c r="Z129" s="1167"/>
      <c r="AA129" s="1050">
        <v>3607429</v>
      </c>
      <c r="AB129" s="1051"/>
      <c r="AC129" s="1051"/>
      <c r="AD129" s="1051"/>
      <c r="AE129" s="1052"/>
      <c r="AF129" s="1053">
        <v>3584402</v>
      </c>
      <c r="AG129" s="1051"/>
      <c r="AH129" s="1051"/>
      <c r="AI129" s="1051"/>
      <c r="AJ129" s="1052"/>
      <c r="AK129" s="1053">
        <v>3564134</v>
      </c>
      <c r="AL129" s="1051"/>
      <c r="AM129" s="1051"/>
      <c r="AN129" s="1051"/>
      <c r="AO129" s="1052"/>
      <c r="AP129" s="1168"/>
      <c r="AQ129" s="1169"/>
      <c r="AR129" s="1169"/>
      <c r="AS129" s="1169"/>
      <c r="AT129" s="1170"/>
      <c r="AU129" s="283"/>
      <c r="AV129" s="283"/>
      <c r="AW129" s="283"/>
      <c r="AX129" s="1159" t="s">
        <v>496</v>
      </c>
      <c r="AY129" s="1042"/>
      <c r="AZ129" s="1042"/>
      <c r="BA129" s="1042"/>
      <c r="BB129" s="1042"/>
      <c r="BC129" s="1042"/>
      <c r="BD129" s="1042"/>
      <c r="BE129" s="1043"/>
      <c r="BF129" s="1160" t="s">
        <v>128</v>
      </c>
      <c r="BG129" s="1161"/>
      <c r="BH129" s="1161"/>
      <c r="BI129" s="1161"/>
      <c r="BJ129" s="1161"/>
      <c r="BK129" s="1161"/>
      <c r="BL129" s="1162"/>
      <c r="BM129" s="1160">
        <v>20</v>
      </c>
      <c r="BN129" s="1161"/>
      <c r="BO129" s="1161"/>
      <c r="BP129" s="1161"/>
      <c r="BQ129" s="1161"/>
      <c r="BR129" s="1161"/>
      <c r="BS129" s="1162"/>
      <c r="BT129" s="1160">
        <v>30</v>
      </c>
      <c r="BU129" s="1163"/>
      <c r="BV129" s="1163"/>
      <c r="BW129" s="1163"/>
      <c r="BX129" s="1163"/>
      <c r="BY129" s="1163"/>
      <c r="BZ129" s="116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22" t="s">
        <v>497</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498</v>
      </c>
      <c r="X130" s="1166"/>
      <c r="Y130" s="1166"/>
      <c r="Z130" s="1167"/>
      <c r="AA130" s="1050">
        <v>399025</v>
      </c>
      <c r="AB130" s="1051"/>
      <c r="AC130" s="1051"/>
      <c r="AD130" s="1051"/>
      <c r="AE130" s="1052"/>
      <c r="AF130" s="1053">
        <v>377313</v>
      </c>
      <c r="AG130" s="1051"/>
      <c r="AH130" s="1051"/>
      <c r="AI130" s="1051"/>
      <c r="AJ130" s="1052"/>
      <c r="AK130" s="1053">
        <v>353747</v>
      </c>
      <c r="AL130" s="1051"/>
      <c r="AM130" s="1051"/>
      <c r="AN130" s="1051"/>
      <c r="AO130" s="1052"/>
      <c r="AP130" s="1168"/>
      <c r="AQ130" s="1169"/>
      <c r="AR130" s="1169"/>
      <c r="AS130" s="1169"/>
      <c r="AT130" s="1170"/>
      <c r="AU130" s="283"/>
      <c r="AV130" s="283"/>
      <c r="AW130" s="283"/>
      <c r="AX130" s="1159" t="s">
        <v>499</v>
      </c>
      <c r="AY130" s="1042"/>
      <c r="AZ130" s="1042"/>
      <c r="BA130" s="1042"/>
      <c r="BB130" s="1042"/>
      <c r="BC130" s="1042"/>
      <c r="BD130" s="1042"/>
      <c r="BE130" s="1043"/>
      <c r="BF130" s="1196">
        <v>4.4000000000000004</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500</v>
      </c>
      <c r="X131" s="1204"/>
      <c r="Y131" s="1204"/>
      <c r="Z131" s="1205"/>
      <c r="AA131" s="1097">
        <v>3208404</v>
      </c>
      <c r="AB131" s="1076"/>
      <c r="AC131" s="1076"/>
      <c r="AD131" s="1076"/>
      <c r="AE131" s="1077"/>
      <c r="AF131" s="1075">
        <v>3207089</v>
      </c>
      <c r="AG131" s="1076"/>
      <c r="AH131" s="1076"/>
      <c r="AI131" s="1076"/>
      <c r="AJ131" s="1077"/>
      <c r="AK131" s="1075">
        <v>3210387</v>
      </c>
      <c r="AL131" s="1076"/>
      <c r="AM131" s="1076"/>
      <c r="AN131" s="1076"/>
      <c r="AO131" s="1077"/>
      <c r="AP131" s="1206"/>
      <c r="AQ131" s="1207"/>
      <c r="AR131" s="1207"/>
      <c r="AS131" s="1207"/>
      <c r="AT131" s="1208"/>
      <c r="AU131" s="283"/>
      <c r="AV131" s="283"/>
      <c r="AW131" s="283"/>
      <c r="AX131" s="1178" t="s">
        <v>501</v>
      </c>
      <c r="AY131" s="1129"/>
      <c r="AZ131" s="1129"/>
      <c r="BA131" s="1129"/>
      <c r="BB131" s="1129"/>
      <c r="BC131" s="1129"/>
      <c r="BD131" s="1129"/>
      <c r="BE131" s="1130"/>
      <c r="BF131" s="1179" t="s">
        <v>128</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5" t="s">
        <v>502</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503</v>
      </c>
      <c r="W132" s="1189"/>
      <c r="X132" s="1189"/>
      <c r="Y132" s="1189"/>
      <c r="Z132" s="1190"/>
      <c r="AA132" s="1191">
        <v>4.8986972959999999</v>
      </c>
      <c r="AB132" s="1192"/>
      <c r="AC132" s="1192"/>
      <c r="AD132" s="1192"/>
      <c r="AE132" s="1193"/>
      <c r="AF132" s="1194">
        <v>4.7235047110000004</v>
      </c>
      <c r="AG132" s="1192"/>
      <c r="AH132" s="1192"/>
      <c r="AI132" s="1192"/>
      <c r="AJ132" s="1193"/>
      <c r="AK132" s="1194">
        <v>3.866231704</v>
      </c>
      <c r="AL132" s="1192"/>
      <c r="AM132" s="1192"/>
      <c r="AN132" s="1192"/>
      <c r="AO132" s="1193"/>
      <c r="AP132" s="1091"/>
      <c r="AQ132" s="1092"/>
      <c r="AR132" s="1092"/>
      <c r="AS132" s="1092"/>
      <c r="AT132" s="1195"/>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504</v>
      </c>
      <c r="W133" s="1172"/>
      <c r="X133" s="1172"/>
      <c r="Y133" s="1172"/>
      <c r="Z133" s="1173"/>
      <c r="AA133" s="1174">
        <v>5.3</v>
      </c>
      <c r="AB133" s="1175"/>
      <c r="AC133" s="1175"/>
      <c r="AD133" s="1175"/>
      <c r="AE133" s="1176"/>
      <c r="AF133" s="1174">
        <v>5.0999999999999996</v>
      </c>
      <c r="AG133" s="1175"/>
      <c r="AH133" s="1175"/>
      <c r="AI133" s="1175"/>
      <c r="AJ133" s="1176"/>
      <c r="AK133" s="1174">
        <v>4.4000000000000004</v>
      </c>
      <c r="AL133" s="1175"/>
      <c r="AM133" s="1175"/>
      <c r="AN133" s="1175"/>
      <c r="AO133" s="1176"/>
      <c r="AP133" s="1121"/>
      <c r="AQ133" s="1122"/>
      <c r="AR133" s="1122"/>
      <c r="AS133" s="1122"/>
      <c r="AT133" s="1177"/>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o/3AEfdMcmcGKS0NBB4PM/RhhpDKy/DPBg+RKsOcwKJZlsFUDURwD+kAiDGFHFPgeJ4xc2VQCMtH777/J9rj6A==" saltValue="1wwPNJW97Ew0JGIrZE+D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36" zoomScaleNormal="85" zoomScaleSheetLayoutView="100" workbookViewId="0">
      <selection activeCell="AL74" sqref="AL74"/>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505</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qXBCOVnC4tIeNTKuC6+K6WxeU5Rn2VDoTsaXm5AGvgRRzg4q30AnGYYG0gLsI6GblVI7NNbAeYywY265raGeFw==" saltValue="IIb4ZiHwG7Xn5965io4+p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zv0Bh/KDoApqYQpDRSDZ/tlVBaaFEWvjVTvEg59ANbajMF6Tu4eA4a9SLbfA2sPan/qWW1lXvYikw2Rq5QO7w==" saltValue="1OMLC9VqvzJ00bhev0YFV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1"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507</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2" t="s">
        <v>508</v>
      </c>
      <c r="AP7" s="302"/>
      <c r="AQ7" s="303" t="s">
        <v>509</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3"/>
      <c r="AP8" s="308" t="s">
        <v>510</v>
      </c>
      <c r="AQ8" s="309" t="s">
        <v>511</v>
      </c>
      <c r="AR8" s="310" t="s">
        <v>512</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4" t="s">
        <v>513</v>
      </c>
      <c r="AL9" s="1215"/>
      <c r="AM9" s="1215"/>
      <c r="AN9" s="1216"/>
      <c r="AO9" s="311">
        <v>945551</v>
      </c>
      <c r="AP9" s="311">
        <v>85408</v>
      </c>
      <c r="AQ9" s="312">
        <v>89061</v>
      </c>
      <c r="AR9" s="313">
        <v>-4.0999999999999996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4" t="s">
        <v>514</v>
      </c>
      <c r="AL10" s="1215"/>
      <c r="AM10" s="1215"/>
      <c r="AN10" s="1216"/>
      <c r="AO10" s="314">
        <v>86012</v>
      </c>
      <c r="AP10" s="314">
        <v>7769</v>
      </c>
      <c r="AQ10" s="315">
        <v>10104</v>
      </c>
      <c r="AR10" s="316">
        <v>-23.1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4" t="s">
        <v>515</v>
      </c>
      <c r="AL11" s="1215"/>
      <c r="AM11" s="1215"/>
      <c r="AN11" s="1216"/>
      <c r="AO11" s="314">
        <v>145229</v>
      </c>
      <c r="AP11" s="314">
        <v>13118</v>
      </c>
      <c r="AQ11" s="315">
        <v>14957</v>
      </c>
      <c r="AR11" s="316">
        <v>-12.3</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4" t="s">
        <v>516</v>
      </c>
      <c r="AL12" s="1215"/>
      <c r="AM12" s="1215"/>
      <c r="AN12" s="1216"/>
      <c r="AO12" s="314">
        <v>31106</v>
      </c>
      <c r="AP12" s="314">
        <v>2810</v>
      </c>
      <c r="AQ12" s="315">
        <v>435</v>
      </c>
      <c r="AR12" s="316">
        <v>546</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4" t="s">
        <v>517</v>
      </c>
      <c r="AL13" s="1215"/>
      <c r="AM13" s="1215"/>
      <c r="AN13" s="1216"/>
      <c r="AO13" s="314" t="s">
        <v>518</v>
      </c>
      <c r="AP13" s="314" t="s">
        <v>518</v>
      </c>
      <c r="AQ13" s="315" t="s">
        <v>518</v>
      </c>
      <c r="AR13" s="316" t="s">
        <v>518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4" t="s">
        <v>519</v>
      </c>
      <c r="AL14" s="1215"/>
      <c r="AM14" s="1215"/>
      <c r="AN14" s="1216"/>
      <c r="AO14" s="314">
        <v>60365</v>
      </c>
      <c r="AP14" s="314">
        <v>5453</v>
      </c>
      <c r="AQ14" s="315">
        <v>4008</v>
      </c>
      <c r="AR14" s="316">
        <v>36.1</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4" t="s">
        <v>520</v>
      </c>
      <c r="AL15" s="1215"/>
      <c r="AM15" s="1215"/>
      <c r="AN15" s="1216"/>
      <c r="AO15" s="314">
        <v>21713</v>
      </c>
      <c r="AP15" s="314">
        <v>1961</v>
      </c>
      <c r="AQ15" s="315">
        <v>2366</v>
      </c>
      <c r="AR15" s="316">
        <v>-17.100000000000001</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17" t="s">
        <v>521</v>
      </c>
      <c r="AL16" s="1218"/>
      <c r="AM16" s="1218"/>
      <c r="AN16" s="1219"/>
      <c r="AO16" s="314">
        <v>-84125</v>
      </c>
      <c r="AP16" s="314">
        <v>-7599</v>
      </c>
      <c r="AQ16" s="315">
        <v>-7825</v>
      </c>
      <c r="AR16" s="316">
        <v>-2.9</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17" t="s">
        <v>187</v>
      </c>
      <c r="AL17" s="1218"/>
      <c r="AM17" s="1218"/>
      <c r="AN17" s="1219"/>
      <c r="AO17" s="314">
        <v>1205851</v>
      </c>
      <c r="AP17" s="314">
        <v>108920</v>
      </c>
      <c r="AQ17" s="315">
        <v>113106</v>
      </c>
      <c r="AR17" s="316">
        <v>-3.7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522</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523</v>
      </c>
      <c r="AP20" s="322" t="s">
        <v>524</v>
      </c>
      <c r="AQ20" s="323" t="s">
        <v>525</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09" t="s">
        <v>526</v>
      </c>
      <c r="AL21" s="1210"/>
      <c r="AM21" s="1210"/>
      <c r="AN21" s="1211"/>
      <c r="AO21" s="326">
        <v>10.84</v>
      </c>
      <c r="AP21" s="327">
        <v>10.59</v>
      </c>
      <c r="AQ21" s="328">
        <v>0.25</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09" t="s">
        <v>527</v>
      </c>
      <c r="AL22" s="1210"/>
      <c r="AM22" s="1210"/>
      <c r="AN22" s="1211"/>
      <c r="AO22" s="331">
        <v>97</v>
      </c>
      <c r="AP22" s="332">
        <v>96.5</v>
      </c>
      <c r="AQ22" s="333">
        <v>0.5</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528</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529</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530</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2" t="s">
        <v>508</v>
      </c>
      <c r="AP30" s="302"/>
      <c r="AQ30" s="303" t="s">
        <v>509</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3"/>
      <c r="AP31" s="308" t="s">
        <v>510</v>
      </c>
      <c r="AQ31" s="309" t="s">
        <v>511</v>
      </c>
      <c r="AR31" s="310" t="s">
        <v>512</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5" t="s">
        <v>531</v>
      </c>
      <c r="AL32" s="1226"/>
      <c r="AM32" s="1226"/>
      <c r="AN32" s="1227"/>
      <c r="AO32" s="341">
        <v>408446</v>
      </c>
      <c r="AP32" s="341">
        <v>36893</v>
      </c>
      <c r="AQ32" s="342">
        <v>58419</v>
      </c>
      <c r="AR32" s="343">
        <v>-36.799999999999997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5" t="s">
        <v>532</v>
      </c>
      <c r="AL33" s="1226"/>
      <c r="AM33" s="1226"/>
      <c r="AN33" s="1227"/>
      <c r="AO33" s="341" t="s">
        <v>518</v>
      </c>
      <c r="AP33" s="341" t="s">
        <v>518</v>
      </c>
      <c r="AQ33" s="342" t="s">
        <v>518</v>
      </c>
      <c r="AR33" s="343" t="s">
        <v>518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5" t="s">
        <v>533</v>
      </c>
      <c r="AL34" s="1226"/>
      <c r="AM34" s="1226"/>
      <c r="AN34" s="1227"/>
      <c r="AO34" s="341" t="s">
        <v>518</v>
      </c>
      <c r="AP34" s="341" t="s">
        <v>518</v>
      </c>
      <c r="AQ34" s="342" t="s">
        <v>518</v>
      </c>
      <c r="AR34" s="343" t="s">
        <v>518</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5" t="s">
        <v>534</v>
      </c>
      <c r="AL35" s="1226"/>
      <c r="AM35" s="1226"/>
      <c r="AN35" s="1227"/>
      <c r="AO35" s="341">
        <v>64324</v>
      </c>
      <c r="AP35" s="341">
        <v>5810</v>
      </c>
      <c r="AQ35" s="342">
        <v>22315</v>
      </c>
      <c r="AR35" s="343">
        <v>-74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5" t="s">
        <v>535</v>
      </c>
      <c r="AL36" s="1226"/>
      <c r="AM36" s="1226"/>
      <c r="AN36" s="1227"/>
      <c r="AO36" s="341">
        <v>16157</v>
      </c>
      <c r="AP36" s="341">
        <v>1459</v>
      </c>
      <c r="AQ36" s="342">
        <v>3809</v>
      </c>
      <c r="AR36" s="343">
        <v>-61.7</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5" t="s">
        <v>536</v>
      </c>
      <c r="AL37" s="1226"/>
      <c r="AM37" s="1226"/>
      <c r="AN37" s="1227"/>
      <c r="AO37" s="341" t="s">
        <v>518</v>
      </c>
      <c r="AP37" s="341" t="s">
        <v>518</v>
      </c>
      <c r="AQ37" s="342">
        <v>857</v>
      </c>
      <c r="AR37" s="343" t="s">
        <v>518</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8" t="s">
        <v>537</v>
      </c>
      <c r="AL38" s="1229"/>
      <c r="AM38" s="1229"/>
      <c r="AN38" s="1230"/>
      <c r="AO38" s="344" t="s">
        <v>518</v>
      </c>
      <c r="AP38" s="344" t="s">
        <v>518</v>
      </c>
      <c r="AQ38" s="345">
        <v>5</v>
      </c>
      <c r="AR38" s="333" t="s">
        <v>518</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8" t="s">
        <v>538</v>
      </c>
      <c r="AL39" s="1229"/>
      <c r="AM39" s="1229"/>
      <c r="AN39" s="1230"/>
      <c r="AO39" s="341">
        <v>-11059</v>
      </c>
      <c r="AP39" s="341">
        <v>-999</v>
      </c>
      <c r="AQ39" s="342">
        <v>-1465</v>
      </c>
      <c r="AR39" s="343">
        <v>-31.8</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5" t="s">
        <v>539</v>
      </c>
      <c r="AL40" s="1226"/>
      <c r="AM40" s="1226"/>
      <c r="AN40" s="1227"/>
      <c r="AO40" s="341">
        <v>-353747</v>
      </c>
      <c r="AP40" s="341">
        <v>-31953</v>
      </c>
      <c r="AQ40" s="342">
        <v>-56668</v>
      </c>
      <c r="AR40" s="343">
        <v>-43.6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1" t="s">
        <v>301</v>
      </c>
      <c r="AL41" s="1232"/>
      <c r="AM41" s="1232"/>
      <c r="AN41" s="1233"/>
      <c r="AO41" s="341">
        <v>124121</v>
      </c>
      <c r="AP41" s="341">
        <v>11211</v>
      </c>
      <c r="AQ41" s="342">
        <v>27273</v>
      </c>
      <c r="AR41" s="343">
        <v>-58.9</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540</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541</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542</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0" t="s">
        <v>508</v>
      </c>
      <c r="AN49" s="1222" t="s">
        <v>543</v>
      </c>
      <c r="AO49" s="1223"/>
      <c r="AP49" s="1223"/>
      <c r="AQ49" s="1223"/>
      <c r="AR49" s="1224"/>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1"/>
      <c r="AN50" s="357" t="s">
        <v>544</v>
      </c>
      <c r="AO50" s="358" t="s">
        <v>545</v>
      </c>
      <c r="AP50" s="359" t="s">
        <v>546</v>
      </c>
      <c r="AQ50" s="360" t="s">
        <v>547</v>
      </c>
      <c r="AR50" s="361" t="s">
        <v>548</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549</v>
      </c>
      <c r="AL51" s="354"/>
      <c r="AM51" s="362">
        <v>548893</v>
      </c>
      <c r="AN51" s="363">
        <v>45548</v>
      </c>
      <c r="AO51" s="364">
        <v>9.9</v>
      </c>
      <c r="AP51" s="365">
        <v>106092</v>
      </c>
      <c r="AQ51" s="366">
        <v>-33.1</v>
      </c>
      <c r="AR51" s="367">
        <v>43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550</v>
      </c>
      <c r="AM52" s="370">
        <v>317386</v>
      </c>
      <c r="AN52" s="371">
        <v>26337</v>
      </c>
      <c r="AO52" s="372">
        <v>-20.9</v>
      </c>
      <c r="AP52" s="373">
        <v>44299</v>
      </c>
      <c r="AQ52" s="374">
        <v>-8.5</v>
      </c>
      <c r="AR52" s="375">
        <v>-12.4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551</v>
      </c>
      <c r="AL53" s="354"/>
      <c r="AM53" s="362">
        <v>407034</v>
      </c>
      <c r="AN53" s="363">
        <v>34509</v>
      </c>
      <c r="AO53" s="364">
        <v>-24.2</v>
      </c>
      <c r="AP53" s="365">
        <v>78903</v>
      </c>
      <c r="AQ53" s="366">
        <v>-25.6</v>
      </c>
      <c r="AR53" s="367">
        <v>1.4</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550</v>
      </c>
      <c r="AM54" s="370">
        <v>333755</v>
      </c>
      <c r="AN54" s="371">
        <v>28296</v>
      </c>
      <c r="AO54" s="372">
        <v>7.4</v>
      </c>
      <c r="AP54" s="373">
        <v>49201</v>
      </c>
      <c r="AQ54" s="374">
        <v>11.1</v>
      </c>
      <c r="AR54" s="375">
        <v>-3.7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552</v>
      </c>
      <c r="AL55" s="354"/>
      <c r="AM55" s="362">
        <v>318233</v>
      </c>
      <c r="AN55" s="363">
        <v>27584</v>
      </c>
      <c r="AO55" s="364">
        <v>-20.100000000000001</v>
      </c>
      <c r="AP55" s="365">
        <v>82993</v>
      </c>
      <c r="AQ55" s="366">
        <v>5.2</v>
      </c>
      <c r="AR55" s="367">
        <v>-25.3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550</v>
      </c>
      <c r="AM56" s="370">
        <v>260303</v>
      </c>
      <c r="AN56" s="371">
        <v>22562</v>
      </c>
      <c r="AO56" s="372">
        <v>-20.3</v>
      </c>
      <c r="AP56" s="373">
        <v>46787</v>
      </c>
      <c r="AQ56" s="374">
        <v>-4.9000000000000004</v>
      </c>
      <c r="AR56" s="375">
        <v>-15.4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553</v>
      </c>
      <c r="AL57" s="354"/>
      <c r="AM57" s="362">
        <v>704148</v>
      </c>
      <c r="AN57" s="363">
        <v>62111</v>
      </c>
      <c r="AO57" s="364">
        <v>125.2</v>
      </c>
      <c r="AP57" s="365">
        <v>108252</v>
      </c>
      <c r="AQ57" s="366">
        <v>30.4</v>
      </c>
      <c r="AR57" s="367">
        <v>94.8</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550</v>
      </c>
      <c r="AM58" s="370">
        <v>467805</v>
      </c>
      <c r="AN58" s="371">
        <v>41264</v>
      </c>
      <c r="AO58" s="372">
        <v>82.9</v>
      </c>
      <c r="AP58" s="373">
        <v>50321</v>
      </c>
      <c r="AQ58" s="374">
        <v>7.6</v>
      </c>
      <c r="AR58" s="375">
        <v>75.3</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554</v>
      </c>
      <c r="AL59" s="354"/>
      <c r="AM59" s="362">
        <v>600279</v>
      </c>
      <c r="AN59" s="363">
        <v>54221</v>
      </c>
      <c r="AO59" s="364">
        <v>-12.7</v>
      </c>
      <c r="AP59" s="365">
        <v>93492</v>
      </c>
      <c r="AQ59" s="366">
        <v>-13.6</v>
      </c>
      <c r="AR59" s="367">
        <v>0.9</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550</v>
      </c>
      <c r="AM60" s="370">
        <v>334695</v>
      </c>
      <c r="AN60" s="371">
        <v>30232</v>
      </c>
      <c r="AO60" s="372">
        <v>-26.7</v>
      </c>
      <c r="AP60" s="373">
        <v>53316</v>
      </c>
      <c r="AQ60" s="374">
        <v>6</v>
      </c>
      <c r="AR60" s="375">
        <v>-32.700000000000003</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555</v>
      </c>
      <c r="AL61" s="376"/>
      <c r="AM61" s="377">
        <v>515717</v>
      </c>
      <c r="AN61" s="378">
        <v>44795</v>
      </c>
      <c r="AO61" s="379">
        <v>15.6</v>
      </c>
      <c r="AP61" s="380">
        <v>93946</v>
      </c>
      <c r="AQ61" s="381">
        <v>-7.3</v>
      </c>
      <c r="AR61" s="367">
        <v>22.9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550</v>
      </c>
      <c r="AM62" s="370">
        <v>342789</v>
      </c>
      <c r="AN62" s="371">
        <v>29738</v>
      </c>
      <c r="AO62" s="372">
        <v>4.5</v>
      </c>
      <c r="AP62" s="373">
        <v>48785</v>
      </c>
      <c r="AQ62" s="374">
        <v>2.2999999999999998</v>
      </c>
      <c r="AR62" s="375">
        <v>2.2000000000000002</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rWaXC606DhaZ32PFqU7dLN7mmGxrcoeVwnAV9mWSPs/oW91XO9Emhkpe0k3gzJ+j7v9uv/gW2WZF6mpp45Yq9w==" saltValue="uG2NSLkfqxNhYLgiVoTk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Q104"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557</v>
      </c>
    </row>
    <row r="120" spans="125:125" ht="13.5" hidden="1" customHeight="1" x14ac:dyDescent="0.15"/>
    <row r="121" spans="125:125" ht="13.5" hidden="1" customHeight="1" x14ac:dyDescent="0.15">
      <c r="DU121" s="289"/>
    </row>
  </sheetData>
  <sheetProtection algorithmName="SHA-512" hashValue="5VtQOqLGKAcX+SALNE8uxx5khsO0VeinnHfx68Sh0RxsEqAFF3k34pKYiMbmbXPvT+oFw6wCXwQK6OUc+895WQ==" saltValue="zpwwe7A67HablWDSvR7G0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92"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sheetData>
  <sheetProtection algorithmName="SHA-512" hashValue="EdBmqgzHbTZwrl3eqkkzfyLu6497a1zrdRXPPQBxucAO0uMuwq/LaNDSb++OqWOl1uz2GqODNZKM6mNRkIB+CA==" saltValue="sXVf26Kg9snvQowDRZ+cR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4" t="s">
        <v>3</v>
      </c>
      <c r="D47" s="1234"/>
      <c r="E47" s="1235"/>
      <c r="F47" s="11">
        <v>43.77</v>
      </c>
      <c r="G47" s="12">
        <v>48.18</v>
      </c>
      <c r="H47" s="12">
        <v>51.53</v>
      </c>
      <c r="I47" s="12">
        <v>47.34</v>
      </c>
      <c r="J47" s="13">
        <v>42.29</v>
      </c>
    </row>
    <row r="48" spans="2:10" ht="57.75" customHeight="1" x14ac:dyDescent="0.15">
      <c r="B48" s="14"/>
      <c r="C48" s="1236" t="s">
        <v>4</v>
      </c>
      <c r="D48" s="1236"/>
      <c r="E48" s="1237"/>
      <c r="F48" s="15">
        <v>7.51</v>
      </c>
      <c r="G48" s="16">
        <v>6.13</v>
      </c>
      <c r="H48" s="16">
        <v>4.67</v>
      </c>
      <c r="I48" s="16">
        <v>5.54</v>
      </c>
      <c r="J48" s="17">
        <v>10.42</v>
      </c>
    </row>
    <row r="49" spans="2:10" ht="57.75" customHeight="1" thickBot="1" x14ac:dyDescent="0.2">
      <c r="B49" s="18"/>
      <c r="C49" s="1238" t="s">
        <v>5</v>
      </c>
      <c r="D49" s="1238"/>
      <c r="E49" s="1239"/>
      <c r="F49" s="19">
        <v>5.12</v>
      </c>
      <c r="G49" s="20" t="s">
        <v>564</v>
      </c>
      <c r="H49" s="20" t="s">
        <v>565</v>
      </c>
      <c r="I49" s="20" t="s">
        <v>566</v>
      </c>
      <c r="J49" s="21" t="s">
        <v>567</v>
      </c>
    </row>
    <row r="50" spans="2:10" ht="13.5" customHeight="1" x14ac:dyDescent="0.15"/>
  </sheetData>
  <sheetProtection algorithmName="SHA-512" hashValue="UGRMU15E56sveIAcUiPhDfrgYfI3ibdrxuHwdZDF4svvUzXJeWQ4WyjYNR3goqJ+XIu/oq89Uho1XevaFlxGHA==" saltValue="dxUNmVBG0prScvb6VYfF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2021-03-10T05:11:49Z</cp:lastPrinted>
  <dcterms:created xsi:type="dcterms:W3CDTF">2021-02-05T01:33:56Z</dcterms:created>
  <dcterms:modified xsi:type="dcterms:W3CDTF">2021-10-22T06:42:07Z</dcterms:modified>
  <cp:category/>
</cp:coreProperties>
</file>