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2 公営企業決算統計\16 公営企業に係る経営比較分析表（令和４年度決算）の分析等について\03 市町等→県\宇都宮西中核工業団地事務組合○\"/>
    </mc:Choice>
  </mc:AlternateContent>
  <xr:revisionPtr revIDLastSave="0" documentId="13_ncr:1_{6DD259D4-40A6-4CC9-9B3E-5C7F43CF3AFE}" xr6:coauthVersionLast="47" xr6:coauthVersionMax="47" xr10:uidLastSave="{00000000-0000-0000-0000-000000000000}"/>
  <workbookProtection workbookAlgorithmName="SHA-512" workbookHashValue="Bh9dp/hD3gzPrWBS6JKLC5MB9IvtB9XpXLASLbdQXRjZcmdoAd5Yl6gJhjVG1RIZI18RXiucgsXPwJANzvaVIA==" workbookSaltValue="WEnh0MgVp11XawkToTq6kQ==" workbookSpinCount="100000" lockStructure="1"/>
  <bookViews>
    <workbookView xWindow="28680" yWindow="16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Y81" i="4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RH55" i="4" s="1"/>
  <c r="CV6" i="5"/>
  <c r="CW11" i="5" s="1"/>
  <c r="CU6" i="5"/>
  <c r="CV11" i="5" s="1"/>
  <c r="CT6" i="5"/>
  <c r="CU11" i="5" s="1"/>
  <c r="CS6" i="5"/>
  <c r="CT11" i="5" s="1"/>
  <c r="CR6" i="5"/>
  <c r="FI90" i="4" s="1"/>
  <c r="CQ6" i="5"/>
  <c r="CM12" i="5" s="1"/>
  <c r="CP6" i="5"/>
  <c r="CL12" i="5" s="1"/>
  <c r="CO6" i="5"/>
  <c r="KZ56" i="4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KF55" i="4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CZ33" i="4" s="1"/>
  <c r="AB6" i="5"/>
  <c r="X12" i="5" s="1"/>
  <c r="AA6" i="5"/>
  <c r="W12" i="5" s="1"/>
  <c r="Z6" i="5"/>
  <c r="V12" i="5" s="1"/>
  <c r="Y6" i="5"/>
  <c r="U12" i="5" s="1"/>
  <c r="X6" i="5"/>
  <c r="Y11" i="5" s="1"/>
  <c r="W6" i="5"/>
  <c r="CF32" i="4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JN81" i="4"/>
  <c r="IM81" i="4"/>
  <c r="HL81" i="4"/>
  <c r="AZ81" i="4"/>
  <c r="NX80" i="4"/>
  <c r="JN80" i="4"/>
  <c r="IM80" i="4"/>
  <c r="DB80" i="4"/>
  <c r="CA80" i="4"/>
  <c r="OY79" i="4"/>
  <c r="MW79" i="4"/>
  <c r="IM79" i="4"/>
  <c r="EC79" i="4"/>
  <c r="CA79" i="4"/>
  <c r="RH56" i="4"/>
  <c r="QN56" i="4"/>
  <c r="MN56" i="4"/>
  <c r="LT56" i="4"/>
  <c r="KF56" i="4"/>
  <c r="JL56" i="4"/>
  <c r="CZ56" i="4"/>
  <c r="BL56" i="4"/>
  <c r="AR56" i="4"/>
  <c r="X56" i="4"/>
  <c r="OZ55" i="4"/>
  <c r="OF55" i="4"/>
  <c r="KZ55" i="4"/>
  <c r="JL55" i="4"/>
  <c r="QN54" i="4"/>
  <c r="MN54" i="4"/>
  <c r="CZ54" i="4"/>
  <c r="OF33" i="4"/>
  <c r="MN33" i="4"/>
  <c r="JL33" i="4"/>
  <c r="GF33" i="4"/>
  <c r="FL33" i="4"/>
  <c r="CF33" i="4"/>
  <c r="BL33" i="4"/>
  <c r="MN32" i="4"/>
  <c r="LT32" i="4"/>
  <c r="KZ32" i="4"/>
  <c r="GZ32" i="4"/>
  <c r="CZ32" i="4"/>
  <c r="BL32" i="4"/>
  <c r="AR32" i="4"/>
  <c r="RH31" i="4"/>
  <c r="QN31" i="4"/>
  <c r="PT31" i="4"/>
  <c r="MN31" i="4"/>
  <c r="KZ31" i="4"/>
  <c r="GF31" i="4"/>
  <c r="BL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FL32" i="4" l="1"/>
  <c r="CZ31" i="4"/>
  <c r="GF32" i="4"/>
  <c r="HT56" i="4"/>
  <c r="Y79" i="4"/>
  <c r="RA79" i="4"/>
  <c r="KO81" i="4"/>
  <c r="ER33" i="4"/>
  <c r="PT33" i="4"/>
  <c r="ER31" i="4"/>
  <c r="X54" i="4"/>
  <c r="RH54" i="4"/>
  <c r="QN55" i="4"/>
  <c r="Y80" i="4"/>
  <c r="OY80" i="4"/>
  <c r="NX81" i="4"/>
  <c r="OF31" i="4"/>
  <c r="HT31" i="4"/>
  <c r="X32" i="4"/>
  <c r="HT33" i="4"/>
  <c r="ER54" i="4"/>
  <c r="CZ55" i="4"/>
  <c r="GK79" i="4"/>
  <c r="DB81" i="4"/>
  <c r="W10" i="5"/>
  <c r="ER56" i="4"/>
  <c r="X55" i="4"/>
  <c r="JL31" i="4"/>
  <c r="HT54" i="4"/>
  <c r="EC80" i="4"/>
  <c r="GK81" i="4"/>
  <c r="BO10" i="5"/>
  <c r="OF54" i="4"/>
  <c r="FL55" i="4"/>
  <c r="QN32" i="4"/>
  <c r="KF33" i="4"/>
  <c r="JL54" i="4"/>
  <c r="CF56" i="4"/>
  <c r="PT56" i="4"/>
  <c r="KO79" i="4"/>
  <c r="HL80" i="4"/>
  <c r="DG10" i="5"/>
  <c r="Y12" i="5"/>
  <c r="RH32" i="4"/>
  <c r="KZ33" i="4"/>
  <c r="FL54" i="4"/>
  <c r="OZ54" i="4"/>
  <c r="OY81" i="4"/>
  <c r="AG10" i="5"/>
  <c r="DQ10" i="5"/>
  <c r="CX11" i="5"/>
  <c r="DE12" i="5"/>
  <c r="JL32" i="4"/>
  <c r="OF32" i="4"/>
  <c r="X33" i="4"/>
  <c r="LT33" i="4"/>
  <c r="QN33" i="4"/>
  <c r="BL54" i="4"/>
  <c r="GF54" i="4"/>
  <c r="KZ54" i="4"/>
  <c r="PT54" i="4"/>
  <c r="AR55" i="4"/>
  <c r="GF55" i="4"/>
  <c r="LT55" i="4"/>
  <c r="FL56" i="4"/>
  <c r="OF56" i="4"/>
  <c r="MW80" i="4"/>
  <c r="RA80" i="4"/>
  <c r="EC81" i="4"/>
  <c r="PZ81" i="4"/>
  <c r="AQ10" i="5"/>
  <c r="CI10" i="5"/>
  <c r="EA10" i="5"/>
  <c r="CK12" i="5"/>
  <c r="AR54" i="4"/>
  <c r="KF54" i="4"/>
  <c r="PZ80" i="4"/>
  <c r="BY10" i="5"/>
  <c r="AR31" i="4"/>
  <c r="FL31" i="4"/>
  <c r="KF31" i="4"/>
  <c r="OZ31" i="4"/>
  <c r="OZ32" i="4"/>
  <c r="AR33" i="4"/>
  <c r="RH33" i="4"/>
  <c r="BL55" i="4"/>
  <c r="GZ55" i="4"/>
  <c r="MN55" i="4"/>
  <c r="GF56" i="4"/>
  <c r="AZ79" i="4"/>
  <c r="HL79" i="4"/>
  <c r="NX79" i="4"/>
  <c r="AZ80" i="4"/>
  <c r="AU10" i="5"/>
  <c r="CM10" i="5"/>
  <c r="EE10" i="5"/>
  <c r="AR11" i="5"/>
  <c r="GZ31" i="4"/>
  <c r="GZ33" i="4"/>
  <c r="OZ33" i="4"/>
  <c r="GZ54" i="4"/>
  <c r="GZ56" i="4"/>
  <c r="OZ56" i="4"/>
  <c r="KO80" i="4"/>
  <c r="CA81" i="4"/>
  <c r="MW81" i="4"/>
  <c r="LT31" i="4"/>
  <c r="ER32" i="4"/>
  <c r="HT32" i="4"/>
  <c r="PT32" i="4"/>
  <c r="LT54" i="4"/>
  <c r="ER55" i="4"/>
  <c r="HT55" i="4"/>
  <c r="PT55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X11" i="5"/>
  <c r="BP11" i="5"/>
  <c r="CJ11" i="5"/>
  <c r="CF31" i="4"/>
  <c r="CF54" i="4"/>
  <c r="DB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JN79" i="4"/>
  <c r="GK80" i="4"/>
  <c r="RA81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<sst xmlns="http://schemas.openxmlformats.org/spreadsheetml/2006/main" count="262" uniqueCount="110">
  <si>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</si>
  <si>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</si>
  <si>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</si>
  <si>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</si>
  <si>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</si>
  <si>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</si>
  <si>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</si>
  <si>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</si>
  <si>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</si>
  <si>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</si>
  <si>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</si>
  <si>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</si>
  <si>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</si>
  <si>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</si>
  <si>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</si>
  <si>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</si>
  <si>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</si>
  <si>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</si>
  <si>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</si>
  <si>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</si>
  <si>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</si>
  <si>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</si>
  <si>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</si>
  <si>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</si>
  <si>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</si>
  <si>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</si>
  <si>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</si>
  <si>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</si>
  <si>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</si>
  <si>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</si>
  <si>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</si>
  <si>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</si>
  <si>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</si>
  <si>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</si>
  <si>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</si>
  <si>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</si>
  <si>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</si>
  <si>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</si>
  <si>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</si>
  <si>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</si>
  <si>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</si>
  <si>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</si>
  <si>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</si>
  <si>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</si>
  <si>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</si>
  <si>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</si>
  <si>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</si>
  <si>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</si>
  <si>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</si>
  <si>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</si>
  <si>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</si>
  <si>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</si>
  <si>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</si>
  <si>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</si>
  <si>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</si>
  <si>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</si>
  <si>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</si>
  <si>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</si>
  <si>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</si>
  <si>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</si>
  <si>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</si>
  <si>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</si>
  <si>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</si>
  <si>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</si>
  <si>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</si>
  <si>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</si>
  <si>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</si>
  <si>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</si>
  <si>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</si>
  <si>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</si>
  <si>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</si>
  <si>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</si>
  <si>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</si>
  <si>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</si>
  <si>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</si>
  <si>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</si>
  <si>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</si>
  <si>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</si>
  <si>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</si>
  <si>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</si>
  <si>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</si>
  <si>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</si>
  <si>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</si>
  <si>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</si>
  <si>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</si>
  <si>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</si>
  <si>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</si>
  <si>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</si>
  <si>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</si>
  <si>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</si>
  <si>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</si>
  <si>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098612</t>
  </si>
  <si>
    <t>46</t>
  </si>
  <si>
    <t>02</t>
  </si>
  <si>
    <t>0</t>
  </si>
  <si>
    <t>000</t>
  </si>
  <si>
    <t>栃木県　宇都宮西中核工業団地事務組合（事業会計分）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</si>
  <si>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</si>
  <si>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</si>
  <si>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</si>
  <si>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</si>
  <si>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</si>
  <si>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</si>
  <si>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</si>
  <si>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</si>
  <si>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</si>
  <si>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</si>
  <si>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施設利用率、契約率が低い傾向にある。
　なお、当該工業団地における空き区画については、全て分譲済みとなっている。
　また、操業済企業に使用水量についても、今後、大幅に使用水量が増加することは考えにくいので、施設規模の見直しを検討していく必要がある。
　さらに今後は、機械設備の更新等により減価償却費が増加する。
　これによって、料金回収率は100％を割り込んでしまう可能性がある。
　今後については、ＰＤＣＡを働かせて、現状に適した見直しを行っていき、経費等の削減に取り組み、適正に保てるような努力が必要である。
　</t>
    <rPh sb="1" eb="3">
      <t>シセツ</t>
    </rPh>
    <rPh sb="3" eb="5">
      <t>リヨウ</t>
    </rPh>
    <rPh sb="5" eb="6">
      <t>リツ</t>
    </rPh>
    <rPh sb="7" eb="10">
      <t>ケイヤクリツ</t>
    </rPh>
    <rPh sb="11" eb="12">
      <t>ヒク</t>
    </rPh>
    <rPh sb="13" eb="15">
      <t>ケイコウ</t>
    </rPh>
    <rPh sb="24" eb="26">
      <t>トウガイ</t>
    </rPh>
    <rPh sb="26" eb="28">
      <t>コウギョウ</t>
    </rPh>
    <rPh sb="28" eb="30">
      <t>ダンチ</t>
    </rPh>
    <rPh sb="34" eb="35">
      <t>ア</t>
    </rPh>
    <rPh sb="36" eb="38">
      <t>クカク</t>
    </rPh>
    <rPh sb="44" eb="45">
      <t>スベ</t>
    </rPh>
    <rPh sb="46" eb="48">
      <t>ブンジョウ</t>
    </rPh>
    <rPh sb="48" eb="49">
      <t>ス</t>
    </rPh>
    <rPh sb="62" eb="64">
      <t>ソウギョウ</t>
    </rPh>
    <rPh sb="64" eb="65">
      <t>ス</t>
    </rPh>
    <rPh sb="65" eb="67">
      <t>キギョウ</t>
    </rPh>
    <rPh sb="68" eb="70">
      <t>シヨウ</t>
    </rPh>
    <rPh sb="70" eb="72">
      <t>スイリョウ</t>
    </rPh>
    <rPh sb="78" eb="80">
      <t>コンゴ</t>
    </rPh>
    <rPh sb="81" eb="83">
      <t>オオハバ</t>
    </rPh>
    <rPh sb="84" eb="86">
      <t>シヨウ</t>
    </rPh>
    <rPh sb="86" eb="88">
      <t>スイリョウ</t>
    </rPh>
    <rPh sb="89" eb="91">
      <t>ゾウカ</t>
    </rPh>
    <rPh sb="96" eb="97">
      <t>カンガ</t>
    </rPh>
    <rPh sb="104" eb="106">
      <t>シセツ</t>
    </rPh>
    <rPh sb="106" eb="108">
      <t>キボ</t>
    </rPh>
    <rPh sb="109" eb="111">
      <t>ミナオ</t>
    </rPh>
    <rPh sb="113" eb="115">
      <t>ケントウ</t>
    </rPh>
    <rPh sb="119" eb="121">
      <t>ヒツヨウ</t>
    </rPh>
    <rPh sb="130" eb="132">
      <t>コンゴ</t>
    </rPh>
    <rPh sb="134" eb="136">
      <t>キカイ</t>
    </rPh>
    <rPh sb="136" eb="138">
      <t>セツビ</t>
    </rPh>
    <rPh sb="139" eb="141">
      <t>コウシン</t>
    </rPh>
    <rPh sb="141" eb="142">
      <t>トウ</t>
    </rPh>
    <rPh sb="145" eb="147">
      <t>ゲンカ</t>
    </rPh>
    <rPh sb="147" eb="150">
      <t>ショウキャクヒ</t>
    </rPh>
    <rPh sb="151" eb="153">
      <t>ゾウカ</t>
    </rPh>
    <rPh sb="165" eb="167">
      <t>リョウキン</t>
    </rPh>
    <rPh sb="167" eb="169">
      <t>カイシュウ</t>
    </rPh>
    <rPh sb="169" eb="170">
      <t>リツ</t>
    </rPh>
    <rPh sb="176" eb="177">
      <t>ワ</t>
    </rPh>
    <rPh sb="178" eb="179">
      <t>コ</t>
    </rPh>
    <rPh sb="184" eb="187">
      <t>カノウセイ</t>
    </rPh>
    <rPh sb="193" eb="195">
      <t>コンゴ</t>
    </rPh>
    <rPh sb="206" eb="207">
      <t>ハタラ</t>
    </rPh>
    <rPh sb="211" eb="213">
      <t>ゲンジョウ</t>
    </rPh>
    <rPh sb="214" eb="215">
      <t>テキ</t>
    </rPh>
    <rPh sb="217" eb="219">
      <t>ミナオ</t>
    </rPh>
    <rPh sb="221" eb="222">
      <t>オコナ</t>
    </rPh>
    <rPh sb="227" eb="229">
      <t>ケイヒ</t>
    </rPh>
    <rPh sb="229" eb="230">
      <t>トウ</t>
    </rPh>
    <rPh sb="231" eb="233">
      <t>サクゲン</t>
    </rPh>
    <rPh sb="234" eb="235">
      <t>ト</t>
    </rPh>
    <rPh sb="236" eb="237">
      <t>ク</t>
    </rPh>
    <rPh sb="239" eb="241">
      <t>テキセイ</t>
    </rPh>
    <rPh sb="242" eb="243">
      <t>タモ</t>
    </rPh>
    <rPh sb="248" eb="250">
      <t>ドリョク</t>
    </rPh>
    <rPh sb="251" eb="253">
      <t>ヒツヨウ</t>
    </rPh>
    <phoneticPr fontId="5"/>
  </si>
  <si>
    <t>　給水の供給開始が平成8年となっており、管路については現時点では老朽化していない。</t>
    <rPh sb="1" eb="3">
      <t>キュウスイ</t>
    </rPh>
    <rPh sb="4" eb="6">
      <t>キョウキュウ</t>
    </rPh>
    <rPh sb="6" eb="8">
      <t>カイシ</t>
    </rPh>
    <rPh sb="9" eb="11">
      <t>ヘイセイ</t>
    </rPh>
    <rPh sb="12" eb="13">
      <t>ネン</t>
    </rPh>
    <rPh sb="20" eb="22">
      <t>カンロ</t>
    </rPh>
    <rPh sb="27" eb="30">
      <t>ゲンジテン</t>
    </rPh>
    <rPh sb="32" eb="34">
      <t>ロウキュウ</t>
    </rPh>
    <rPh sb="34" eb="35">
      <t>カ</t>
    </rPh>
    <phoneticPr fontId="5"/>
  </si>
  <si>
    <t>　当該工業団地における空き区画が全て分譲済みとなったこと、給水先企業が節水思考に向いていることを踏まえると、今後の売上の増加は見込めない。
　しかし、今後の老朽化に対する財源確保をしていく必要があり、値上げも視野に入れた計画作成が求められる。</t>
    <rPh sb="1" eb="3">
      <t>トウガイ</t>
    </rPh>
    <rPh sb="3" eb="5">
      <t>コウギョウ</t>
    </rPh>
    <rPh sb="5" eb="7">
      <t>ダンチ</t>
    </rPh>
    <rPh sb="11" eb="12">
      <t>ア</t>
    </rPh>
    <rPh sb="13" eb="15">
      <t>クカク</t>
    </rPh>
    <rPh sb="16" eb="17">
      <t>スベ</t>
    </rPh>
    <rPh sb="18" eb="20">
      <t>ブンジョウ</t>
    </rPh>
    <rPh sb="20" eb="21">
      <t>ス</t>
    </rPh>
    <rPh sb="29" eb="31">
      <t>キュウスイ</t>
    </rPh>
    <rPh sb="31" eb="32">
      <t>サキ</t>
    </rPh>
    <rPh sb="32" eb="34">
      <t>キギョウ</t>
    </rPh>
    <rPh sb="35" eb="37">
      <t>セッスイ</t>
    </rPh>
    <rPh sb="37" eb="39">
      <t>シコウ</t>
    </rPh>
    <rPh sb="40" eb="41">
      <t>ム</t>
    </rPh>
    <rPh sb="48" eb="49">
      <t>フ</t>
    </rPh>
    <rPh sb="54" eb="56">
      <t>コンゴ</t>
    </rPh>
    <rPh sb="57" eb="58">
      <t>ウ</t>
    </rPh>
    <rPh sb="58" eb="59">
      <t>ウエ</t>
    </rPh>
    <rPh sb="60" eb="62">
      <t>ゾウカ</t>
    </rPh>
    <rPh sb="63" eb="65">
      <t>ミコ</t>
    </rPh>
    <rPh sb="75" eb="77">
      <t>コンゴ</t>
    </rPh>
    <rPh sb="78" eb="81">
      <t>ロウキュウカ</t>
    </rPh>
    <rPh sb="82" eb="83">
      <t>タイ</t>
    </rPh>
    <rPh sb="85" eb="87">
      <t>ザイゲン</t>
    </rPh>
    <rPh sb="87" eb="89">
      <t>カクホ</t>
    </rPh>
    <rPh sb="94" eb="96">
      <t>ヒツヨウ</t>
    </rPh>
    <rPh sb="100" eb="102">
      <t>ネア</t>
    </rPh>
    <rPh sb="104" eb="106">
      <t>シヤ</t>
    </rPh>
    <rPh sb="107" eb="108">
      <t>イ</t>
    </rPh>
    <rPh sb="110" eb="112">
      <t>ケイカク</t>
    </rPh>
    <rPh sb="112" eb="114">
      <t>サクセイ</t>
    </rPh>
    <rPh sb="115" eb="116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</si>
</sst>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62.39</c:v>
                </c:pt>
                <c:pt idx="1">
                  <c:v>63.87</c:v>
                </c:pt>
                <c:pt idx="2">
                  <c:v>62.1</c:v>
                </c:pt>
                <c:pt idx="3">
                  <c:v>62.5</c:v>
                </c:pt>
                <c:pt idx="4">
                  <c:v>63.42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5-4C10-BA2A-7C1662279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5-4C10-BA2A-7C1662279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F-4DA3-91BC-F9F89BFF3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F-4DA3-91BC-F9F89BFF3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163.99</c:v>
                </c:pt>
                <c:pt idx="1">
                  <c:v>159.83000000000001</c:v>
                </c:pt>
                <c:pt idx="2">
                  <c:v>163.65</c:v>
                </c:pt>
                <c:pt idx="3">
                  <c:v>154.28</c:v>
                </c:pt>
                <c:pt idx="4">
                  <c:v>141.15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EB1-AF84-AB9C42309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1-4EB1-AF84-AB9C42309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8-4383-9620-B54408F0A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8-4383-9620-B54408F0A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4-4388-8489-E2E1894FF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4-4388-8489-E2E1894FF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1225.79</c:v>
                </c:pt>
                <c:pt idx="1">
                  <c:v>1850.45</c:v>
                </c:pt>
                <c:pt idx="2">
                  <c:v>1146.98</c:v>
                </c:pt>
                <c:pt idx="3">
                  <c:v>1071.1199999999999</c:v>
                </c:pt>
                <c:pt idx="4">
                  <c:v>4250.09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6-415A-A8C4-39B21DDA6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6-415A-A8C4-39B21DDA6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305.18</c:v>
                </c:pt>
                <c:pt idx="1">
                  <c:v>232.53</c:v>
                </c:pt>
                <c:pt idx="2">
                  <c:v>159.91</c:v>
                </c:pt>
                <c:pt idx="3">
                  <c:v>76.930000000000007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6A1-9EBC-2B49E4774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3-46A1-9EBC-2B49E4774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152.55000000000001</c:v>
                </c:pt>
                <c:pt idx="1">
                  <c:v>147.37</c:v>
                </c:pt>
                <c:pt idx="2">
                  <c:v>154.38</c:v>
                </c:pt>
                <c:pt idx="3">
                  <c:v>143.28</c:v>
                </c:pt>
                <c:pt idx="4">
                  <c:v>128.69999999999999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1-4351-A1BC-4445FFFD9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A1-4351-A1BC-4445FFFD9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58.54</c:v>
                </c:pt>
                <c:pt idx="1">
                  <c:v>59.81</c:v>
                </c:pt>
                <c:pt idx="2">
                  <c:v>56.39</c:v>
                </c:pt>
                <c:pt idx="3">
                  <c:v>60.66</c:v>
                </c:pt>
                <c:pt idx="4">
                  <c:v>68.22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D-4596-B5C5-9C67C9EE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D-4596-B5C5-9C67C9EE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22.14</c:v>
                </c:pt>
                <c:pt idx="1">
                  <c:v>22.62</c:v>
                </c:pt>
                <c:pt idx="2">
                  <c:v>21.56</c:v>
                </c:pt>
                <c:pt idx="3">
                  <c:v>23.62</c:v>
                </c:pt>
                <c:pt idx="4">
                  <c:v>21.64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8-4B08-8CC6-4E81F7257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8-4B08-8CC6-4E81F7257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19.62</c:v>
                </c:pt>
                <c:pt idx="1">
                  <c:v>20.420000000000002</c:v>
                </c:pt>
                <c:pt idx="2">
                  <c:v>21.28</c:v>
                </c:pt>
                <c:pt idx="3">
                  <c:v>22.6</c:v>
                </c:pt>
                <c:pt idx="4">
                  <c:v>21.94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F-472F-8DBB-BD89FE534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F-472F-8DBB-BD89FE534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="85" zoomScaleNormal="85" workbookViewId="0"/>
  </sheetViews>
  <sheetFormatPr defaultColWidth="2.6328125" defaultRowHeight="13" x14ac:dyDescent="0.2"/>
  <cols>
    <col min="1" max="1" width="1.90625" customWidth="1"/>
    <col min="2" max="2" width="0.7265625" customWidth="1"/>
    <col min="3" max="9" width="0.453125" customWidth="1"/>
    <col min="10" max="10" width="0.7265625" customWidth="1"/>
    <col min="11" max="125" width="0.453125" customWidth="1"/>
    <col min="126" max="126" width="0.7265625" customWidth="1"/>
    <col min="127" max="133" width="0.453125" customWidth="1"/>
    <col min="134" max="134" width="0.7265625" customWidth="1"/>
    <col min="135" max="161" width="0.453125" customWidth="1"/>
    <col min="162" max="162" width="0.7265625" customWidth="1"/>
    <col min="163" max="177" width="0.453125" customWidth="1"/>
    <col min="178" max="178" width="0.7265625" customWidth="1"/>
    <col min="179" max="249" width="0.453125" customWidth="1"/>
    <col min="250" max="250" width="0.7265625" customWidth="1"/>
    <col min="251" max="257" width="0.453125" customWidth="1"/>
    <col min="258" max="258" width="0.7265625" customWidth="1"/>
    <col min="259" max="329" width="0.453125" customWidth="1"/>
    <col min="330" max="330" width="0.7265625" customWidth="1"/>
    <col min="331" max="345" width="0.453125" customWidth="1"/>
    <col min="346" max="346" width="0.7265625" customWidth="1"/>
    <col min="347" max="373" width="0.453125" customWidth="1"/>
    <col min="374" max="374" width="0.7265625" customWidth="1"/>
    <col min="375" max="381" width="0.453125" customWidth="1"/>
    <col min="382" max="382" width="0.7265625" customWidth="1"/>
    <col min="383" max="497" width="0.453125" customWidth="1"/>
    <col min="498" max="498" width="0.7265625" customWidth="1"/>
    <col min="499" max="505" width="0.453125" customWidth="1"/>
    <col min="506" max="506" width="1.90625" customWidth="1"/>
    <col min="507" max="521" width="3.08984375" customWidth="1"/>
    <col min="522" max="522" width="4.4531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2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2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2">
      <c r="A5" s="2"/>
      <c r="B5" s="50" t="str">
        <f>データ!H7</f>
        <v>栃木県　宇都宮西中核工業団地事務組合（事業会計分）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</row>
    <row r="6" spans="1:521" ht="18.75" customHeight="1" x14ac:dyDescent="0.2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4"/>
      <c r="KX6" s="54"/>
      <c r="KY6" s="54"/>
      <c r="KZ6" s="54"/>
      <c r="LA6" s="54"/>
      <c r="LB6" s="54"/>
      <c r="LC6" s="5"/>
      <c r="LD6" s="2"/>
      <c r="LE6" s="2"/>
      <c r="LF6" s="2"/>
      <c r="LG6" s="2"/>
      <c r="LH6" s="2"/>
      <c r="LI6" s="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4"/>
      <c r="MM6" s="4"/>
      <c r="MN6" s="4"/>
      <c r="MO6" s="4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4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4"/>
      <c r="OW6" s="4"/>
      <c r="OX6" s="4"/>
      <c r="OY6" s="4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4"/>
      <c r="QC6" s="6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4"/>
      <c r="RF6" s="4"/>
      <c r="RG6" s="4"/>
      <c r="RH6" s="4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</row>
    <row r="7" spans="1:521" ht="18.75" customHeight="1" x14ac:dyDescent="0.2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4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2">
      <c r="A8" s="7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5000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極小規模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1082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4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2">
      <c r="A9" s="7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8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4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2">
      <c r="A10" s="7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98.6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25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1097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10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3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3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3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3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3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3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3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3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2"/>
      <c r="SL11" s="2"/>
      <c r="SM11" s="12"/>
      <c r="SN11" s="12"/>
      <c r="SO11" s="5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2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2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2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107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2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2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2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2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2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2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2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2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2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2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2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2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2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2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H30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R01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R02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R03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R04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H30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R01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R02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R03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R04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H30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R01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R02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R03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R04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H30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R01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R02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R03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R04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2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163.99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159.83000000000001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163.65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154.28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141.15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1225.79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1850.45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1146.98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1071.1199999999999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4250.09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305.18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232.53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159.91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76.930000000000007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0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2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110.79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108.76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110.19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113.73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115.42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121.15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125.8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132.55000000000001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134.69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133.63999999999999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868.31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732.52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819.73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834.05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1011.55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504.81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498.01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490.39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475.44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413.6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2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2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2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2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2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2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2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2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2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2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2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2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2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2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108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2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2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2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2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2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H30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R01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R02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R03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R04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H30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R01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R02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R03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R04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H30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R01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R02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R03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R04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H30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R01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R02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R03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R04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2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152.55000000000001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147.37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154.38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143.28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128.69999999999999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58.54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59.81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56.39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60.66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68.22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22.14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22.62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21.56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23.62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21.64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19.62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20.420000000000002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21.28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22.6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21.94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2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94.91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90.22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90.8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93.49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94.77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47.36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49.94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50.56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49.4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49.51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35.22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34.92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34.19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36.65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33.29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51.42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50.9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49.05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50.94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49.76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2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2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2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2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2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2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2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2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2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2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2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2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109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2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2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2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2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2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2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2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2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2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2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2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H30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R01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R02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R03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R04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H30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R01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R02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R03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R04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H30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R01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R02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R03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R04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2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62.39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63.87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62.1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62.5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63.42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0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2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53.49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54.3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55.32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55.08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56.95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3.28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4.66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7.35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7.6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7.9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0.02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0.06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0.09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0.4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0.14000000000000001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2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2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2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2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2">
      <c r="C86" s="25"/>
      <c r="BM86" s="25"/>
      <c r="DV86" s="25"/>
      <c r="GF86" s="25"/>
      <c r="IO86" s="25"/>
      <c r="LK86" s="25"/>
      <c r="NT86" s="25"/>
      <c r="QD86" s="25"/>
    </row>
    <row r="87" spans="1:52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2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2">
      <c r="A89" s="26"/>
      <c r="B89" s="26"/>
      <c r="C89" s="143" t="s">
        <v>29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 t="s">
        <v>30</v>
      </c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 t="s">
        <v>31</v>
      </c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 t="s">
        <v>32</v>
      </c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 t="s">
        <v>33</v>
      </c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 t="s">
        <v>34</v>
      </c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 t="s">
        <v>35</v>
      </c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 t="s">
        <v>36</v>
      </c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 t="s">
        <v>37</v>
      </c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 t="s">
        <v>38</v>
      </c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 t="s">
        <v>39</v>
      </c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2">
      <c r="A90" s="26"/>
      <c r="B90" s="26"/>
      <c r="C90" s="142" t="str">
        <f>データ!AD6</f>
        <v>【112.60】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【29.72】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【473.00】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【233.74】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【106.87】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【20.26】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【53.19】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2" t="str">
        <f>データ!DC6</f>
        <v>【75.85】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2" t="str">
        <f>データ!DN6</f>
        <v>【61.17】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2" t="str">
        <f>データ!DY6</f>
        <v>【49.58】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2" t="str">
        <f>データ!EJ6</f>
        <v>【0.21】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PN98XgEGAso2uQCash+2GOfKh2IPL4QGvQnmb79wTBapmKTcsj2qcedS7nvBgght6aXkqIcIYmvhgU68i3hynA==" saltValue="1GAT2i2E+bD7eTWaBXRjAA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" x14ac:dyDescent="0.2"/>
  <cols>
    <col min="1" max="1" width="22.7265625" bestFit="1" customWidth="1"/>
    <col min="2" max="7" width="11.90625" customWidth="1"/>
    <col min="8" max="8" width="16.26953125" bestFit="1" customWidth="1"/>
    <col min="9" max="140" width="11.90625" customWidth="1"/>
  </cols>
  <sheetData>
    <row r="1" spans="1:140" x14ac:dyDescent="0.2">
      <c r="A1" t="s">
        <v>40</v>
      </c>
    </row>
    <row r="2" spans="1:140" x14ac:dyDescent="0.2">
      <c r="A2" s="28" t="s">
        <v>41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2">
      <c r="A3" s="28" t="s">
        <v>42</v>
      </c>
      <c r="B3" s="29" t="s">
        <v>43</v>
      </c>
      <c r="C3" s="29" t="s">
        <v>44</v>
      </c>
      <c r="D3" s="29" t="s">
        <v>45</v>
      </c>
      <c r="E3" s="29" t="s">
        <v>46</v>
      </c>
      <c r="F3" s="29" t="s">
        <v>47</v>
      </c>
      <c r="G3" s="29" t="s">
        <v>48</v>
      </c>
      <c r="H3" s="146" t="s">
        <v>49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50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51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2">
      <c r="A4" s="28" t="s">
        <v>52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53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54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55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56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57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58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59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60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61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62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63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2">
      <c r="A5" s="28" t="s">
        <v>64</v>
      </c>
      <c r="B5" s="31"/>
      <c r="C5" s="31"/>
      <c r="D5" s="31"/>
      <c r="E5" s="31"/>
      <c r="F5" s="31"/>
      <c r="G5" s="31"/>
      <c r="H5" s="32" t="s">
        <v>65</v>
      </c>
      <c r="I5" s="32" t="s">
        <v>66</v>
      </c>
      <c r="J5" s="32" t="s">
        <v>67</v>
      </c>
      <c r="K5" s="32" t="s">
        <v>68</v>
      </c>
      <c r="L5" s="32" t="s">
        <v>69</v>
      </c>
      <c r="M5" s="32" t="s">
        <v>70</v>
      </c>
      <c r="N5" s="32" t="s">
        <v>71</v>
      </c>
      <c r="O5" s="32" t="s">
        <v>72</v>
      </c>
      <c r="P5" s="32" t="s">
        <v>73</v>
      </c>
      <c r="Q5" s="32" t="s">
        <v>74</v>
      </c>
      <c r="R5" s="32" t="s">
        <v>75</v>
      </c>
      <c r="S5" s="32" t="s">
        <v>76</v>
      </c>
      <c r="T5" s="32" t="s">
        <v>77</v>
      </c>
      <c r="U5" s="32" t="s">
        <v>78</v>
      </c>
      <c r="V5" s="32" t="s">
        <v>79</v>
      </c>
      <c r="W5" s="32" t="s">
        <v>80</v>
      </c>
      <c r="X5" s="32" t="s">
        <v>81</v>
      </c>
      <c r="Y5" s="32" t="s">
        <v>82</v>
      </c>
      <c r="Z5" s="32" t="s">
        <v>83</v>
      </c>
      <c r="AA5" s="32" t="s">
        <v>84</v>
      </c>
      <c r="AB5" s="32" t="s">
        <v>85</v>
      </c>
      <c r="AC5" s="32" t="s">
        <v>86</v>
      </c>
      <c r="AD5" s="32" t="s">
        <v>87</v>
      </c>
      <c r="AE5" s="32" t="s">
        <v>77</v>
      </c>
      <c r="AF5" s="32" t="s">
        <v>78</v>
      </c>
      <c r="AG5" s="32" t="s">
        <v>79</v>
      </c>
      <c r="AH5" s="32" t="s">
        <v>80</v>
      </c>
      <c r="AI5" s="32" t="s">
        <v>81</v>
      </c>
      <c r="AJ5" s="32" t="s">
        <v>82</v>
      </c>
      <c r="AK5" s="32" t="s">
        <v>83</v>
      </c>
      <c r="AL5" s="32" t="s">
        <v>84</v>
      </c>
      <c r="AM5" s="32" t="s">
        <v>85</v>
      </c>
      <c r="AN5" s="32" t="s">
        <v>86</v>
      </c>
      <c r="AO5" s="32" t="s">
        <v>88</v>
      </c>
      <c r="AP5" s="32" t="s">
        <v>77</v>
      </c>
      <c r="AQ5" s="32" t="s">
        <v>78</v>
      </c>
      <c r="AR5" s="32" t="s">
        <v>79</v>
      </c>
      <c r="AS5" s="32" t="s">
        <v>80</v>
      </c>
      <c r="AT5" s="32" t="s">
        <v>81</v>
      </c>
      <c r="AU5" s="32" t="s">
        <v>82</v>
      </c>
      <c r="AV5" s="32" t="s">
        <v>83</v>
      </c>
      <c r="AW5" s="32" t="s">
        <v>84</v>
      </c>
      <c r="AX5" s="32" t="s">
        <v>85</v>
      </c>
      <c r="AY5" s="32" t="s">
        <v>86</v>
      </c>
      <c r="AZ5" s="32" t="s">
        <v>88</v>
      </c>
      <c r="BA5" s="32" t="s">
        <v>77</v>
      </c>
      <c r="BB5" s="32" t="s">
        <v>78</v>
      </c>
      <c r="BC5" s="32" t="s">
        <v>79</v>
      </c>
      <c r="BD5" s="32" t="s">
        <v>80</v>
      </c>
      <c r="BE5" s="32" t="s">
        <v>81</v>
      </c>
      <c r="BF5" s="32" t="s">
        <v>82</v>
      </c>
      <c r="BG5" s="32" t="s">
        <v>83</v>
      </c>
      <c r="BH5" s="32" t="s">
        <v>84</v>
      </c>
      <c r="BI5" s="32" t="s">
        <v>85</v>
      </c>
      <c r="BJ5" s="32" t="s">
        <v>86</v>
      </c>
      <c r="BK5" s="32" t="s">
        <v>88</v>
      </c>
      <c r="BL5" s="32" t="s">
        <v>77</v>
      </c>
      <c r="BM5" s="32" t="s">
        <v>78</v>
      </c>
      <c r="BN5" s="32" t="s">
        <v>79</v>
      </c>
      <c r="BO5" s="32" t="s">
        <v>80</v>
      </c>
      <c r="BP5" s="32" t="s">
        <v>81</v>
      </c>
      <c r="BQ5" s="32" t="s">
        <v>82</v>
      </c>
      <c r="BR5" s="32" t="s">
        <v>83</v>
      </c>
      <c r="BS5" s="32" t="s">
        <v>84</v>
      </c>
      <c r="BT5" s="32" t="s">
        <v>85</v>
      </c>
      <c r="BU5" s="32" t="s">
        <v>86</v>
      </c>
      <c r="BV5" s="32" t="s">
        <v>88</v>
      </c>
      <c r="BW5" s="32" t="s">
        <v>77</v>
      </c>
      <c r="BX5" s="32" t="s">
        <v>78</v>
      </c>
      <c r="BY5" s="32" t="s">
        <v>79</v>
      </c>
      <c r="BZ5" s="32" t="s">
        <v>80</v>
      </c>
      <c r="CA5" s="32" t="s">
        <v>81</v>
      </c>
      <c r="CB5" s="32" t="s">
        <v>82</v>
      </c>
      <c r="CC5" s="32" t="s">
        <v>83</v>
      </c>
      <c r="CD5" s="32" t="s">
        <v>84</v>
      </c>
      <c r="CE5" s="32" t="s">
        <v>85</v>
      </c>
      <c r="CF5" s="32" t="s">
        <v>86</v>
      </c>
      <c r="CG5" s="32" t="s">
        <v>88</v>
      </c>
      <c r="CH5" s="32" t="s">
        <v>77</v>
      </c>
      <c r="CI5" s="32" t="s">
        <v>78</v>
      </c>
      <c r="CJ5" s="32" t="s">
        <v>79</v>
      </c>
      <c r="CK5" s="32" t="s">
        <v>80</v>
      </c>
      <c r="CL5" s="32" t="s">
        <v>81</v>
      </c>
      <c r="CM5" s="32" t="s">
        <v>82</v>
      </c>
      <c r="CN5" s="32" t="s">
        <v>83</v>
      </c>
      <c r="CO5" s="32" t="s">
        <v>84</v>
      </c>
      <c r="CP5" s="32" t="s">
        <v>85</v>
      </c>
      <c r="CQ5" s="32" t="s">
        <v>86</v>
      </c>
      <c r="CR5" s="32" t="s">
        <v>88</v>
      </c>
      <c r="CS5" s="32" t="s">
        <v>77</v>
      </c>
      <c r="CT5" s="32" t="s">
        <v>78</v>
      </c>
      <c r="CU5" s="32" t="s">
        <v>79</v>
      </c>
      <c r="CV5" s="32" t="s">
        <v>80</v>
      </c>
      <c r="CW5" s="32" t="s">
        <v>81</v>
      </c>
      <c r="CX5" s="32" t="s">
        <v>82</v>
      </c>
      <c r="CY5" s="32" t="s">
        <v>83</v>
      </c>
      <c r="CZ5" s="32" t="s">
        <v>84</v>
      </c>
      <c r="DA5" s="32" t="s">
        <v>85</v>
      </c>
      <c r="DB5" s="32" t="s">
        <v>86</v>
      </c>
      <c r="DC5" s="32" t="s">
        <v>88</v>
      </c>
      <c r="DD5" s="32" t="s">
        <v>77</v>
      </c>
      <c r="DE5" s="32" t="s">
        <v>78</v>
      </c>
      <c r="DF5" s="32" t="s">
        <v>79</v>
      </c>
      <c r="DG5" s="32" t="s">
        <v>80</v>
      </c>
      <c r="DH5" s="32" t="s">
        <v>81</v>
      </c>
      <c r="DI5" s="32" t="s">
        <v>82</v>
      </c>
      <c r="DJ5" s="32" t="s">
        <v>83</v>
      </c>
      <c r="DK5" s="32" t="s">
        <v>84</v>
      </c>
      <c r="DL5" s="32" t="s">
        <v>85</v>
      </c>
      <c r="DM5" s="32" t="s">
        <v>86</v>
      </c>
      <c r="DN5" s="32" t="s">
        <v>88</v>
      </c>
      <c r="DO5" s="32" t="s">
        <v>77</v>
      </c>
      <c r="DP5" s="32" t="s">
        <v>78</v>
      </c>
      <c r="DQ5" s="32" t="s">
        <v>79</v>
      </c>
      <c r="DR5" s="32" t="s">
        <v>80</v>
      </c>
      <c r="DS5" s="32" t="s">
        <v>81</v>
      </c>
      <c r="DT5" s="32" t="s">
        <v>82</v>
      </c>
      <c r="DU5" s="32" t="s">
        <v>83</v>
      </c>
      <c r="DV5" s="32" t="s">
        <v>84</v>
      </c>
      <c r="DW5" s="32" t="s">
        <v>85</v>
      </c>
      <c r="DX5" s="32" t="s">
        <v>86</v>
      </c>
      <c r="DY5" s="32" t="s">
        <v>88</v>
      </c>
      <c r="DZ5" s="32" t="s">
        <v>77</v>
      </c>
      <c r="EA5" s="32" t="s">
        <v>78</v>
      </c>
      <c r="EB5" s="32" t="s">
        <v>79</v>
      </c>
      <c r="EC5" s="32" t="s">
        <v>80</v>
      </c>
      <c r="ED5" s="32" t="s">
        <v>81</v>
      </c>
      <c r="EE5" s="32" t="s">
        <v>82</v>
      </c>
      <c r="EF5" s="32" t="s">
        <v>83</v>
      </c>
      <c r="EG5" s="32" t="s">
        <v>84</v>
      </c>
      <c r="EH5" s="32" t="s">
        <v>85</v>
      </c>
      <c r="EI5" s="32" t="s">
        <v>86</v>
      </c>
      <c r="EJ5" s="32" t="s">
        <v>88</v>
      </c>
    </row>
    <row r="6" spans="1:140" s="36" customFormat="1" x14ac:dyDescent="0.2">
      <c r="A6" s="28" t="s">
        <v>89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163.99</v>
      </c>
      <c r="U6" s="35">
        <f>U7</f>
        <v>159.83000000000001</v>
      </c>
      <c r="V6" s="35">
        <f>V7</f>
        <v>163.65</v>
      </c>
      <c r="W6" s="35">
        <f>W7</f>
        <v>154.28</v>
      </c>
      <c r="X6" s="35">
        <f t="shared" si="3"/>
        <v>141.15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115.42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133.63999999999999</v>
      </c>
      <c r="AO6" s="33" t="str">
        <f>IF(AO7="-","【-】","【"&amp;SUBSTITUTE(TEXT(AO7,"#,##0.00"),"-","△")&amp;"】")</f>
        <v>【29.72】</v>
      </c>
      <c r="AP6" s="35">
        <f t="shared" si="3"/>
        <v>1225.79</v>
      </c>
      <c r="AQ6" s="35">
        <f>AQ7</f>
        <v>1850.45</v>
      </c>
      <c r="AR6" s="35">
        <f>AR7</f>
        <v>1146.98</v>
      </c>
      <c r="AS6" s="35">
        <f>AS7</f>
        <v>1071.1199999999999</v>
      </c>
      <c r="AT6" s="35">
        <f t="shared" si="3"/>
        <v>4250.09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1011.55</v>
      </c>
      <c r="AZ6" s="33" t="str">
        <f>IF(AZ7="-","【-】","【"&amp;SUBSTITUTE(TEXT(AZ7,"#,##0.00"),"-","△")&amp;"】")</f>
        <v>【473.00】</v>
      </c>
      <c r="BA6" s="35">
        <f t="shared" si="3"/>
        <v>305.18</v>
      </c>
      <c r="BB6" s="35">
        <f>BB7</f>
        <v>232.53</v>
      </c>
      <c r="BC6" s="35">
        <f>BC7</f>
        <v>159.91</v>
      </c>
      <c r="BD6" s="35">
        <f>BD7</f>
        <v>76.930000000000007</v>
      </c>
      <c r="BE6" s="35">
        <f t="shared" si="3"/>
        <v>0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413.6</v>
      </c>
      <c r="BK6" s="33" t="str">
        <f>IF(BK7="-","【-】","【"&amp;SUBSTITUTE(TEXT(BK7,"#,##0.00"),"-","△")&amp;"】")</f>
        <v>【233.74】</v>
      </c>
      <c r="BL6" s="35">
        <f t="shared" si="3"/>
        <v>152.55000000000001</v>
      </c>
      <c r="BM6" s="35">
        <f>BM7</f>
        <v>147.37</v>
      </c>
      <c r="BN6" s="35">
        <f>BN7</f>
        <v>154.38</v>
      </c>
      <c r="BO6" s="35">
        <f>BO7</f>
        <v>143.28</v>
      </c>
      <c r="BP6" s="35">
        <f t="shared" si="3"/>
        <v>128.69999999999999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94.77</v>
      </c>
      <c r="BV6" s="33" t="str">
        <f>IF(BV7="-","【-】","【"&amp;SUBSTITUTE(TEXT(BV7,"#,##0.00"),"-","△")&amp;"】")</f>
        <v>【106.87】</v>
      </c>
      <c r="BW6" s="35">
        <f t="shared" si="3"/>
        <v>58.54</v>
      </c>
      <c r="BX6" s="35">
        <f>BX7</f>
        <v>59.81</v>
      </c>
      <c r="BY6" s="35">
        <f>BY7</f>
        <v>56.39</v>
      </c>
      <c r="BZ6" s="35">
        <f>BZ7</f>
        <v>60.66</v>
      </c>
      <c r="CA6" s="35">
        <f t="shared" si="3"/>
        <v>68.22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49.51</v>
      </c>
      <c r="CG6" s="33" t="str">
        <f>IF(CG7="-","【-】","【"&amp;SUBSTITUTE(TEXT(CG7,"#,##0.00"),"-","△")&amp;"】")</f>
        <v>【20.26】</v>
      </c>
      <c r="CH6" s="35">
        <f t="shared" ref="CH6:CQ6" si="5">CH7</f>
        <v>22.14</v>
      </c>
      <c r="CI6" s="35">
        <f>CI7</f>
        <v>22.62</v>
      </c>
      <c r="CJ6" s="35">
        <f>CJ7</f>
        <v>21.56</v>
      </c>
      <c r="CK6" s="35">
        <f>CK7</f>
        <v>23.62</v>
      </c>
      <c r="CL6" s="35">
        <f t="shared" si="5"/>
        <v>21.64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33.29</v>
      </c>
      <c r="CR6" s="33" t="str">
        <f>IF(CR7="-","【-】","【"&amp;SUBSTITUTE(TEXT(CR7,"#,##0.00"),"-","△")&amp;"】")</f>
        <v>【53.19】</v>
      </c>
      <c r="CS6" s="35">
        <f t="shared" ref="CS6:DB6" si="6">CS7</f>
        <v>19.62</v>
      </c>
      <c r="CT6" s="35">
        <f>CT7</f>
        <v>20.420000000000002</v>
      </c>
      <c r="CU6" s="35">
        <f>CU7</f>
        <v>21.28</v>
      </c>
      <c r="CV6" s="35">
        <f>CV7</f>
        <v>22.6</v>
      </c>
      <c r="CW6" s="35">
        <f t="shared" si="6"/>
        <v>21.94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49.76</v>
      </c>
      <c r="DC6" s="33" t="str">
        <f>IF(DC7="-","【-】","【"&amp;SUBSTITUTE(TEXT(DC7,"#,##0.00"),"-","△")&amp;"】")</f>
        <v>【75.85】</v>
      </c>
      <c r="DD6" s="35">
        <f t="shared" ref="DD6:DM6" si="7">DD7</f>
        <v>62.39</v>
      </c>
      <c r="DE6" s="35">
        <f>DE7</f>
        <v>63.87</v>
      </c>
      <c r="DF6" s="35">
        <f>DF7</f>
        <v>62.1</v>
      </c>
      <c r="DG6" s="35">
        <f>DG7</f>
        <v>62.5</v>
      </c>
      <c r="DH6" s="35">
        <f t="shared" si="7"/>
        <v>63.42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56.95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7.9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0.14000000000000001</v>
      </c>
      <c r="EJ6" s="33" t="str">
        <f>IF(EJ7="-","【-】","【"&amp;SUBSTITUTE(TEXT(EJ7,"#,##0.00"),"-","△")&amp;"】")</f>
        <v>【0.21】</v>
      </c>
    </row>
    <row r="7" spans="1:140" s="36" customFormat="1" x14ac:dyDescent="0.2">
      <c r="A7"/>
      <c r="B7" s="37" t="s">
        <v>90</v>
      </c>
      <c r="C7" s="37" t="s">
        <v>91</v>
      </c>
      <c r="D7" s="37" t="s">
        <v>92</v>
      </c>
      <c r="E7" s="37" t="s">
        <v>93</v>
      </c>
      <c r="F7" s="37" t="s">
        <v>94</v>
      </c>
      <c r="G7" s="37" t="s">
        <v>95</v>
      </c>
      <c r="H7" s="37" t="s">
        <v>96</v>
      </c>
      <c r="I7" s="37" t="s">
        <v>97</v>
      </c>
      <c r="J7" s="37" t="s">
        <v>98</v>
      </c>
      <c r="K7" s="38">
        <v>5000</v>
      </c>
      <c r="L7" s="37" t="s">
        <v>99</v>
      </c>
      <c r="M7" s="38">
        <v>1</v>
      </c>
      <c r="N7" s="38">
        <v>1082</v>
      </c>
      <c r="O7" s="39" t="s">
        <v>100</v>
      </c>
      <c r="P7" s="39">
        <v>98.6</v>
      </c>
      <c r="Q7" s="38">
        <v>25</v>
      </c>
      <c r="R7" s="38">
        <v>1097</v>
      </c>
      <c r="S7" s="37" t="s">
        <v>101</v>
      </c>
      <c r="T7" s="40">
        <v>163.99</v>
      </c>
      <c r="U7" s="40">
        <v>159.83000000000001</v>
      </c>
      <c r="V7" s="40">
        <v>163.65</v>
      </c>
      <c r="W7" s="40">
        <v>154.28</v>
      </c>
      <c r="X7" s="40">
        <v>141.15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115.42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133.63999999999999</v>
      </c>
      <c r="AO7" s="40">
        <v>29.72</v>
      </c>
      <c r="AP7" s="40">
        <v>1225.79</v>
      </c>
      <c r="AQ7" s="40">
        <v>1850.45</v>
      </c>
      <c r="AR7" s="40">
        <v>1146.98</v>
      </c>
      <c r="AS7" s="40">
        <v>1071.1199999999999</v>
      </c>
      <c r="AT7" s="40">
        <v>4250.09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1011.55</v>
      </c>
      <c r="AZ7" s="40">
        <v>473</v>
      </c>
      <c r="BA7" s="40">
        <v>305.18</v>
      </c>
      <c r="BB7" s="40">
        <v>232.53</v>
      </c>
      <c r="BC7" s="40">
        <v>159.91</v>
      </c>
      <c r="BD7" s="40">
        <v>76.930000000000007</v>
      </c>
      <c r="BE7" s="40">
        <v>0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413.6</v>
      </c>
      <c r="BK7" s="40">
        <v>233.74</v>
      </c>
      <c r="BL7" s="40">
        <v>152.55000000000001</v>
      </c>
      <c r="BM7" s="40">
        <v>147.37</v>
      </c>
      <c r="BN7" s="40">
        <v>154.38</v>
      </c>
      <c r="BO7" s="40">
        <v>143.28</v>
      </c>
      <c r="BP7" s="40">
        <v>128.69999999999999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94.77</v>
      </c>
      <c r="BV7" s="40">
        <v>106.87</v>
      </c>
      <c r="BW7" s="40">
        <v>58.54</v>
      </c>
      <c r="BX7" s="40">
        <v>59.81</v>
      </c>
      <c r="BY7" s="40">
        <v>56.39</v>
      </c>
      <c r="BZ7" s="40">
        <v>60.66</v>
      </c>
      <c r="CA7" s="40">
        <v>68.22</v>
      </c>
      <c r="CB7" s="40">
        <v>47.36</v>
      </c>
      <c r="CC7" s="40">
        <v>49.94</v>
      </c>
      <c r="CD7" s="40">
        <v>50.56</v>
      </c>
      <c r="CE7" s="40">
        <v>49.4</v>
      </c>
      <c r="CF7" s="40">
        <v>49.51</v>
      </c>
      <c r="CG7" s="40">
        <v>20.260000000000002</v>
      </c>
      <c r="CH7" s="40">
        <v>22.14</v>
      </c>
      <c r="CI7" s="40">
        <v>22.62</v>
      </c>
      <c r="CJ7" s="40">
        <v>21.56</v>
      </c>
      <c r="CK7" s="40">
        <v>23.62</v>
      </c>
      <c r="CL7" s="40">
        <v>21.64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33.29</v>
      </c>
      <c r="CR7" s="40">
        <v>53.19</v>
      </c>
      <c r="CS7" s="40">
        <v>19.62</v>
      </c>
      <c r="CT7" s="40">
        <v>20.420000000000002</v>
      </c>
      <c r="CU7" s="40">
        <v>21.28</v>
      </c>
      <c r="CV7" s="40">
        <v>22.6</v>
      </c>
      <c r="CW7" s="40">
        <v>21.94</v>
      </c>
      <c r="CX7" s="40">
        <v>51.42</v>
      </c>
      <c r="CY7" s="40">
        <v>50.9</v>
      </c>
      <c r="CZ7" s="40">
        <v>49.05</v>
      </c>
      <c r="DA7" s="40">
        <v>50.94</v>
      </c>
      <c r="DB7" s="40">
        <v>49.76</v>
      </c>
      <c r="DC7" s="40">
        <v>75.849999999999994</v>
      </c>
      <c r="DD7" s="40">
        <v>62.39</v>
      </c>
      <c r="DE7" s="40">
        <v>63.87</v>
      </c>
      <c r="DF7" s="40">
        <v>62.1</v>
      </c>
      <c r="DG7" s="40">
        <v>62.5</v>
      </c>
      <c r="DH7" s="40">
        <v>63.42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56.95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7.9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0.14000000000000001</v>
      </c>
      <c r="EJ7" s="40">
        <v>0.21</v>
      </c>
    </row>
    <row r="8" spans="1:140" x14ac:dyDescent="0.2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2">
      <c r="A9" s="43"/>
      <c r="B9" s="43" t="s">
        <v>102</v>
      </c>
      <c r="C9" s="43" t="s">
        <v>103</v>
      </c>
      <c r="D9" s="43" t="s">
        <v>104</v>
      </c>
      <c r="E9" s="43" t="s">
        <v>105</v>
      </c>
      <c r="F9" s="43" t="s">
        <v>106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2">
      <c r="A10" s="43" t="s">
        <v>43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2">
      <c r="T11" s="47" t="s">
        <v>23</v>
      </c>
      <c r="U11" s="48">
        <f>IF(T6="-",NA(),T6)</f>
        <v>163.99</v>
      </c>
      <c r="V11" s="48">
        <f>IF(U6="-",NA(),U6)</f>
        <v>159.83000000000001</v>
      </c>
      <c r="W11" s="48">
        <f>IF(V6="-",NA(),V6)</f>
        <v>163.65</v>
      </c>
      <c r="X11" s="48">
        <f>IF(W6="-",NA(),W6)</f>
        <v>154.28</v>
      </c>
      <c r="Y11" s="48">
        <f>IF(X6="-",NA(),X6)</f>
        <v>141.15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1225.79</v>
      </c>
      <c r="AR11" s="48">
        <f>IF(AQ6="-",NA(),AQ6)</f>
        <v>1850.45</v>
      </c>
      <c r="AS11" s="48">
        <f>IF(AR6="-",NA(),AR6)</f>
        <v>1146.98</v>
      </c>
      <c r="AT11" s="48">
        <f>IF(AS6="-",NA(),AS6)</f>
        <v>1071.1199999999999</v>
      </c>
      <c r="AU11" s="48">
        <f>IF(AT6="-",NA(),AT6)</f>
        <v>4250.09</v>
      </c>
      <c r="BA11" s="47" t="s">
        <v>23</v>
      </c>
      <c r="BB11" s="48">
        <f>IF(BA6="-",NA(),BA6)</f>
        <v>305.18</v>
      </c>
      <c r="BC11" s="48">
        <f>IF(BB6="-",NA(),BB6)</f>
        <v>232.53</v>
      </c>
      <c r="BD11" s="48">
        <f>IF(BC6="-",NA(),BC6)</f>
        <v>159.91</v>
      </c>
      <c r="BE11" s="48">
        <f>IF(BD6="-",NA(),BD6)</f>
        <v>76.930000000000007</v>
      </c>
      <c r="BF11" s="48">
        <f>IF(BE6="-",NA(),BE6)</f>
        <v>0</v>
      </c>
      <c r="BL11" s="47" t="s">
        <v>23</v>
      </c>
      <c r="BM11" s="48">
        <f>IF(BL6="-",NA(),BL6)</f>
        <v>152.55000000000001</v>
      </c>
      <c r="BN11" s="48">
        <f>IF(BM6="-",NA(),BM6)</f>
        <v>147.37</v>
      </c>
      <c r="BO11" s="48">
        <f>IF(BN6="-",NA(),BN6)</f>
        <v>154.38</v>
      </c>
      <c r="BP11" s="48">
        <f>IF(BO6="-",NA(),BO6)</f>
        <v>143.28</v>
      </c>
      <c r="BQ11" s="48">
        <f>IF(BP6="-",NA(),BP6)</f>
        <v>128.69999999999999</v>
      </c>
      <c r="BW11" s="47" t="s">
        <v>23</v>
      </c>
      <c r="BX11" s="48">
        <f>IF(BW6="-",NA(),BW6)</f>
        <v>58.54</v>
      </c>
      <c r="BY11" s="48">
        <f>IF(BX6="-",NA(),BX6)</f>
        <v>59.81</v>
      </c>
      <c r="BZ11" s="48">
        <f>IF(BY6="-",NA(),BY6)</f>
        <v>56.39</v>
      </c>
      <c r="CA11" s="48">
        <f>IF(BZ6="-",NA(),BZ6)</f>
        <v>60.66</v>
      </c>
      <c r="CB11" s="48">
        <f>IF(CA6="-",NA(),CA6)</f>
        <v>68.22</v>
      </c>
      <c r="CH11" s="47" t="s">
        <v>23</v>
      </c>
      <c r="CI11" s="48">
        <f>IF(CH6="-",NA(),CH6)</f>
        <v>22.14</v>
      </c>
      <c r="CJ11" s="48">
        <f>IF(CI6="-",NA(),CI6)</f>
        <v>22.62</v>
      </c>
      <c r="CK11" s="48">
        <f>IF(CJ6="-",NA(),CJ6)</f>
        <v>21.56</v>
      </c>
      <c r="CL11" s="48">
        <f>IF(CK6="-",NA(),CK6)</f>
        <v>23.62</v>
      </c>
      <c r="CM11" s="48">
        <f>IF(CL6="-",NA(),CL6)</f>
        <v>21.64</v>
      </c>
      <c r="CS11" s="47" t="s">
        <v>23</v>
      </c>
      <c r="CT11" s="48">
        <f>IF(CS6="-",NA(),CS6)</f>
        <v>19.62</v>
      </c>
      <c r="CU11" s="48">
        <f>IF(CT6="-",NA(),CT6)</f>
        <v>20.420000000000002</v>
      </c>
      <c r="CV11" s="48">
        <f>IF(CU6="-",NA(),CU6)</f>
        <v>21.28</v>
      </c>
      <c r="CW11" s="48">
        <f>IF(CV6="-",NA(),CV6)</f>
        <v>22.6</v>
      </c>
      <c r="CX11" s="48">
        <f>IF(CW6="-",NA(),CW6)</f>
        <v>21.94</v>
      </c>
      <c r="DD11" s="47" t="s">
        <v>23</v>
      </c>
      <c r="DE11" s="48">
        <f>IF(DD6="-",NA(),DD6)</f>
        <v>62.39</v>
      </c>
      <c r="DF11" s="48">
        <f>IF(DE6="-",NA(),DE6)</f>
        <v>63.87</v>
      </c>
      <c r="DG11" s="48">
        <f>IF(DF6="-",NA(),DF6)</f>
        <v>62.1</v>
      </c>
      <c r="DH11" s="48">
        <f>IF(DG6="-",NA(),DG6)</f>
        <v>62.5</v>
      </c>
      <c r="DI11" s="48">
        <f>IF(DH6="-",NA(),DH6)</f>
        <v>63.42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2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115.42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133.63999999999999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1011.55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413.6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94.77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49.51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33.29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49.76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56.95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7.9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0.14000000000000001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池田　直斗</cp:lastModifiedBy>
  <cp:lastPrinted>2024-01-26T00:37:08Z</cp:lastPrinted>
  <dcterms:created xsi:type="dcterms:W3CDTF">2023-12-05T01:31:23Z</dcterms:created>
  <dcterms:modified xsi:type="dcterms:W3CDTF">2024-02-03T09:57:32Z</dcterms:modified>
  <cp:category/>
</cp:coreProperties>
</file>