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34E577A3-F762-441F-AAD6-3F57C1E4E5FA}" xr6:coauthVersionLast="47" xr6:coauthVersionMax="47" xr10:uidLastSave="{00000000-0000-0000-0000-000000000000}"/>
  <workbookProtection workbookAlgorithmName="SHA-512" workbookHashValue="Yf9UmTMr0dcfji7eYsPyqnnEXjfd7iYxjvuJI7gqPVqmE5yWuQxphBkjW/oq9tlMfeFVJj2TFxThrdE7pMD9aw==" workbookSaltValue="ZJpoRoFcF17s7HrPXPoKJQ=="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AL8" i="4" s="1"/>
  <c r="Q6" i="5"/>
  <c r="P6" i="5"/>
  <c r="P10" i="4" s="1"/>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AT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<sst xmlns="http://schemas.openxmlformats.org/spreadsheetml/2006/main" count="228" uniqueCount="113">
  <si>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</si>
  <si>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</si>
  <si>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</si>
  <si>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</si>
  <si>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</si>
  <si>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</si>
  <si>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</si>
  <si>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</si>
  <si>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</si>
  <si>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</si>
  <si>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</si>
  <si>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</si>
  <si>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</si>
  <si>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</si>
  <si>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</si>
  <si>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</si>
  <si>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</si>
  <si>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</si>
  <si>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</si>
  <si>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</si>
  <si>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</si>
  <si>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</si>
  <si>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</si>
  <si>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</si>
  <si>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</si>
  <si>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</si>
  <si>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</si>
  <si>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</si>
  <si>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</si>
  <si>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</si>
  <si>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</si>
  <si>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</si>
  <si>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</si>
  <si>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</si>
  <si>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</si>
  <si>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</si>
  <si>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</si>
  <si>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</si>
  <si>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</si>
  <si>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</si>
  <si>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</si>
  <si>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</si>
  <si>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</si>
  <si>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</si>
  <si>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</si>
  <si>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</si>
  <si>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</si>
  <si>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</si>
  <si>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</si>
  <si>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</si>
  <si>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</si>
  <si>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</si>
  <si>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</si>
  <si>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</si>
  <si>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</si>
  <si>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</si>
  <si>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</si>
  <si>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</si>
  <si>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</si>
  <si>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</si>
  <si>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</si>
  <si>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</si>
  <si>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</si>
  <si>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</si>
  <si>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</si>
  <si>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</si>
  <si>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</si>
  <si>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</si>
  <si>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</si>
  <si>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</si>
  <si>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</si>
  <si>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</si>
  <si>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</si>
  <si>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</si>
  <si>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</si>
  <si>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</si>
  <si>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</si>
  <si>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</si>
  <si>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</si>
  <si>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</si>
  <si>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</si>
  <si>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</si>
  <si>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</si>
  <si>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</si>
  <si>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</si>
  <si>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</si>
  <si>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</si>
  <si>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</si>
  <si>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</si>
  <si>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</si>
  <si>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</si>
  <si>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</si>
  <si>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</si>
  <si>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那珂川町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</si>
  <si>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</si>
  <si>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</si>
  <si>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</si>
  <si>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</si>
  <si>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</si>
  <si>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</si>
  <si>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</si>
  <si>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</si>
  <si>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</si>
  <si>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</si>
  <si>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</si>
  <si>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</si>
  <si>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</si>
  <si>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</si>
  <si>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</si>
  <si>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</si>
  <si>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R3年度に一時的に増加しているものの、全体的に減少傾向となっている。R4年度に電気料金の高騰等の影響で減少しているが、R5年度はエネルギー価格激減緩和対策事業等の影響で増加した。R6年度は電気料金、修繕費、人件費等の増加に伴い経常収支比率が減少している。
　③流動比率は増加傾向で、類似団体平均値を上回っており、経営改善はされているが、将来を見据えて、内部留保資金を増加させ、経営の安定性を担保するよう努める必要がある。
　④企業債残高対給水収益比率は、R3年度までは類似団体平均値を下回っていたが、R4年度以降については、設備投資の増加により起債額が増加したため平均値を上回っている。今後も老朽化した管路・設備の更新を行っていく必要があるため、増加していく見込みである。
　⑤料金回収率は、R4年度とR6年度に基本料金免除事業を実施し、使用料の収入減は他会計補助金により補填されたため大幅減となったが、全体的には減少傾向となっている。今後も設備投資の増加により減価償却費の増加が見込まれるため、同様に減少していく見込みである。
　⑥給水原価は、電気料金高騰の影響でR4年度に増加したが、R5年度にはエネルギー価格激変緩和対策事業により支出減となったことにより減少した。R6年度には電気料金、修繕費、人件費の増加により給水原価が増加している。
　⑦施設利用率は類似団体と比較して高い水準となっており、おおむね適正な施設規模・設備性能であるが今後の水需要予測に基づき、ダウンサイジングやスペックダウンを引き続き検討していく。
　⑧有収率は、管路の漏水調査業務委託を実施し、漏水箇所の修繕を随時行っており、類似団体平均値を上回っているが、今後も効率的な施設活用のために継続して漏水調査を実施していく必要がある。</t>
    <rPh sb="2" eb="8">
      <t>ケイジョウシュウシヒリツ</t>
    </rPh>
    <rPh sb="12" eb="14">
      <t>ネンド</t>
    </rPh>
    <rPh sb="15" eb="18">
      <t>イチジテキ</t>
    </rPh>
    <rPh sb="19" eb="21">
      <t>ゾウカ</t>
    </rPh>
    <rPh sb="29" eb="32">
      <t>ゼンタイテキ</t>
    </rPh>
    <rPh sb="33" eb="37">
      <t>ゲンショウケイコウ</t>
    </rPh>
    <rPh sb="46" eb="48">
      <t>ネンド</t>
    </rPh>
    <rPh sb="49" eb="53">
      <t>デンキリョウキン</t>
    </rPh>
    <rPh sb="54" eb="57">
      <t>コウトウトウ</t>
    </rPh>
    <rPh sb="58" eb="60">
      <t>エイキョウ</t>
    </rPh>
    <rPh sb="61" eb="63">
      <t>ゲンショウ</t>
    </rPh>
    <rPh sb="71" eb="73">
      <t>ネンド</t>
    </rPh>
    <rPh sb="79" eb="90">
      <t>カカクゲキゲンカンワタイサクジギョウトウ</t>
    </rPh>
    <rPh sb="91" eb="93">
      <t>エイキョウ</t>
    </rPh>
    <rPh sb="94" eb="96">
      <t>ゾウカ</t>
    </rPh>
    <rPh sb="101" eb="103">
      <t>ネンド</t>
    </rPh>
    <rPh sb="104" eb="108">
      <t>デンキリョウキン</t>
    </rPh>
    <rPh sb="109" eb="112">
      <t>シュウゼンヒ</t>
    </rPh>
    <rPh sb="113" eb="116">
      <t>ジンケンヒ</t>
    </rPh>
    <rPh sb="116" eb="117">
      <t>トウ</t>
    </rPh>
    <rPh sb="118" eb="120">
      <t>ゾウカ</t>
    </rPh>
    <rPh sb="121" eb="122">
      <t>トモナ</t>
    </rPh>
    <rPh sb="123" eb="129">
      <t>ケイジョウシュウシヒリツ</t>
    </rPh>
    <rPh sb="130" eb="132">
      <t>ゲンショウ</t>
    </rPh>
    <rPh sb="363" eb="365">
      <t>ネンド</t>
    </rPh>
    <rPh sb="477" eb="481">
      <t>キュウスイゲンカ</t>
    </rPh>
    <rPh sb="483" eb="489">
      <t>デンキリョウキンコウトウ</t>
    </rPh>
    <rPh sb="490" eb="492">
      <t>エイキョウ</t>
    </rPh>
    <rPh sb="495" eb="497">
      <t>ネンド</t>
    </rPh>
    <rPh sb="498" eb="500">
      <t>ゾウカ</t>
    </rPh>
    <rPh sb="506" eb="508">
      <t>ネンド</t>
    </rPh>
    <rPh sb="515" eb="517">
      <t>カカク</t>
    </rPh>
    <rPh sb="517" eb="519">
      <t>ゲキヘン</t>
    </rPh>
    <rPh sb="519" eb="525">
      <t>カンワタイサクジギョウ</t>
    </rPh>
    <rPh sb="528" eb="531">
      <t>シシュツゲン</t>
    </rPh>
    <rPh sb="540" eb="542">
      <t>ゲンショウ</t>
    </rPh>
    <rPh sb="547" eb="549">
      <t>ネンド</t>
    </rPh>
    <rPh sb="551" eb="555">
      <t>デンキリョウキン</t>
    </rPh>
    <rPh sb="556" eb="559">
      <t>シュウゼンヒ</t>
    </rPh>
    <rPh sb="560" eb="563">
      <t>ジンケンヒ</t>
    </rPh>
    <rPh sb="564" eb="566">
      <t>ゾウカ</t>
    </rPh>
    <rPh sb="569" eb="573">
      <t>キュウスイゲンカ</t>
    </rPh>
    <rPh sb="574" eb="576">
      <t>ゾウカ</t>
    </rPh>
    <phoneticPr fontId="4"/>
  </si>
  <si>
    <t>②管路経年化率は横ばいであるが、①有形固定資産減価償却率は増加しており、施設管路の老朽化が進んでいる。
③管路更新率は、類似団体平均値を大きく下回っている。今後も継続して計画的な更新を実施していく必要がある。</t>
    <rPh sb="1" eb="7">
      <t>カンロケイネンカリツ</t>
    </rPh>
    <rPh sb="8" eb="9">
      <t>ヨコ</t>
    </rPh>
    <rPh sb="17" eb="23">
      <t>ユウケイコテイシサン</t>
    </rPh>
    <rPh sb="23" eb="28">
      <t>ゲンカショウキャクリツ</t>
    </rPh>
    <rPh sb="29" eb="31">
      <t>ゾウカ</t>
    </rPh>
    <rPh sb="36" eb="40">
      <t>シセツカンロ</t>
    </rPh>
    <rPh sb="41" eb="44">
      <t>ロウキュウカ</t>
    </rPh>
    <rPh sb="45" eb="46">
      <t>スス</t>
    </rPh>
    <rPh sb="53" eb="58">
      <t>カンロコウシンリツ</t>
    </rPh>
    <rPh sb="68" eb="69">
      <t>オオ</t>
    </rPh>
    <rPh sb="71" eb="73">
      <t>シタマワ</t>
    </rPh>
    <rPh sb="78" eb="80">
      <t>コンゴ</t>
    </rPh>
    <rPh sb="81" eb="83">
      <t>ケイゾク</t>
    </rPh>
    <rPh sb="85" eb="88">
      <t>ケイカクテキ</t>
    </rPh>
    <rPh sb="89" eb="91">
      <t>コウシン</t>
    </rPh>
    <rPh sb="92" eb="94">
      <t>ジッシ</t>
    </rPh>
    <rPh sb="98" eb="100">
      <t>ヒツヨウ</t>
    </rPh>
    <phoneticPr fontId="4"/>
  </si>
  <si>
    <t>　急速な人口減少に伴う給水収益の減少が続く一方で、老朽化した施設の更新需要が増大しており、財政負担が年々重くなっている。さらに、公営企業に携わる技術職員の確保が困難となり、維持管理体制の確保や技能継承が課題となっている。加えて、近年の職員給与費の上昇や物価高騰により、人件費・動力費・修繕費などの営業費用が増加しており、経営環境は一層厳しさを増している。これらの状況を踏まえ、効率的な施設更新、適切な料金体系の検討、広域連携の推進など、持続可能な経営に向けた取組が求められる。</t>
    <rPh sb="134" eb="136">
      <t>ジンケン</t>
    </rPh>
    <rPh sb="138" eb="140">
      <t>ドウリョク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</si>
</sst>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0.48</c:v>
                </c:pt>
                <c:pt idx="1">
                  <c:v>0.26</c:v>
                </c:pt>
                <c:pt idx="2">
                  <c:v>0.34</c:v>
                </c:pt>
                <c:pt idx="3">
                  <c:v>0.04</c:v>
                </c:pt>
                <c:pt idx="4">
                  <c:v>0.31</c:v>
                </c:pt>
              </c:numCache>
            </c:numRef>
          </c:val>
          <c:extLst>
            <c:ext xmlns:c16="http://schemas.microsoft.com/office/drawing/2014/chart" uri="{C3380CC4-5D6E-409C-BE32-E72D297353CC}">
              <c16:uniqueId val="{00000000-9126-47B5-B6EA-1E034073D8A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c:v>
                </c:pt>
                <c:pt idx="2">
                  <c:v>0.4</c:v>
                </c:pt>
                <c:pt idx="3">
                  <c:v>0.4</c:v>
                </c:pt>
                <c:pt idx="4">
                  <c:v>0.39</c:v>
                </c:pt>
              </c:numCache>
            </c:numRef>
          </c:val>
          <c:smooth val="0"/>
          <c:extLst>
            <c:ext xmlns:c16="http://schemas.microsoft.com/office/drawing/2014/chart" uri="{C3380CC4-5D6E-409C-BE32-E72D297353CC}">
              <c16:uniqueId val="{00000001-9126-47B5-B6EA-1E034073D8A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62.51</c:v>
                </c:pt>
                <c:pt idx="1">
                  <c:v>61.28</c:v>
                </c:pt>
                <c:pt idx="2">
                  <c:v>60.85</c:v>
                </c:pt>
                <c:pt idx="3">
                  <c:v>59.98</c:v>
                </c:pt>
                <c:pt idx="4">
                  <c:v>58.41</c:v>
                </c:pt>
              </c:numCache>
            </c:numRef>
          </c:val>
          <c:extLst>
            <c:ext xmlns:c16="http://schemas.microsoft.com/office/drawing/2014/chart" uri="{C3380CC4-5D6E-409C-BE32-E72D297353CC}">
              <c16:uniqueId val="{00000000-730C-4E26-853F-6DC388ECAA1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53.87</c:v>
                </c:pt>
                <c:pt idx="2">
                  <c:v>54.49</c:v>
                </c:pt>
                <c:pt idx="3">
                  <c:v>54.8</c:v>
                </c:pt>
                <c:pt idx="4">
                  <c:v>55.47</c:v>
                </c:pt>
              </c:numCache>
            </c:numRef>
          </c:val>
          <c:smooth val="0"/>
          <c:extLst>
            <c:ext xmlns:c16="http://schemas.microsoft.com/office/drawing/2014/chart" uri="{C3380CC4-5D6E-409C-BE32-E72D297353CC}">
              <c16:uniqueId val="{00000001-730C-4E26-853F-6DC388ECAA1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80.08</c:v>
                </c:pt>
                <c:pt idx="1">
                  <c:v>80.459999999999994</c:v>
                </c:pt>
                <c:pt idx="2">
                  <c:v>80.319999999999993</c:v>
                </c:pt>
                <c:pt idx="3">
                  <c:v>80.2</c:v>
                </c:pt>
                <c:pt idx="4">
                  <c:v>81.099999999999994</c:v>
                </c:pt>
              </c:numCache>
            </c:numRef>
          </c:val>
          <c:extLst>
            <c:ext xmlns:c16="http://schemas.microsoft.com/office/drawing/2014/chart" uri="{C3380CC4-5D6E-409C-BE32-E72D297353CC}">
              <c16:uniqueId val="{00000000-93F1-4913-A35D-8FC005AF2D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79.489999999999995</c:v>
                </c:pt>
                <c:pt idx="2">
                  <c:v>78.8</c:v>
                </c:pt>
                <c:pt idx="3">
                  <c:v>77.98</c:v>
                </c:pt>
                <c:pt idx="4">
                  <c:v>76.97</c:v>
                </c:pt>
              </c:numCache>
            </c:numRef>
          </c:val>
          <c:smooth val="0"/>
          <c:extLst>
            <c:ext xmlns:c16="http://schemas.microsoft.com/office/drawing/2014/chart" uri="{C3380CC4-5D6E-409C-BE32-E72D297353CC}">
              <c16:uniqueId val="{00000001-93F1-4913-A35D-8FC005AF2D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116.93</c:v>
                </c:pt>
                <c:pt idx="1">
                  <c:v>118.88</c:v>
                </c:pt>
                <c:pt idx="2">
                  <c:v>113.63</c:v>
                </c:pt>
                <c:pt idx="3">
                  <c:v>114.58</c:v>
                </c:pt>
                <c:pt idx="4">
                  <c:v>105.39</c:v>
                </c:pt>
              </c:numCache>
            </c:numRef>
          </c:val>
          <c:extLst>
            <c:ext xmlns:c16="http://schemas.microsoft.com/office/drawing/2014/chart" uri="{C3380CC4-5D6E-409C-BE32-E72D297353CC}">
              <c16:uniqueId val="{00000000-0B1C-47CD-A718-E2E8B0355BA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107.81</c:v>
                </c:pt>
                <c:pt idx="2">
                  <c:v>107.21</c:v>
                </c:pt>
                <c:pt idx="3">
                  <c:v>105.97</c:v>
                </c:pt>
                <c:pt idx="4">
                  <c:v>105.08</c:v>
                </c:pt>
              </c:numCache>
            </c:numRef>
          </c:val>
          <c:smooth val="0"/>
          <c:extLst>
            <c:ext xmlns:c16="http://schemas.microsoft.com/office/drawing/2014/chart" uri="{C3380CC4-5D6E-409C-BE32-E72D297353CC}">
              <c16:uniqueId val="{00000001-0B1C-47CD-A718-E2E8B0355BA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65.47</c:v>
                </c:pt>
                <c:pt idx="1">
                  <c:v>66.25</c:v>
                </c:pt>
                <c:pt idx="2">
                  <c:v>67.45</c:v>
                </c:pt>
                <c:pt idx="3">
                  <c:v>68.14</c:v>
                </c:pt>
                <c:pt idx="4">
                  <c:v>68.260000000000005</c:v>
                </c:pt>
              </c:numCache>
            </c:numRef>
          </c:val>
          <c:extLst>
            <c:ext xmlns:c16="http://schemas.microsoft.com/office/drawing/2014/chart" uri="{C3380CC4-5D6E-409C-BE32-E72D297353CC}">
              <c16:uniqueId val="{00000000-E770-4033-8228-00BBC96960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50.75</c:v>
                </c:pt>
                <c:pt idx="2">
                  <c:v>51.72</c:v>
                </c:pt>
                <c:pt idx="3">
                  <c:v>52.27</c:v>
                </c:pt>
                <c:pt idx="4">
                  <c:v>52.87</c:v>
                </c:pt>
              </c:numCache>
            </c:numRef>
          </c:val>
          <c:smooth val="0"/>
          <c:extLst>
            <c:ext xmlns:c16="http://schemas.microsoft.com/office/drawing/2014/chart" uri="{C3380CC4-5D6E-409C-BE32-E72D297353CC}">
              <c16:uniqueId val="{00000001-E770-4033-8228-00BBC96960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0.27</c:v>
                </c:pt>
                <c:pt idx="1">
                  <c:v>0.27</c:v>
                </c:pt>
                <c:pt idx="2">
                  <c:v>0.27</c:v>
                </c:pt>
                <c:pt idx="3">
                  <c:v>0.27</c:v>
                </c:pt>
                <c:pt idx="4">
                  <c:v>0.27</c:v>
                </c:pt>
              </c:numCache>
            </c:numRef>
          </c:val>
          <c:extLst>
            <c:ext xmlns:c16="http://schemas.microsoft.com/office/drawing/2014/chart" uri="{C3380CC4-5D6E-409C-BE32-E72D297353CC}">
              <c16:uniqueId val="{00000000-261E-487B-9021-74CF940B0DF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21.14</c:v>
                </c:pt>
                <c:pt idx="2">
                  <c:v>22.12</c:v>
                </c:pt>
                <c:pt idx="3">
                  <c:v>25.67</c:v>
                </c:pt>
                <c:pt idx="4">
                  <c:v>26.86</c:v>
                </c:pt>
              </c:numCache>
            </c:numRef>
          </c:val>
          <c:smooth val="0"/>
          <c:extLst>
            <c:ext xmlns:c16="http://schemas.microsoft.com/office/drawing/2014/chart" uri="{C3380CC4-5D6E-409C-BE32-E72D297353CC}">
              <c16:uniqueId val="{00000001-261E-487B-9021-74CF940B0DF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6D-4AD8-89BD-C952018E3D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8.86</c:v>
                </c:pt>
                <c:pt idx="2">
                  <c:v>7.65</c:v>
                </c:pt>
                <c:pt idx="3">
                  <c:v>8.52</c:v>
                </c:pt>
                <c:pt idx="4">
                  <c:v>10.8</c:v>
                </c:pt>
              </c:numCache>
            </c:numRef>
          </c:val>
          <c:smooth val="0"/>
          <c:extLst>
            <c:ext xmlns:c16="http://schemas.microsoft.com/office/drawing/2014/chart" uri="{C3380CC4-5D6E-409C-BE32-E72D297353CC}">
              <c16:uniqueId val="{00000001-1E6D-4AD8-89BD-C952018E3D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444.17</c:v>
                </c:pt>
                <c:pt idx="1">
                  <c:v>507.15</c:v>
                </c:pt>
                <c:pt idx="2">
                  <c:v>546.66999999999996</c:v>
                </c:pt>
                <c:pt idx="3">
                  <c:v>607.22</c:v>
                </c:pt>
                <c:pt idx="4">
                  <c:v>594.91999999999996</c:v>
                </c:pt>
              </c:numCache>
            </c:numRef>
          </c:val>
          <c:extLst>
            <c:ext xmlns:c16="http://schemas.microsoft.com/office/drawing/2014/chart" uri="{C3380CC4-5D6E-409C-BE32-E72D297353CC}">
              <c16:uniqueId val="{00000000-DE7B-4257-A2FA-46D99E3F9C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384.23</c:v>
                </c:pt>
                <c:pt idx="2">
                  <c:v>364.3</c:v>
                </c:pt>
                <c:pt idx="3">
                  <c:v>378.87</c:v>
                </c:pt>
                <c:pt idx="4">
                  <c:v>362.35</c:v>
                </c:pt>
              </c:numCache>
            </c:numRef>
          </c:val>
          <c:smooth val="0"/>
          <c:extLst>
            <c:ext xmlns:c16="http://schemas.microsoft.com/office/drawing/2014/chart" uri="{C3380CC4-5D6E-409C-BE32-E72D297353CC}">
              <c16:uniqueId val="{00000001-DE7B-4257-A2FA-46D99E3F9C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399.05</c:v>
                </c:pt>
                <c:pt idx="1">
                  <c:v>414.9</c:v>
                </c:pt>
                <c:pt idx="2">
                  <c:v>520.95000000000005</c:v>
                </c:pt>
                <c:pt idx="3">
                  <c:v>435.19</c:v>
                </c:pt>
                <c:pt idx="4">
                  <c:v>495.6</c:v>
                </c:pt>
              </c:numCache>
            </c:numRef>
          </c:val>
          <c:extLst>
            <c:ext xmlns:c16="http://schemas.microsoft.com/office/drawing/2014/chart" uri="{C3380CC4-5D6E-409C-BE32-E72D297353CC}">
              <c16:uniqueId val="{00000000-EF5D-4191-A13C-BE6D1AAC93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439.43</c:v>
                </c:pt>
                <c:pt idx="2">
                  <c:v>438.41</c:v>
                </c:pt>
                <c:pt idx="3">
                  <c:v>430.23</c:v>
                </c:pt>
                <c:pt idx="4">
                  <c:v>429.24</c:v>
                </c:pt>
              </c:numCache>
            </c:numRef>
          </c:val>
          <c:smooth val="0"/>
          <c:extLst>
            <c:ext xmlns:c16="http://schemas.microsoft.com/office/drawing/2014/chart" uri="{C3380CC4-5D6E-409C-BE32-E72D297353CC}">
              <c16:uniqueId val="{00000001-EF5D-4191-A13C-BE6D1AAC93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117.88</c:v>
                </c:pt>
                <c:pt idx="1">
                  <c:v>120.17</c:v>
                </c:pt>
                <c:pt idx="2">
                  <c:v>91.56</c:v>
                </c:pt>
                <c:pt idx="3">
                  <c:v>115.7</c:v>
                </c:pt>
                <c:pt idx="4">
                  <c:v>91.31</c:v>
                </c:pt>
              </c:numCache>
            </c:numRef>
          </c:val>
          <c:extLst>
            <c:ext xmlns:c16="http://schemas.microsoft.com/office/drawing/2014/chart" uri="{C3380CC4-5D6E-409C-BE32-E72D297353CC}">
              <c16:uniqueId val="{00000000-4280-407A-AD2D-1391760484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94.41</c:v>
                </c:pt>
                <c:pt idx="2">
                  <c:v>90.96</c:v>
                </c:pt>
                <c:pt idx="3">
                  <c:v>90.66</c:v>
                </c:pt>
                <c:pt idx="4">
                  <c:v>90.78</c:v>
                </c:pt>
              </c:numCache>
            </c:numRef>
          </c:val>
          <c:smooth val="0"/>
          <c:extLst>
            <c:ext xmlns:c16="http://schemas.microsoft.com/office/drawing/2014/chart" uri="{C3380CC4-5D6E-409C-BE32-E72D297353CC}">
              <c16:uniqueId val="{00000001-4280-407A-AD2D-1391760484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193.32</c:v>
                </c:pt>
                <c:pt idx="1">
                  <c:v>190.65</c:v>
                </c:pt>
                <c:pt idx="2">
                  <c:v>202.52</c:v>
                </c:pt>
                <c:pt idx="3">
                  <c:v>198.54</c:v>
                </c:pt>
                <c:pt idx="4">
                  <c:v>219.91</c:v>
                </c:pt>
              </c:numCache>
            </c:numRef>
          </c:val>
          <c:extLst>
            <c:ext xmlns:c16="http://schemas.microsoft.com/office/drawing/2014/chart" uri="{C3380CC4-5D6E-409C-BE32-E72D297353CC}">
              <c16:uniqueId val="{00000000-783F-44A0-9866-A4CF3DEA66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192.13</c:v>
                </c:pt>
                <c:pt idx="2">
                  <c:v>197.04</c:v>
                </c:pt>
                <c:pt idx="3">
                  <c:v>199.33</c:v>
                </c:pt>
                <c:pt idx="4">
                  <c:v>202.75</c:v>
                </c:pt>
              </c:numCache>
            </c:numRef>
          </c:val>
          <c:smooth val="0"/>
          <c:extLst>
            <c:ext xmlns:c16="http://schemas.microsoft.com/office/drawing/2014/chart" uri="{C3380CC4-5D6E-409C-BE32-E72D297353CC}">
              <c16:uniqueId val="{00000001-783F-44A0-9866-A4CF3DEA66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栃木県　那珂川町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A7</v>
      </c>
      <c r="X8" s="77"/>
      <c r="Y8" s="77"/>
      <c r="Z8" s="77"/>
      <c r="AA8" s="77"/>
      <c r="AB8" s="77"/>
      <c r="AC8" s="77"/>
      <c r="AD8" s="77" t="str">
        <f>データ!$M$6</f>
        <v>非設置</v>
      </c>
      <c r="AE8" s="77"/>
      <c r="AF8" s="77"/>
      <c r="AG8" s="77"/>
      <c r="AH8" s="77"/>
      <c r="AI8" s="77"/>
      <c r="AJ8" s="77"/>
      <c r="AK8" s="2"/>
      <c r="AL8" s="68">
        <f>データ!$R$6</f>
        <v>14124</v>
      </c>
      <c r="AM8" s="68"/>
      <c r="AN8" s="68"/>
      <c r="AO8" s="68"/>
      <c r="AP8" s="68"/>
      <c r="AQ8" s="68"/>
      <c r="AR8" s="68"/>
      <c r="AS8" s="68"/>
      <c r="AT8" s="36">
        <f>データ!$S$6</f>
        <v>192.78</v>
      </c>
      <c r="AU8" s="37"/>
      <c r="AV8" s="37"/>
      <c r="AW8" s="37"/>
      <c r="AX8" s="37"/>
      <c r="AY8" s="37"/>
      <c r="AZ8" s="37"/>
      <c r="BA8" s="37"/>
      <c r="BB8" s="57">
        <f>データ!$T$6</f>
        <v>73.260000000000005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63.4</v>
      </c>
      <c r="J10" s="37"/>
      <c r="K10" s="37"/>
      <c r="L10" s="37"/>
      <c r="M10" s="37"/>
      <c r="N10" s="37"/>
      <c r="O10" s="67"/>
      <c r="P10" s="57">
        <f>データ!$P$6</f>
        <v>97.22</v>
      </c>
      <c r="Q10" s="57"/>
      <c r="R10" s="57"/>
      <c r="S10" s="57"/>
      <c r="T10" s="57"/>
      <c r="U10" s="57"/>
      <c r="V10" s="57"/>
      <c r="W10" s="68">
        <f>データ!$Q$6</f>
        <v>4290</v>
      </c>
      <c r="X10" s="68"/>
      <c r="Y10" s="68"/>
      <c r="Z10" s="68"/>
      <c r="AA10" s="68"/>
      <c r="AB10" s="68"/>
      <c r="AC10" s="68"/>
      <c r="AD10" s="2"/>
      <c r="AE10" s="2"/>
      <c r="AF10" s="2"/>
      <c r="AG10" s="2"/>
      <c r="AH10" s="2"/>
      <c r="AI10" s="2"/>
      <c r="AJ10" s="2"/>
      <c r="AK10" s="2"/>
      <c r="AL10" s="68">
        <f>データ!$U$6</f>
        <v>13593</v>
      </c>
      <c r="AM10" s="68"/>
      <c r="AN10" s="68"/>
      <c r="AO10" s="68"/>
      <c r="AP10" s="68"/>
      <c r="AQ10" s="68"/>
      <c r="AR10" s="68"/>
      <c r="AS10" s="68"/>
      <c r="AT10" s="36">
        <f>データ!$V$6</f>
        <v>192.78</v>
      </c>
      <c r="AU10" s="37"/>
      <c r="AV10" s="37"/>
      <c r="AW10" s="37"/>
      <c r="AX10" s="37"/>
      <c r="AY10" s="37"/>
      <c r="AZ10" s="37"/>
      <c r="BA10" s="37"/>
      <c r="BB10" s="57">
        <f>データ!$W$6</f>
        <v>70.510000000000005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wQVRbi9K8jHRBL0g7I9Ex99tLZ5o0xviGtuE268oo1N/xJKJFZinWPbxAa6Ba8lFJIVXoFaLkXKI0RMMfX8kA==" saltValue="w4sIiC1HUpJpuVZnLHN47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94111</v>
      </c>
      <c r="D6" s="20">
        <f t="shared" si="3"/>
        <v>46</v>
      </c>
      <c r="E6" s="20">
        <f t="shared" si="3"/>
        <v>1</v>
      </c>
      <c r="F6" s="20">
        <f t="shared" si="3"/>
        <v>0</v>
      </c>
      <c r="G6" s="20">
        <f t="shared" si="3"/>
        <v>1</v>
      </c>
      <c r="H6" s="20" t="str">
        <f t="shared" si="3"/>
        <v>栃木県　那珂川町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63.4</v>
      </c>
      <c r="P6" s="21">
        <f t="shared" si="3"/>
        <v>97.22</v>
      </c>
      <c r="Q6" s="21">
        <f t="shared" si="3"/>
        <v>4290</v>
      </c>
      <c r="R6" s="21">
        <f t="shared" si="3"/>
        <v>14124</v>
      </c>
      <c r="S6" s="21">
        <f t="shared" si="3"/>
        <v>192.78</v>
      </c>
      <c r="T6" s="21">
        <f t="shared" si="3"/>
        <v>73.260000000000005</v>
      </c>
      <c r="U6" s="21">
        <f t="shared" si="3"/>
        <v>13593</v>
      </c>
      <c r="V6" s="21">
        <f t="shared" si="3"/>
        <v>192.78</v>
      </c>
      <c r="W6" s="21">
        <f t="shared" si="3"/>
        <v>70.510000000000005</v>
      </c>
      <c r="X6" s="22">
        <f>IF(X7="",NA(),X7)</f>
        <v>116.93</v>
      </c>
      <c r="Y6" s="22">
        <f t="shared" ref="Y6:AG6" si="4">IF(Y7="",NA(),Y7)</f>
        <v>118.88</v>
      </c>
      <c r="Z6" s="22">
        <f t="shared" si="4"/>
        <v>113.63</v>
      </c>
      <c r="AA6" s="22">
        <f t="shared" si="4"/>
        <v>114.58</v>
      </c>
      <c r="AB6" s="22">
        <f t="shared" si="4"/>
        <v>105.39</v>
      </c>
      <c r="AC6" s="22">
        <f t="shared" si="4"/>
        <v>108.35</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8.86</v>
      </c>
      <c r="AP6" s="22">
        <f t="shared" si="5"/>
        <v>7.65</v>
      </c>
      <c r="AQ6" s="22">
        <f t="shared" si="5"/>
        <v>8.52</v>
      </c>
      <c r="AR6" s="22">
        <f t="shared" si="5"/>
        <v>10.8</v>
      </c>
      <c r="AS6" s="21" t="str">
        <f>IF(AS7="","",IF(AS7="-","【-】","【"&amp;SUBSTITUTE(TEXT(AS7,"#,##0.00"),"-","△")&amp;"】"))</f>
        <v>【1.61】</v>
      </c>
      <c r="AT6" s="22">
        <f>IF(AT7="",NA(),AT7)</f>
        <v>444.17</v>
      </c>
      <c r="AU6" s="22">
        <f t="shared" ref="AU6:BC6" si="6">IF(AU7="",NA(),AU7)</f>
        <v>507.15</v>
      </c>
      <c r="AV6" s="22">
        <f t="shared" si="6"/>
        <v>546.66999999999996</v>
      </c>
      <c r="AW6" s="22">
        <f t="shared" si="6"/>
        <v>607.22</v>
      </c>
      <c r="AX6" s="22">
        <f t="shared" si="6"/>
        <v>594.91999999999996</v>
      </c>
      <c r="AY6" s="22">
        <f t="shared" si="6"/>
        <v>367.55</v>
      </c>
      <c r="AZ6" s="22">
        <f t="shared" si="6"/>
        <v>384.23</v>
      </c>
      <c r="BA6" s="22">
        <f t="shared" si="6"/>
        <v>364.3</v>
      </c>
      <c r="BB6" s="22">
        <f t="shared" si="6"/>
        <v>378.87</v>
      </c>
      <c r="BC6" s="22">
        <f t="shared" si="6"/>
        <v>362.35</v>
      </c>
      <c r="BD6" s="21" t="str">
        <f>IF(BD7="","",IF(BD7="-","【-】","【"&amp;SUBSTITUTE(TEXT(BD7,"#,##0.00"),"-","△")&amp;"】"))</f>
        <v>【239.69】</v>
      </c>
      <c r="BE6" s="22">
        <f>IF(BE7="",NA(),BE7)</f>
        <v>399.05</v>
      </c>
      <c r="BF6" s="22">
        <f t="shared" ref="BF6:BN6" si="7">IF(BF7="",NA(),BF7)</f>
        <v>414.9</v>
      </c>
      <c r="BG6" s="22">
        <f t="shared" si="7"/>
        <v>520.95000000000005</v>
      </c>
      <c r="BH6" s="22">
        <f t="shared" si="7"/>
        <v>435.19</v>
      </c>
      <c r="BI6" s="22">
        <f t="shared" si="7"/>
        <v>495.6</v>
      </c>
      <c r="BJ6" s="22">
        <f t="shared" si="7"/>
        <v>418.68</v>
      </c>
      <c r="BK6" s="22">
        <f t="shared" si="7"/>
        <v>439.43</v>
      </c>
      <c r="BL6" s="22">
        <f t="shared" si="7"/>
        <v>438.41</v>
      </c>
      <c r="BM6" s="22">
        <f t="shared" si="7"/>
        <v>430.23</v>
      </c>
      <c r="BN6" s="22">
        <f t="shared" si="7"/>
        <v>429.24</v>
      </c>
      <c r="BO6" s="21" t="str">
        <f>IF(BO7="","",IF(BO7="-","【-】","【"&amp;SUBSTITUTE(TEXT(BO7,"#,##0.00"),"-","△")&amp;"】"))</f>
        <v>【264.86】</v>
      </c>
      <c r="BP6" s="22">
        <f>IF(BP7="",NA(),BP7)</f>
        <v>117.88</v>
      </c>
      <c r="BQ6" s="22">
        <f t="shared" ref="BQ6:BY6" si="8">IF(BQ7="",NA(),BQ7)</f>
        <v>120.17</v>
      </c>
      <c r="BR6" s="22">
        <f t="shared" si="8"/>
        <v>91.56</v>
      </c>
      <c r="BS6" s="22">
        <f t="shared" si="8"/>
        <v>115.7</v>
      </c>
      <c r="BT6" s="22">
        <f t="shared" si="8"/>
        <v>91.31</v>
      </c>
      <c r="BU6" s="22">
        <f t="shared" si="8"/>
        <v>94.78</v>
      </c>
      <c r="BV6" s="22">
        <f t="shared" si="8"/>
        <v>94.41</v>
      </c>
      <c r="BW6" s="22">
        <f t="shared" si="8"/>
        <v>90.96</v>
      </c>
      <c r="BX6" s="22">
        <f t="shared" si="8"/>
        <v>90.66</v>
      </c>
      <c r="BY6" s="22">
        <f t="shared" si="8"/>
        <v>90.78</v>
      </c>
      <c r="BZ6" s="21" t="str">
        <f>IF(BZ7="","",IF(BZ7="-","【-】","【"&amp;SUBSTITUTE(TEXT(BZ7,"#,##0.00"),"-","△")&amp;"】"))</f>
        <v>【97.59】</v>
      </c>
      <c r="CA6" s="22">
        <f>IF(CA7="",NA(),CA7)</f>
        <v>193.32</v>
      </c>
      <c r="CB6" s="22">
        <f t="shared" ref="CB6:CJ6" si="9">IF(CB7="",NA(),CB7)</f>
        <v>190.65</v>
      </c>
      <c r="CC6" s="22">
        <f t="shared" si="9"/>
        <v>202.52</v>
      </c>
      <c r="CD6" s="22">
        <f t="shared" si="9"/>
        <v>198.54</v>
      </c>
      <c r="CE6" s="22">
        <f t="shared" si="9"/>
        <v>219.91</v>
      </c>
      <c r="CF6" s="22">
        <f t="shared" si="9"/>
        <v>181.3</v>
      </c>
      <c r="CG6" s="22">
        <f t="shared" si="9"/>
        <v>192.13</v>
      </c>
      <c r="CH6" s="22">
        <f t="shared" si="9"/>
        <v>197.04</v>
      </c>
      <c r="CI6" s="22">
        <f t="shared" si="9"/>
        <v>199.33</v>
      </c>
      <c r="CJ6" s="22">
        <f t="shared" si="9"/>
        <v>202.75</v>
      </c>
      <c r="CK6" s="21" t="str">
        <f>IF(CK7="","",IF(CK7="-","【-】","【"&amp;SUBSTITUTE(TEXT(CK7,"#,##0.00"),"-","△")&amp;"】"))</f>
        <v>【181.66】</v>
      </c>
      <c r="CL6" s="22">
        <f>IF(CL7="",NA(),CL7)</f>
        <v>62.51</v>
      </c>
      <c r="CM6" s="22">
        <f t="shared" ref="CM6:CU6" si="10">IF(CM7="",NA(),CM7)</f>
        <v>61.28</v>
      </c>
      <c r="CN6" s="22">
        <f t="shared" si="10"/>
        <v>60.85</v>
      </c>
      <c r="CO6" s="22">
        <f t="shared" si="10"/>
        <v>59.98</v>
      </c>
      <c r="CP6" s="22">
        <f t="shared" si="10"/>
        <v>58.41</v>
      </c>
      <c r="CQ6" s="22">
        <f t="shared" si="10"/>
        <v>55.89</v>
      </c>
      <c r="CR6" s="22">
        <f t="shared" si="10"/>
        <v>53.87</v>
      </c>
      <c r="CS6" s="22">
        <f t="shared" si="10"/>
        <v>54.49</v>
      </c>
      <c r="CT6" s="22">
        <f t="shared" si="10"/>
        <v>54.8</v>
      </c>
      <c r="CU6" s="22">
        <f t="shared" si="10"/>
        <v>55.47</v>
      </c>
      <c r="CV6" s="21" t="str">
        <f>IF(CV7="","",IF(CV7="-","【-】","【"&amp;SUBSTITUTE(TEXT(CV7,"#,##0.00"),"-","△")&amp;"】"))</f>
        <v>【60.21】</v>
      </c>
      <c r="CW6" s="22">
        <f>IF(CW7="",NA(),CW7)</f>
        <v>80.08</v>
      </c>
      <c r="CX6" s="22">
        <f t="shared" ref="CX6:DF6" si="11">IF(CX7="",NA(),CX7)</f>
        <v>80.459999999999994</v>
      </c>
      <c r="CY6" s="22">
        <f t="shared" si="11"/>
        <v>80.319999999999993</v>
      </c>
      <c r="CZ6" s="22">
        <f t="shared" si="11"/>
        <v>80.2</v>
      </c>
      <c r="DA6" s="22">
        <f t="shared" si="11"/>
        <v>81.099999999999994</v>
      </c>
      <c r="DB6" s="22">
        <f t="shared" si="11"/>
        <v>81.27</v>
      </c>
      <c r="DC6" s="22">
        <f t="shared" si="11"/>
        <v>79.489999999999995</v>
      </c>
      <c r="DD6" s="22">
        <f t="shared" si="11"/>
        <v>78.8</v>
      </c>
      <c r="DE6" s="22">
        <f t="shared" si="11"/>
        <v>77.98</v>
      </c>
      <c r="DF6" s="22">
        <f t="shared" si="11"/>
        <v>76.97</v>
      </c>
      <c r="DG6" s="21" t="str">
        <f>IF(DG7="","",IF(DG7="-","【-】","【"&amp;SUBSTITUTE(TEXT(DG7,"#,##0.00"),"-","△")&amp;"】"))</f>
        <v>【89.21】</v>
      </c>
      <c r="DH6" s="22">
        <f>IF(DH7="",NA(),DH7)</f>
        <v>65.47</v>
      </c>
      <c r="DI6" s="22">
        <f t="shared" ref="DI6:DQ6" si="12">IF(DI7="",NA(),DI7)</f>
        <v>66.25</v>
      </c>
      <c r="DJ6" s="22">
        <f t="shared" si="12"/>
        <v>67.45</v>
      </c>
      <c r="DK6" s="22">
        <f t="shared" si="12"/>
        <v>68.14</v>
      </c>
      <c r="DL6" s="22">
        <f t="shared" si="12"/>
        <v>68.260000000000005</v>
      </c>
      <c r="DM6" s="22">
        <f t="shared" si="12"/>
        <v>50.63</v>
      </c>
      <c r="DN6" s="22">
        <f t="shared" si="12"/>
        <v>50.75</v>
      </c>
      <c r="DO6" s="22">
        <f t="shared" si="12"/>
        <v>51.72</v>
      </c>
      <c r="DP6" s="22">
        <f t="shared" si="12"/>
        <v>52.27</v>
      </c>
      <c r="DQ6" s="22">
        <f t="shared" si="12"/>
        <v>52.87</v>
      </c>
      <c r="DR6" s="21" t="str">
        <f>IF(DR7="","",IF(DR7="-","【-】","【"&amp;SUBSTITUTE(TEXT(DR7,"#,##0.00"),"-","△")&amp;"】"))</f>
        <v>【52.41】</v>
      </c>
      <c r="DS6" s="22">
        <f>IF(DS7="",NA(),DS7)</f>
        <v>0.27</v>
      </c>
      <c r="DT6" s="22">
        <f t="shared" ref="DT6:EB6" si="13">IF(DT7="",NA(),DT7)</f>
        <v>0.27</v>
      </c>
      <c r="DU6" s="22">
        <f t="shared" si="13"/>
        <v>0.27</v>
      </c>
      <c r="DV6" s="22">
        <f t="shared" si="13"/>
        <v>0.27</v>
      </c>
      <c r="DW6" s="22">
        <f t="shared" si="13"/>
        <v>0.27</v>
      </c>
      <c r="DX6" s="22">
        <f t="shared" si="13"/>
        <v>18.28</v>
      </c>
      <c r="DY6" s="22">
        <f t="shared" si="13"/>
        <v>21.14</v>
      </c>
      <c r="DZ6" s="22">
        <f t="shared" si="13"/>
        <v>22.12</v>
      </c>
      <c r="EA6" s="22">
        <f t="shared" si="13"/>
        <v>25.67</v>
      </c>
      <c r="EB6" s="22">
        <f t="shared" si="13"/>
        <v>26.86</v>
      </c>
      <c r="EC6" s="21" t="str">
        <f>IF(EC7="","",IF(EC7="-","【-】","【"&amp;SUBSTITUTE(TEXT(EC7,"#,##0.00"),"-","△")&amp;"】"))</f>
        <v>【26.78】</v>
      </c>
      <c r="ED6" s="22">
        <f>IF(ED7="",NA(),ED7)</f>
        <v>0.48</v>
      </c>
      <c r="EE6" s="22">
        <f t="shared" ref="EE6:EM6" si="14">IF(EE7="",NA(),EE7)</f>
        <v>0.26</v>
      </c>
      <c r="EF6" s="22">
        <f t="shared" si="14"/>
        <v>0.34</v>
      </c>
      <c r="EG6" s="22">
        <f t="shared" si="14"/>
        <v>0.04</v>
      </c>
      <c r="EH6" s="22">
        <f t="shared" si="14"/>
        <v>0.31</v>
      </c>
      <c r="EI6" s="22">
        <f t="shared" si="14"/>
        <v>0.53</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94111</v>
      </c>
      <c r="D7" s="24">
        <v>46</v>
      </c>
      <c r="E7" s="24">
        <v>1</v>
      </c>
      <c r="F7" s="24">
        <v>0</v>
      </c>
      <c r="G7" s="24">
        <v>1</v>
      </c>
      <c r="H7" s="24" t="s">
        <v>93</v>
      </c>
      <c r="I7" s="24" t="s">
        <v>94</v>
      </c>
      <c r="J7" s="24" t="s">
        <v>95</v>
      </c>
      <c r="K7" s="24" t="s">
        <v>96</v>
      </c>
      <c r="L7" s="24" t="s">
        <v>97</v>
      </c>
      <c r="M7" s="24" t="s">
        <v>98</v>
      </c>
      <c r="N7" s="25" t="s">
        <v>99</v>
      </c>
      <c r="O7" s="25">
        <v>63.4</v>
      </c>
      <c r="P7" s="25">
        <v>97.22</v>
      </c>
      <c r="Q7" s="25">
        <v>4290</v>
      </c>
      <c r="R7" s="25">
        <v>14124</v>
      </c>
      <c r="S7" s="25">
        <v>192.78</v>
      </c>
      <c r="T7" s="25">
        <v>73.260000000000005</v>
      </c>
      <c r="U7" s="25">
        <v>13593</v>
      </c>
      <c r="V7" s="25">
        <v>192.78</v>
      </c>
      <c r="W7" s="25">
        <v>70.510000000000005</v>
      </c>
      <c r="X7" s="25">
        <v>116.93</v>
      </c>
      <c r="Y7" s="25">
        <v>118.88</v>
      </c>
      <c r="Z7" s="25">
        <v>113.63</v>
      </c>
      <c r="AA7" s="25">
        <v>114.58</v>
      </c>
      <c r="AB7" s="25">
        <v>105.39</v>
      </c>
      <c r="AC7" s="25">
        <v>108.35</v>
      </c>
      <c r="AD7" s="25">
        <v>107.81</v>
      </c>
      <c r="AE7" s="25">
        <v>107.21</v>
      </c>
      <c r="AF7" s="25">
        <v>105.97</v>
      </c>
      <c r="AG7" s="25">
        <v>105.08</v>
      </c>
      <c r="AH7" s="25">
        <v>107.26</v>
      </c>
      <c r="AI7" s="25">
        <v>0</v>
      </c>
      <c r="AJ7" s="25">
        <v>0</v>
      </c>
      <c r="AK7" s="25">
        <v>0</v>
      </c>
      <c r="AL7" s="25">
        <v>0</v>
      </c>
      <c r="AM7" s="25">
        <v>0</v>
      </c>
      <c r="AN7" s="25">
        <v>3.98</v>
      </c>
      <c r="AO7" s="25">
        <v>8.86</v>
      </c>
      <c r="AP7" s="25">
        <v>7.65</v>
      </c>
      <c r="AQ7" s="25">
        <v>8.52</v>
      </c>
      <c r="AR7" s="25">
        <v>10.8</v>
      </c>
      <c r="AS7" s="25">
        <v>1.61</v>
      </c>
      <c r="AT7" s="25">
        <v>444.17</v>
      </c>
      <c r="AU7" s="25">
        <v>507.15</v>
      </c>
      <c r="AV7" s="25">
        <v>546.66999999999996</v>
      </c>
      <c r="AW7" s="25">
        <v>607.22</v>
      </c>
      <c r="AX7" s="25">
        <v>594.91999999999996</v>
      </c>
      <c r="AY7" s="25">
        <v>367.55</v>
      </c>
      <c r="AZ7" s="25">
        <v>384.23</v>
      </c>
      <c r="BA7" s="25">
        <v>364.3</v>
      </c>
      <c r="BB7" s="25">
        <v>378.87</v>
      </c>
      <c r="BC7" s="25">
        <v>362.35</v>
      </c>
      <c r="BD7" s="25">
        <v>239.69</v>
      </c>
      <c r="BE7" s="25">
        <v>399.05</v>
      </c>
      <c r="BF7" s="25">
        <v>414.9</v>
      </c>
      <c r="BG7" s="25">
        <v>520.95000000000005</v>
      </c>
      <c r="BH7" s="25">
        <v>435.19</v>
      </c>
      <c r="BI7" s="25">
        <v>495.6</v>
      </c>
      <c r="BJ7" s="25">
        <v>418.68</v>
      </c>
      <c r="BK7" s="25">
        <v>439.43</v>
      </c>
      <c r="BL7" s="25">
        <v>438.41</v>
      </c>
      <c r="BM7" s="25">
        <v>430.23</v>
      </c>
      <c r="BN7" s="25">
        <v>429.24</v>
      </c>
      <c r="BO7" s="25">
        <v>264.86</v>
      </c>
      <c r="BP7" s="25">
        <v>117.88</v>
      </c>
      <c r="BQ7" s="25">
        <v>120.17</v>
      </c>
      <c r="BR7" s="25">
        <v>91.56</v>
      </c>
      <c r="BS7" s="25">
        <v>115.7</v>
      </c>
      <c r="BT7" s="25">
        <v>91.31</v>
      </c>
      <c r="BU7" s="25">
        <v>94.78</v>
      </c>
      <c r="BV7" s="25">
        <v>94.41</v>
      </c>
      <c r="BW7" s="25">
        <v>90.96</v>
      </c>
      <c r="BX7" s="25">
        <v>90.66</v>
      </c>
      <c r="BY7" s="25">
        <v>90.78</v>
      </c>
      <c r="BZ7" s="25">
        <v>97.59</v>
      </c>
      <c r="CA7" s="25">
        <v>193.32</v>
      </c>
      <c r="CB7" s="25">
        <v>190.65</v>
      </c>
      <c r="CC7" s="25">
        <v>202.52</v>
      </c>
      <c r="CD7" s="25">
        <v>198.54</v>
      </c>
      <c r="CE7" s="25">
        <v>219.91</v>
      </c>
      <c r="CF7" s="25">
        <v>181.3</v>
      </c>
      <c r="CG7" s="25">
        <v>192.13</v>
      </c>
      <c r="CH7" s="25">
        <v>197.04</v>
      </c>
      <c r="CI7" s="25">
        <v>199.33</v>
      </c>
      <c r="CJ7" s="25">
        <v>202.75</v>
      </c>
      <c r="CK7" s="25">
        <v>181.66</v>
      </c>
      <c r="CL7" s="25">
        <v>62.51</v>
      </c>
      <c r="CM7" s="25">
        <v>61.28</v>
      </c>
      <c r="CN7" s="25">
        <v>60.85</v>
      </c>
      <c r="CO7" s="25">
        <v>59.98</v>
      </c>
      <c r="CP7" s="25">
        <v>58.41</v>
      </c>
      <c r="CQ7" s="25">
        <v>55.89</v>
      </c>
      <c r="CR7" s="25">
        <v>53.87</v>
      </c>
      <c r="CS7" s="25">
        <v>54.49</v>
      </c>
      <c r="CT7" s="25">
        <v>54.8</v>
      </c>
      <c r="CU7" s="25">
        <v>55.47</v>
      </c>
      <c r="CV7" s="25">
        <v>60.21</v>
      </c>
      <c r="CW7" s="25">
        <v>80.08</v>
      </c>
      <c r="CX7" s="25">
        <v>80.459999999999994</v>
      </c>
      <c r="CY7" s="25">
        <v>80.319999999999993</v>
      </c>
      <c r="CZ7" s="25">
        <v>80.2</v>
      </c>
      <c r="DA7" s="25">
        <v>81.099999999999994</v>
      </c>
      <c r="DB7" s="25">
        <v>81.27</v>
      </c>
      <c r="DC7" s="25">
        <v>79.489999999999995</v>
      </c>
      <c r="DD7" s="25">
        <v>78.8</v>
      </c>
      <c r="DE7" s="25">
        <v>77.98</v>
      </c>
      <c r="DF7" s="25">
        <v>76.97</v>
      </c>
      <c r="DG7" s="25">
        <v>89.21</v>
      </c>
      <c r="DH7" s="25">
        <v>65.47</v>
      </c>
      <c r="DI7" s="25">
        <v>66.25</v>
      </c>
      <c r="DJ7" s="25">
        <v>67.45</v>
      </c>
      <c r="DK7" s="25">
        <v>68.14</v>
      </c>
      <c r="DL7" s="25">
        <v>68.260000000000005</v>
      </c>
      <c r="DM7" s="25">
        <v>50.63</v>
      </c>
      <c r="DN7" s="25">
        <v>50.75</v>
      </c>
      <c r="DO7" s="25">
        <v>51.72</v>
      </c>
      <c r="DP7" s="25">
        <v>52.27</v>
      </c>
      <c r="DQ7" s="25">
        <v>52.87</v>
      </c>
      <c r="DR7" s="25">
        <v>52.41</v>
      </c>
      <c r="DS7" s="25">
        <v>0.27</v>
      </c>
      <c r="DT7" s="25">
        <v>0.27</v>
      </c>
      <c r="DU7" s="25">
        <v>0.27</v>
      </c>
      <c r="DV7" s="25">
        <v>0.27</v>
      </c>
      <c r="DW7" s="25">
        <v>0.27</v>
      </c>
      <c r="DX7" s="25">
        <v>18.28</v>
      </c>
      <c r="DY7" s="25">
        <v>21.14</v>
      </c>
      <c r="DZ7" s="25">
        <v>22.12</v>
      </c>
      <c r="EA7" s="25">
        <v>25.67</v>
      </c>
      <c r="EB7" s="25">
        <v>26.86</v>
      </c>
      <c r="EC7" s="25">
        <v>26.78</v>
      </c>
      <c r="ED7" s="25">
        <v>0.48</v>
      </c>
      <c r="EE7" s="25">
        <v>0.26</v>
      </c>
      <c r="EF7" s="25">
        <v>0.34</v>
      </c>
      <c r="EG7" s="25">
        <v>0.04</v>
      </c>
      <c r="EH7" s="25">
        <v>0.31</v>
      </c>
      <c r="EI7" s="25">
        <v>0.53</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2026-03-03T04:16:30Z</cp:lastPrinted>
  <dcterms:created xsi:type="dcterms:W3CDTF">2025-12-12T09:13:27Z</dcterms:created>
  <dcterms:modified xsi:type="dcterms:W3CDTF">2026-03-06T04:58:22Z</dcterms:modified>
  <cp:category/>
</cp:coreProperties>
</file>