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29233514-4B26-4B07-B6D8-F95C14DD6FD1}" xr6:coauthVersionLast="47" xr6:coauthVersionMax="47" xr10:uidLastSave="{00000000-0000-0000-0000-000000000000}"/>
  <workbookProtection workbookAlgorithmName="SHA-512" workbookHashValue="pSSUFU4Fc1I/xC8syvbCI48fafPhP78Mijsuwp9sGzBt+764Ndp1q2WfYxTr76F2pWbTDGHqo36gNRwKwlfxsg==" workbookSaltValue="zIA6oe6xov3TptgeOq/Tsg=="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E85" i="4"/>
  <c r="BB10" i="4"/>
  <c r="AT10" i="4"/>
  <c r="AL10" i="4"/>
  <c r="I10" i="4"/>
  <c r="B10" i="4"/>
  <c r="BB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<sst xmlns="http://schemas.openxmlformats.org/spreadsheetml/2006/main" count="228" uniqueCount="113">
  <si>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</si>
  <si>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</si>
  <si>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</si>
  <si>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</si>
  <si>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</si>
  <si>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</si>
  <si>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</si>
  <si>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</si>
  <si>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</si>
  <si>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</si>
  <si>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</si>
  <si>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</si>
  <si>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</si>
  <si>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</si>
  <si>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</si>
  <si>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</si>
  <si>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</si>
  <si>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</si>
  <si>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</si>
  <si>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</si>
  <si>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</si>
  <si>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</si>
  <si>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</si>
  <si>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</si>
  <si>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</si>
  <si>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</si>
  <si>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</si>
  <si>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</si>
  <si>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</si>
  <si>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</si>
  <si>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</si>
  <si>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</si>
  <si>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</si>
  <si>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</si>
  <si>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</si>
  <si>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</si>
  <si>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</si>
  <si>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</si>
  <si>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</si>
  <si>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</si>
  <si>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</si>
  <si>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</si>
  <si>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</si>
  <si>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</si>
  <si>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</si>
  <si>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</si>
  <si>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</si>
  <si>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</si>
  <si>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</si>
  <si>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</si>
  <si>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</si>
  <si>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</si>
  <si>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</si>
  <si>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</si>
  <si>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</si>
  <si>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</si>
  <si>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</si>
  <si>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</si>
  <si>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</si>
  <si>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</si>
  <si>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</si>
  <si>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</si>
  <si>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</si>
  <si>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</si>
  <si>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</si>
  <si>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</si>
  <si>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</si>
  <si>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</si>
  <si>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</si>
  <si>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</si>
  <si>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</si>
  <si>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</si>
  <si>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</si>
  <si>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</si>
  <si>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</si>
  <si>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</si>
  <si>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</si>
  <si>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</si>
  <si>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</si>
  <si>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</si>
  <si>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</si>
  <si>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</si>
  <si>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</si>
  <si>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</si>
  <si>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</si>
  <si>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</si>
  <si>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</si>
  <si>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</si>
  <si>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</si>
  <si>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</si>
  <si>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</si>
  <si>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</si>
  <si>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</si>
  <si>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</si>
  <si>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</si>
  <si>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</si>
  <si>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</si>
  <si>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</si>
  <si>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</si>
  <si>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</si>
  <si>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</si>
  <si>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</si>
  <si>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</si>
  <si>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</si>
  <si>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</si>
  <si>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</si>
  <si>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</si>
  <si>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</si>
  <si>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</si>
  <si>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</si>
  <si>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年による施設の更新や老朽管の補修等が多く、維持管理費を給水収益で賄うことができない状況であり、厳しい事業経営となっている。近年の職員給与の増加や物価高騰による営業費用が増加していることから、水道料金の定期的な見直しや資金運用等を活用して収益の増加が必要である。
　今後は、人口減少、高齢化社会を見据え水道の加入促進を図っていく。また、人材確保においては公営企業会計への専門的知識を有する職員や、技術継承のために技術職の人材確保に努めていく。</t>
    <rPh sb="1" eb="3">
      <t>ケイネン</t>
    </rPh>
    <rPh sb="6" eb="8">
      <t>シセツ</t>
    </rPh>
    <rPh sb="9" eb="11">
      <t>コウシン</t>
    </rPh>
    <rPh sb="12" eb="15">
      <t>ロウキュウカン</t>
    </rPh>
    <rPh sb="16" eb="18">
      <t>ホシュウ</t>
    </rPh>
    <rPh sb="18" eb="19">
      <t>トウ</t>
    </rPh>
    <rPh sb="20" eb="21">
      <t>オオ</t>
    </rPh>
    <rPh sb="27" eb="28">
      <t>ヒ</t>
    </rPh>
    <rPh sb="29" eb="31">
      <t>キュウスイ</t>
    </rPh>
    <rPh sb="31" eb="33">
      <t>シュウエキ</t>
    </rPh>
    <rPh sb="34" eb="35">
      <t>マカナ</t>
    </rPh>
    <rPh sb="43" eb="45">
      <t>ジョウキョウ</t>
    </rPh>
    <rPh sb="49" eb="50">
      <t>キビ</t>
    </rPh>
    <rPh sb="52" eb="54">
      <t>ジギョウ</t>
    </rPh>
    <rPh sb="54" eb="56">
      <t>ケイエイ</t>
    </rPh>
    <rPh sb="63" eb="65">
      <t>キンネン</t>
    </rPh>
    <rPh sb="66" eb="68">
      <t>ショクイン</t>
    </rPh>
    <rPh sb="68" eb="70">
      <t>キュウヨ</t>
    </rPh>
    <rPh sb="71" eb="73">
      <t>ゾウカ</t>
    </rPh>
    <rPh sb="74" eb="78">
      <t>ブッカコウトウ</t>
    </rPh>
    <rPh sb="81" eb="83">
      <t>エイギョウ</t>
    </rPh>
    <rPh sb="83" eb="85">
      <t>ヒヨウ</t>
    </rPh>
    <rPh sb="86" eb="88">
      <t>ゾウカ</t>
    </rPh>
    <rPh sb="97" eb="99">
      <t>スイドウ</t>
    </rPh>
    <rPh sb="99" eb="101">
      <t>リョウキン</t>
    </rPh>
    <rPh sb="102" eb="105">
      <t>テイキテキ</t>
    </rPh>
    <rPh sb="106" eb="108">
      <t>ミナオ</t>
    </rPh>
    <rPh sb="110" eb="112">
      <t>シキン</t>
    </rPh>
    <rPh sb="112" eb="114">
      <t>ウンヨウ</t>
    </rPh>
    <rPh sb="114" eb="115">
      <t>トウ</t>
    </rPh>
    <rPh sb="116" eb="118">
      <t>カツヨウ</t>
    </rPh>
    <rPh sb="120" eb="122">
      <t>シュウエキ</t>
    </rPh>
    <rPh sb="123" eb="125">
      <t>ゾウカ</t>
    </rPh>
    <rPh sb="126" eb="128">
      <t>ヒツヨウ</t>
    </rPh>
    <rPh sb="138" eb="142">
      <t>ジンコウゲンショウ</t>
    </rPh>
    <rPh sb="143" eb="148">
      <t>コウレイカシャカイ</t>
    </rPh>
    <rPh sb="149" eb="151">
      <t>ミス</t>
    </rPh>
    <rPh sb="152" eb="154">
      <t>スイドウ</t>
    </rPh>
    <rPh sb="155" eb="157">
      <t>カニュウ</t>
    </rPh>
    <rPh sb="157" eb="159">
      <t>ソクシン</t>
    </rPh>
    <rPh sb="160" eb="161">
      <t>ハカ</t>
    </rPh>
    <rPh sb="169" eb="171">
      <t>ジンザイ</t>
    </rPh>
    <rPh sb="171" eb="173">
      <t>カクホ</t>
    </rPh>
    <rPh sb="178" eb="180">
      <t>コウエイ</t>
    </rPh>
    <rPh sb="180" eb="182">
      <t>キギョウ</t>
    </rPh>
    <rPh sb="182" eb="184">
      <t>カイケイ</t>
    </rPh>
    <rPh sb="186" eb="189">
      <t>センモンテキ</t>
    </rPh>
    <rPh sb="189" eb="191">
      <t>チシキ</t>
    </rPh>
    <rPh sb="192" eb="193">
      <t>ユウ</t>
    </rPh>
    <rPh sb="195" eb="197">
      <t>ショクイン</t>
    </rPh>
    <rPh sb="199" eb="201">
      <t>ギジュツ</t>
    </rPh>
    <rPh sb="201" eb="203">
      <t>ケイショウ</t>
    </rPh>
    <rPh sb="207" eb="210">
      <t>ギジュツショク</t>
    </rPh>
    <rPh sb="211" eb="213">
      <t>ジンザイ</t>
    </rPh>
    <rPh sb="213" eb="215">
      <t>カクホ</t>
    </rPh>
    <rPh sb="216" eb="217">
      <t>ツト</t>
    </rPh>
    <phoneticPr fontId="4"/>
  </si>
  <si>
    <t xml:space="preserve">　有形固定資産減価償却率及び管路経年化率は、どちらも類似団体平均値及び全国平均を上回っており、水道施設の老朽化が進んでいる。管路更新率においては類似団体を上回っているが、耐用年数を超えた管からの漏水が多くなっていることから、今後は石綿セメント管及び硬質塩化ビニール管を優先的に更新していく。水道施設の運用や管理上において問題を有する箇所においては、早期に補修・修繕を行うことで、水道施設の延命化を図っていく。また、新たな水道水源の調査・検討を行い水道施設の統廃合を検討していく。
※R06の③管路更新率の当該値が0.00%となっているが、正しくは0.48%である。
</t>
    <rPh sb="62" eb="64">
      <t>カンロ</t>
    </rPh>
    <rPh sb="64" eb="67">
      <t>コウシンリツ</t>
    </rPh>
    <rPh sb="72" eb="74">
      <t>ルイジ</t>
    </rPh>
    <rPh sb="74" eb="76">
      <t>ダンタイ</t>
    </rPh>
    <rPh sb="85" eb="87">
      <t>タイヨウ</t>
    </rPh>
    <rPh sb="87" eb="89">
      <t>ネンスウ</t>
    </rPh>
    <rPh sb="90" eb="91">
      <t>コ</t>
    </rPh>
    <rPh sb="93" eb="94">
      <t>カン</t>
    </rPh>
    <rPh sb="97" eb="99">
      <t>ロウスイ</t>
    </rPh>
    <rPh sb="100" eb="101">
      <t>オオ</t>
    </rPh>
    <rPh sb="112" eb="114">
      <t>コンゴ</t>
    </rPh>
    <rPh sb="115" eb="117">
      <t>セキメン</t>
    </rPh>
    <rPh sb="121" eb="122">
      <t>カン</t>
    </rPh>
    <rPh sb="122" eb="123">
      <t>オヨ</t>
    </rPh>
    <rPh sb="124" eb="126">
      <t>コウシツ</t>
    </rPh>
    <rPh sb="126" eb="128">
      <t>エンカ</t>
    </rPh>
    <rPh sb="132" eb="133">
      <t>カン</t>
    </rPh>
    <rPh sb="134" eb="137">
      <t>ユウセンテキ</t>
    </rPh>
    <rPh sb="138" eb="140">
      <t>コウシン</t>
    </rPh>
    <rPh sb="145" eb="147">
      <t>スイドウ</t>
    </rPh>
    <rPh sb="147" eb="149">
      <t>シセツ</t>
    </rPh>
    <rPh sb="150" eb="152">
      <t>ウンヨウ</t>
    </rPh>
    <rPh sb="153" eb="155">
      <t>カンリ</t>
    </rPh>
    <rPh sb="155" eb="156">
      <t>ジョウ</t>
    </rPh>
    <rPh sb="160" eb="162">
      <t>モンダイ</t>
    </rPh>
    <rPh sb="163" eb="164">
      <t>ユウ</t>
    </rPh>
    <rPh sb="166" eb="168">
      <t>カショ</t>
    </rPh>
    <rPh sb="174" eb="176">
      <t>ソウキ</t>
    </rPh>
    <rPh sb="177" eb="179">
      <t>ホシュウ</t>
    </rPh>
    <rPh sb="180" eb="182">
      <t>シュウゼン</t>
    </rPh>
    <rPh sb="183" eb="184">
      <t>オコナ</t>
    </rPh>
    <rPh sb="189" eb="191">
      <t>スイドウ</t>
    </rPh>
    <rPh sb="191" eb="193">
      <t>シセツ</t>
    </rPh>
    <rPh sb="194" eb="196">
      <t>エンメイ</t>
    </rPh>
    <rPh sb="196" eb="197">
      <t>カ</t>
    </rPh>
    <rPh sb="198" eb="199">
      <t>ハカ</t>
    </rPh>
    <rPh sb="207" eb="208">
      <t>アラ</t>
    </rPh>
    <rPh sb="210" eb="212">
      <t>スイドウ</t>
    </rPh>
    <rPh sb="212" eb="214">
      <t>スイゲン</t>
    </rPh>
    <rPh sb="215" eb="217">
      <t>チョウサ</t>
    </rPh>
    <rPh sb="218" eb="220">
      <t>ケントウ</t>
    </rPh>
    <rPh sb="221" eb="222">
      <t>オコナ</t>
    </rPh>
    <rPh sb="223" eb="225">
      <t>スイドウ</t>
    </rPh>
    <rPh sb="225" eb="227">
      <t>シセツ</t>
    </rPh>
    <rPh sb="228" eb="231">
      <t>トウハイゴウ</t>
    </rPh>
    <rPh sb="232" eb="234">
      <t>ケントウ</t>
    </rPh>
    <rPh sb="247" eb="249">
      <t>カンロ</t>
    </rPh>
    <rPh sb="249" eb="252">
      <t>コウシンリツ</t>
    </rPh>
    <rPh sb="253" eb="255">
      <t>トウガイ</t>
    </rPh>
    <rPh sb="255" eb="256">
      <t>チ</t>
    </rPh>
    <rPh sb="270" eb="271">
      <t>タダ</t>
    </rPh>
    <phoneticPr fontId="4"/>
  </si>
  <si>
    <t xml:space="preserve"> 経営の健全化について、新型コロナウイルスの影響による落ち込みから回復傾向にあることから、経常収支比率に改善が見られたものの、人口減少や節水意識の高まり等により、水道料金の減収が危惧される。
　経営の効率性について、施設利用率は前年度とほぼ同率であるものの、有収率は2/3に満たない数値であり、効率的な運用ができているとは言えない状況である。特に有収率については、類似団体平均値及び全国平均と比べて数値が著しく低い状況が続いている。                                                                     </t>
    <rPh sb="1" eb="3">
      <t>ケイエイ</t>
    </rPh>
    <rPh sb="4" eb="7">
      <t>ケンゼンカ</t>
    </rPh>
    <rPh sb="12" eb="14">
      <t>シンガタ</t>
    </rPh>
    <rPh sb="22" eb="24">
      <t>エイキョウ</t>
    </rPh>
    <rPh sb="27" eb="28">
      <t>オ</t>
    </rPh>
    <rPh sb="29" eb="30">
      <t>コ</t>
    </rPh>
    <rPh sb="33" eb="35">
      <t>カイフク</t>
    </rPh>
    <rPh sb="35" eb="37">
      <t>ケイコウ</t>
    </rPh>
    <rPh sb="45" eb="49">
      <t>ケイジョウシュウシ</t>
    </rPh>
    <rPh sb="49" eb="51">
      <t>ヒリツ</t>
    </rPh>
    <rPh sb="52" eb="54">
      <t>カイゼン</t>
    </rPh>
    <rPh sb="55" eb="56">
      <t>ミ</t>
    </rPh>
    <rPh sb="63" eb="65">
      <t>ジンコウ</t>
    </rPh>
    <rPh sb="65" eb="67">
      <t>ゲンショウ</t>
    </rPh>
    <rPh sb="68" eb="70">
      <t>セッスイ</t>
    </rPh>
    <rPh sb="70" eb="72">
      <t>イシキ</t>
    </rPh>
    <rPh sb="73" eb="74">
      <t>タカ</t>
    </rPh>
    <rPh sb="76" eb="77">
      <t>トウ</t>
    </rPh>
    <rPh sb="81" eb="83">
      <t>スイドウ</t>
    </rPh>
    <rPh sb="83" eb="85">
      <t>リョウキン</t>
    </rPh>
    <rPh sb="86" eb="88">
      <t>ゲンシュウ</t>
    </rPh>
    <rPh sb="89" eb="91">
      <t>キグ</t>
    </rPh>
    <rPh sb="97" eb="99">
      <t>ケイエイ</t>
    </rPh>
    <rPh sb="100" eb="103">
      <t>コウリツセイ</t>
    </rPh>
    <rPh sb="108" eb="110">
      <t>シセツ</t>
    </rPh>
    <rPh sb="110" eb="112">
      <t>リヨウ</t>
    </rPh>
    <rPh sb="112" eb="113">
      <t>リツ</t>
    </rPh>
    <rPh sb="114" eb="116">
      <t>ゼンネン</t>
    </rPh>
    <rPh sb="116" eb="117">
      <t>ド</t>
    </rPh>
    <rPh sb="120" eb="122">
      <t>ドウリツ</t>
    </rPh>
    <rPh sb="129" eb="132">
      <t>ユウシュウリツ</t>
    </rPh>
    <rPh sb="137" eb="138">
      <t>ミ</t>
    </rPh>
    <rPh sb="141" eb="143">
      <t>スウチ</t>
    </rPh>
    <rPh sb="147" eb="150">
      <t>コウリツテキ</t>
    </rPh>
    <rPh sb="151" eb="153">
      <t>ウンヨウ</t>
    </rPh>
    <rPh sb="161" eb="162">
      <t>イ</t>
    </rPh>
    <rPh sb="165" eb="167">
      <t>ジョウキョウ</t>
    </rPh>
    <rPh sb="171" eb="172">
      <t>トク</t>
    </rPh>
    <rPh sb="173" eb="176">
      <t>ユウシュウリツ</t>
    </rPh>
    <rPh sb="182" eb="184">
      <t>ルイジ</t>
    </rPh>
    <rPh sb="184" eb="186">
      <t>ダンタイ</t>
    </rPh>
    <rPh sb="186" eb="189">
      <t>ヘイキンチ</t>
    </rPh>
    <rPh sb="189" eb="190">
      <t>オヨ</t>
    </rPh>
    <rPh sb="191" eb="193">
      <t>ゼンコク</t>
    </rPh>
    <rPh sb="193" eb="195">
      <t>ヘイキン</t>
    </rPh>
    <rPh sb="196" eb="197">
      <t>クラ</t>
    </rPh>
    <rPh sb="199" eb="201">
      <t>スウチ</t>
    </rPh>
    <rPh sb="202" eb="203">
      <t>イチジル</t>
    </rPh>
    <rPh sb="205" eb="206">
      <t>ヒク</t>
    </rPh>
    <rPh sb="207" eb="209">
      <t>ジョウキョウ</t>
    </rPh>
    <rPh sb="210" eb="21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</si>
</sst>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0.28000000000000003</c:v>
                </c:pt>
                <c:pt idx="2">
                  <c:v>0.15</c:v>
                </c:pt>
                <c:pt idx="3">
                  <c:v>0.23</c:v>
                </c:pt>
                <c:pt idx="4" formatCode="#,##0.00;&quot;△&quot;#,##0.00">
                  <c:v>0</c:v>
                </c:pt>
              </c:numCache>
            </c:numRef>
          </c:val>
          <c:extLst>
            <c:ext xmlns:c16="http://schemas.microsoft.com/office/drawing/2014/chart" uri="{C3380CC4-5D6E-409C-BE32-E72D297353CC}">
              <c16:uniqueId val="{00000000-3438-41B2-9A2F-D7B3BD8783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438-41B2-9A2F-D7B3BD8783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55.24</c:v>
                </c:pt>
                <c:pt idx="1">
                  <c:v>56.68</c:v>
                </c:pt>
                <c:pt idx="2">
                  <c:v>62.06</c:v>
                </c:pt>
                <c:pt idx="3">
                  <c:v>62.6</c:v>
                </c:pt>
                <c:pt idx="4">
                  <c:v>62.5</c:v>
                </c:pt>
              </c:numCache>
            </c:numRef>
          </c:val>
          <c:extLst>
            <c:ext xmlns:c16="http://schemas.microsoft.com/office/drawing/2014/chart" uri="{C3380CC4-5D6E-409C-BE32-E72D297353CC}">
              <c16:uniqueId val="{00000000-E5E4-486B-9C8E-B9AB0FCCC3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5E4-486B-9C8E-B9AB0FCCC3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60.1</c:v>
                </c:pt>
                <c:pt idx="1">
                  <c:v>59.17</c:v>
                </c:pt>
                <c:pt idx="2">
                  <c:v>55.44</c:v>
                </c:pt>
                <c:pt idx="3">
                  <c:v>56.47</c:v>
                </c:pt>
                <c:pt idx="4">
                  <c:v>57.25</c:v>
                </c:pt>
              </c:numCache>
            </c:numRef>
          </c:val>
          <c:extLst>
            <c:ext xmlns:c16="http://schemas.microsoft.com/office/drawing/2014/chart" uri="{C3380CC4-5D6E-409C-BE32-E72D297353CC}">
              <c16:uniqueId val="{00000000-F6D6-4348-9153-68DE98C3C6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6D6-4348-9153-68DE98C3C6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103.29</c:v>
                </c:pt>
                <c:pt idx="1">
                  <c:v>106.34</c:v>
                </c:pt>
                <c:pt idx="2">
                  <c:v>103.31</c:v>
                </c:pt>
                <c:pt idx="3">
                  <c:v>105.4</c:v>
                </c:pt>
                <c:pt idx="4">
                  <c:v>105.86</c:v>
                </c:pt>
              </c:numCache>
            </c:numRef>
          </c:val>
          <c:extLst>
            <c:ext xmlns:c16="http://schemas.microsoft.com/office/drawing/2014/chart" uri="{C3380CC4-5D6E-409C-BE32-E72D297353CC}">
              <c16:uniqueId val="{00000000-D559-4E24-8FC0-BBA185F4AF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559-4E24-8FC0-BBA185F4AF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57.77</c:v>
                </c:pt>
                <c:pt idx="1">
                  <c:v>58.67</c:v>
                </c:pt>
                <c:pt idx="2">
                  <c:v>59.94</c:v>
                </c:pt>
                <c:pt idx="3">
                  <c:v>60.99</c:v>
                </c:pt>
                <c:pt idx="4">
                  <c:v>61.8</c:v>
                </c:pt>
              </c:numCache>
            </c:numRef>
          </c:val>
          <c:extLst>
            <c:ext xmlns:c16="http://schemas.microsoft.com/office/drawing/2014/chart" uri="{C3380CC4-5D6E-409C-BE32-E72D297353CC}">
              <c16:uniqueId val="{00000000-8BA4-482B-B431-67E2D8681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BA4-482B-B431-67E2D8681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27.43</c:v>
                </c:pt>
                <c:pt idx="1">
                  <c:v>28.94</c:v>
                </c:pt>
                <c:pt idx="2">
                  <c:v>29.22</c:v>
                </c:pt>
                <c:pt idx="3">
                  <c:v>30.62</c:v>
                </c:pt>
                <c:pt idx="4">
                  <c:v>31.04</c:v>
                </c:pt>
              </c:numCache>
            </c:numRef>
          </c:val>
          <c:extLst>
            <c:ext xmlns:c16="http://schemas.microsoft.com/office/drawing/2014/chart" uri="{C3380CC4-5D6E-409C-BE32-E72D297353CC}">
              <c16:uniqueId val="{00000000-C20C-4103-9D1A-CBB9EB9DB3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20C-4103-9D1A-CBB9EB9DB3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DD-48E4-91FE-90A3BC1388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CDD-48E4-91FE-90A3BC1388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328.85</c:v>
                </c:pt>
                <c:pt idx="1">
                  <c:v>306.27</c:v>
                </c:pt>
                <c:pt idx="2">
                  <c:v>303.61</c:v>
                </c:pt>
                <c:pt idx="3">
                  <c:v>296</c:v>
                </c:pt>
                <c:pt idx="4">
                  <c:v>238.24</c:v>
                </c:pt>
              </c:numCache>
            </c:numRef>
          </c:val>
          <c:extLst>
            <c:ext xmlns:c16="http://schemas.microsoft.com/office/drawing/2014/chart" uri="{C3380CC4-5D6E-409C-BE32-E72D297353CC}">
              <c16:uniqueId val="{00000000-D090-49A8-AE0A-DEA889A1CDD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090-49A8-AE0A-DEA889A1CDD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411.76</c:v>
                </c:pt>
                <c:pt idx="1">
                  <c:v>372.62</c:v>
                </c:pt>
                <c:pt idx="2">
                  <c:v>335.21</c:v>
                </c:pt>
                <c:pt idx="3">
                  <c:v>296.5</c:v>
                </c:pt>
                <c:pt idx="4">
                  <c:v>270.85000000000002</c:v>
                </c:pt>
              </c:numCache>
            </c:numRef>
          </c:val>
          <c:extLst>
            <c:ext xmlns:c16="http://schemas.microsoft.com/office/drawing/2014/chart" uri="{C3380CC4-5D6E-409C-BE32-E72D297353CC}">
              <c16:uniqueId val="{00000000-282F-49E2-A4F7-771E69E026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82F-49E2-A4F7-771E69E026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97.19</c:v>
                </c:pt>
                <c:pt idx="1">
                  <c:v>101.43</c:v>
                </c:pt>
                <c:pt idx="2">
                  <c:v>96.66</c:v>
                </c:pt>
                <c:pt idx="3">
                  <c:v>100.81</c:v>
                </c:pt>
                <c:pt idx="4">
                  <c:v>100.32</c:v>
                </c:pt>
              </c:numCache>
            </c:numRef>
          </c:val>
          <c:extLst>
            <c:ext xmlns:c16="http://schemas.microsoft.com/office/drawing/2014/chart" uri="{C3380CC4-5D6E-409C-BE32-E72D297353CC}">
              <c16:uniqueId val="{00000000-DFDF-4DE6-A055-4B6726E80E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FDF-4DE6-A055-4B6726E80E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201.99</c:v>
                </c:pt>
                <c:pt idx="1">
                  <c:v>197.4</c:v>
                </c:pt>
                <c:pt idx="2">
                  <c:v>206.61</c:v>
                </c:pt>
                <c:pt idx="3">
                  <c:v>198.26</c:v>
                </c:pt>
                <c:pt idx="4">
                  <c:v>199.29</c:v>
                </c:pt>
              </c:numCache>
            </c:numRef>
          </c:val>
          <c:extLst>
            <c:ext xmlns:c16="http://schemas.microsoft.com/office/drawing/2014/chart" uri="{C3380CC4-5D6E-409C-BE32-E72D297353CC}">
              <c16:uniqueId val="{00000000-EE4A-4315-B6F9-62F3DA2F37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EE4A-4315-B6F9-62F3DA2F37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那須町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23697</v>
      </c>
      <c r="AM8" s="65"/>
      <c r="AN8" s="65"/>
      <c r="AO8" s="65"/>
      <c r="AP8" s="65"/>
      <c r="AQ8" s="65"/>
      <c r="AR8" s="65"/>
      <c r="AS8" s="65"/>
      <c r="AT8" s="36">
        <f>データ!$S$6</f>
        <v>372.34</v>
      </c>
      <c r="AU8" s="37"/>
      <c r="AV8" s="37"/>
      <c r="AW8" s="37"/>
      <c r="AX8" s="37"/>
      <c r="AY8" s="37"/>
      <c r="AZ8" s="37"/>
      <c r="BA8" s="37"/>
      <c r="BB8" s="54">
        <f>データ!$T$6</f>
        <v>63.64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75.06</v>
      </c>
      <c r="J10" s="37"/>
      <c r="K10" s="37"/>
      <c r="L10" s="37"/>
      <c r="M10" s="37"/>
      <c r="N10" s="37"/>
      <c r="O10" s="64"/>
      <c r="P10" s="54">
        <f>データ!$P$6</f>
        <v>82.37</v>
      </c>
      <c r="Q10" s="54"/>
      <c r="R10" s="54"/>
      <c r="S10" s="54"/>
      <c r="T10" s="54"/>
      <c r="U10" s="54"/>
      <c r="V10" s="54"/>
      <c r="W10" s="65">
        <f>データ!$Q$6</f>
        <v>3710</v>
      </c>
      <c r="X10" s="65"/>
      <c r="Y10" s="65"/>
      <c r="Z10" s="65"/>
      <c r="AA10" s="65"/>
      <c r="AB10" s="65"/>
      <c r="AC10" s="65"/>
      <c r="AD10" s="2"/>
      <c r="AE10" s="2"/>
      <c r="AF10" s="2"/>
      <c r="AG10" s="2"/>
      <c r="AH10" s="2"/>
      <c r="AI10" s="2"/>
      <c r="AJ10" s="2"/>
      <c r="AK10" s="2"/>
      <c r="AL10" s="65">
        <f>データ!$U$6</f>
        <v>19325</v>
      </c>
      <c r="AM10" s="65"/>
      <c r="AN10" s="65"/>
      <c r="AO10" s="65"/>
      <c r="AP10" s="65"/>
      <c r="AQ10" s="65"/>
      <c r="AR10" s="65"/>
      <c r="AS10" s="65"/>
      <c r="AT10" s="36">
        <f>データ!$V$6</f>
        <v>185.01</v>
      </c>
      <c r="AU10" s="37"/>
      <c r="AV10" s="37"/>
      <c r="AW10" s="37"/>
      <c r="AX10" s="37"/>
      <c r="AY10" s="37"/>
      <c r="AZ10" s="37"/>
      <c r="BA10" s="37"/>
      <c r="BB10" s="54">
        <f>データ!$W$6</f>
        <v>104.45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KDX/0KZy/+mh8ydJpAVzGhqrxQp7e8Q3HQqFy8PgWf3WjXRR4wLaSg0EVtwvYmj42gC9pWjMcczblm65b9q+Q==" saltValue="IMwvLsdNIc7nEJnBhzPC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94072</v>
      </c>
      <c r="D6" s="20">
        <f t="shared" si="3"/>
        <v>46</v>
      </c>
      <c r="E6" s="20">
        <f t="shared" si="3"/>
        <v>1</v>
      </c>
      <c r="F6" s="20">
        <f t="shared" si="3"/>
        <v>0</v>
      </c>
      <c r="G6" s="20">
        <f t="shared" si="3"/>
        <v>1</v>
      </c>
      <c r="H6" s="20" t="str">
        <f t="shared" si="3"/>
        <v>栃木県　那須町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75.06</v>
      </c>
      <c r="P6" s="21">
        <f t="shared" si="3"/>
        <v>82.37</v>
      </c>
      <c r="Q6" s="21">
        <f t="shared" si="3"/>
        <v>3710</v>
      </c>
      <c r="R6" s="21">
        <f t="shared" si="3"/>
        <v>23697</v>
      </c>
      <c r="S6" s="21">
        <f t="shared" si="3"/>
        <v>372.34</v>
      </c>
      <c r="T6" s="21">
        <f t="shared" si="3"/>
        <v>63.64</v>
      </c>
      <c r="U6" s="21">
        <f t="shared" si="3"/>
        <v>19325</v>
      </c>
      <c r="V6" s="21">
        <f t="shared" si="3"/>
        <v>185.01</v>
      </c>
      <c r="W6" s="21">
        <f t="shared" si="3"/>
        <v>104.45</v>
      </c>
      <c r="X6" s="22">
        <f>IF(X7="",NA(),X7)</f>
        <v>103.29</v>
      </c>
      <c r="Y6" s="22">
        <f t="shared" ref="Y6:AG6" si="4">IF(Y7="",NA(),Y7)</f>
        <v>106.34</v>
      </c>
      <c r="Z6" s="22">
        <f t="shared" si="4"/>
        <v>103.31</v>
      </c>
      <c r="AA6" s="22">
        <f t="shared" si="4"/>
        <v>105.4</v>
      </c>
      <c r="AB6" s="22">
        <f t="shared" si="4"/>
        <v>105.86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328.85</v>
      </c>
      <c r="AU6" s="22">
        <f t="shared" ref="AU6:BC6" si="6">IF(AU7="",NA(),AU7)</f>
        <v>306.27</v>
      </c>
      <c r="AV6" s="22">
        <f t="shared" si="6"/>
        <v>303.61</v>
      </c>
      <c r="AW6" s="22">
        <f t="shared" si="6"/>
        <v>296</v>
      </c>
      <c r="AX6" s="22">
        <f t="shared" si="6"/>
        <v>238.24</v>
      </c>
      <c r="AY6" s="22">
        <f t="shared" si="6"/>
        <v>367.55</v>
      </c>
      <c r="AZ6" s="22">
        <f t="shared" si="6"/>
        <v>378.56</v>
      </c>
      <c r="BA6" s="22">
        <f t="shared" si="6"/>
        <v>364.46</v>
      </c>
      <c r="BB6" s="22">
        <f t="shared" si="6"/>
        <v>338.89</v>
      </c>
      <c r="BC6" s="22">
        <f t="shared" si="6"/>
        <v>352.34</v>
      </c>
      <c r="BD6" s="21" t="str">
        <f>IF(BD7="","",IF(BD7="-","【-】","【"&amp;SUBSTITUTE(TEXT(BD7,"#,##0.00"),"-","△")&amp;"】"))</f>
        <v>【239.69】</v>
      </c>
      <c r="BE6" s="22">
        <f>IF(BE7="",NA(),BE7)</f>
        <v>411.76</v>
      </c>
      <c r="BF6" s="22">
        <f t="shared" ref="BF6:BN6" si="7">IF(BF7="",NA(),BF7)</f>
        <v>372.62</v>
      </c>
      <c r="BG6" s="22">
        <f t="shared" si="7"/>
        <v>335.21</v>
      </c>
      <c r="BH6" s="22">
        <f t="shared" si="7"/>
        <v>296.5</v>
      </c>
      <c r="BI6" s="22">
        <f t="shared" si="7"/>
        <v>270.85000000000002</v>
      </c>
      <c r="BJ6" s="22">
        <f t="shared" si="7"/>
        <v>418.68</v>
      </c>
      <c r="BK6" s="22">
        <f t="shared" si="7"/>
        <v>395.68</v>
      </c>
      <c r="BL6" s="22">
        <f t="shared" si="7"/>
        <v>403.72</v>
      </c>
      <c r="BM6" s="22">
        <f t="shared" si="7"/>
        <v>400.21</v>
      </c>
      <c r="BN6" s="22">
        <f t="shared" si="7"/>
        <v>391.13</v>
      </c>
      <c r="BO6" s="21" t="str">
        <f>IF(BO7="","",IF(BO7="-","【-】","【"&amp;SUBSTITUTE(TEXT(BO7,"#,##0.00"),"-","△")&amp;"】"))</f>
        <v>【264.86】</v>
      </c>
      <c r="BP6" s="22">
        <f>IF(BP7="",NA(),BP7)</f>
        <v>97.19</v>
      </c>
      <c r="BQ6" s="22">
        <f t="shared" ref="BQ6:BY6" si="8">IF(BQ7="",NA(),BQ7)</f>
        <v>101.43</v>
      </c>
      <c r="BR6" s="22">
        <f t="shared" si="8"/>
        <v>96.66</v>
      </c>
      <c r="BS6" s="22">
        <f t="shared" si="8"/>
        <v>100.81</v>
      </c>
      <c r="BT6" s="22">
        <f t="shared" si="8"/>
        <v>100.32</v>
      </c>
      <c r="BU6" s="22">
        <f t="shared" si="8"/>
        <v>94.78</v>
      </c>
      <c r="BV6" s="22">
        <f t="shared" si="8"/>
        <v>97.59</v>
      </c>
      <c r="BW6" s="22">
        <f t="shared" si="8"/>
        <v>92.17</v>
      </c>
      <c r="BX6" s="22">
        <f t="shared" si="8"/>
        <v>92.83</v>
      </c>
      <c r="BY6" s="22">
        <f t="shared" si="8"/>
        <v>92.16</v>
      </c>
      <c r="BZ6" s="21" t="str">
        <f>IF(BZ7="","",IF(BZ7="-","【-】","【"&amp;SUBSTITUTE(TEXT(BZ7,"#,##0.00"),"-","△")&amp;"】"))</f>
        <v>【97.59】</v>
      </c>
      <c r="CA6" s="22">
        <f>IF(CA7="",NA(),CA7)</f>
        <v>201.99</v>
      </c>
      <c r="CB6" s="22">
        <f t="shared" ref="CB6:CJ6" si="9">IF(CB7="",NA(),CB7)</f>
        <v>197.4</v>
      </c>
      <c r="CC6" s="22">
        <f t="shared" si="9"/>
        <v>206.61</v>
      </c>
      <c r="CD6" s="22">
        <f t="shared" si="9"/>
        <v>198.26</v>
      </c>
      <c r="CE6" s="22">
        <f t="shared" si="9"/>
        <v>199.29</v>
      </c>
      <c r="CF6" s="22">
        <f t="shared" si="9"/>
        <v>181.3</v>
      </c>
      <c r="CG6" s="22">
        <f t="shared" si="9"/>
        <v>181.71</v>
      </c>
      <c r="CH6" s="22">
        <f t="shared" si="9"/>
        <v>188.51</v>
      </c>
      <c r="CI6" s="22">
        <f t="shared" si="9"/>
        <v>189.43</v>
      </c>
      <c r="CJ6" s="22">
        <f t="shared" si="9"/>
        <v>196.75</v>
      </c>
      <c r="CK6" s="21" t="str">
        <f>IF(CK7="","",IF(CK7="-","【-】","【"&amp;SUBSTITUTE(TEXT(CK7,"#,##0.00"),"-","△")&amp;"】"))</f>
        <v>【181.66】</v>
      </c>
      <c r="CL6" s="22">
        <f>IF(CL7="",NA(),CL7)</f>
        <v>55.24</v>
      </c>
      <c r="CM6" s="22">
        <f t="shared" ref="CM6:CU6" si="10">IF(CM7="",NA(),CM7)</f>
        <v>56.68</v>
      </c>
      <c r="CN6" s="22">
        <f t="shared" si="10"/>
        <v>62.06</v>
      </c>
      <c r="CO6" s="22">
        <f t="shared" si="10"/>
        <v>62.6</v>
      </c>
      <c r="CP6" s="22">
        <f t="shared" si="10"/>
        <v>62.5</v>
      </c>
      <c r="CQ6" s="22">
        <f t="shared" si="10"/>
        <v>55.89</v>
      </c>
      <c r="CR6" s="22">
        <f t="shared" si="10"/>
        <v>55.72</v>
      </c>
      <c r="CS6" s="22">
        <f t="shared" si="10"/>
        <v>55.31</v>
      </c>
      <c r="CT6" s="22">
        <f t="shared" si="10"/>
        <v>55.14</v>
      </c>
      <c r="CU6" s="22">
        <f t="shared" si="10"/>
        <v>54.99</v>
      </c>
      <c r="CV6" s="21" t="str">
        <f>IF(CV7="","",IF(CV7="-","【-】","【"&amp;SUBSTITUTE(TEXT(CV7,"#,##0.00"),"-","△")&amp;"】"))</f>
        <v>【60.21】</v>
      </c>
      <c r="CW6" s="22">
        <f>IF(CW7="",NA(),CW7)</f>
        <v>60.1</v>
      </c>
      <c r="CX6" s="22">
        <f t="shared" ref="CX6:DF6" si="11">IF(CX7="",NA(),CX7)</f>
        <v>59.17</v>
      </c>
      <c r="CY6" s="22">
        <f t="shared" si="11"/>
        <v>55.44</v>
      </c>
      <c r="CZ6" s="22">
        <f t="shared" si="11"/>
        <v>56.47</v>
      </c>
      <c r="DA6" s="22">
        <f t="shared" si="11"/>
        <v>57.25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57.77</v>
      </c>
      <c r="DI6" s="22">
        <f t="shared" ref="DI6:DQ6" si="12">IF(DI7="",NA(),DI7)</f>
        <v>58.67</v>
      </c>
      <c r="DJ6" s="22">
        <f t="shared" si="12"/>
        <v>59.94</v>
      </c>
      <c r="DK6" s="22">
        <f t="shared" si="12"/>
        <v>60.99</v>
      </c>
      <c r="DL6" s="22">
        <f t="shared" si="12"/>
        <v>61.8</v>
      </c>
      <c r="DM6" s="22">
        <f t="shared" si="12"/>
        <v>50.63</v>
      </c>
      <c r="DN6" s="22">
        <f t="shared" si="12"/>
        <v>51.29</v>
      </c>
      <c r="DO6" s="22">
        <f t="shared" si="12"/>
        <v>52.2</v>
      </c>
      <c r="DP6" s="22">
        <f t="shared" si="12"/>
        <v>52.7</v>
      </c>
      <c r="DQ6" s="22">
        <f t="shared" si="12"/>
        <v>53.48</v>
      </c>
      <c r="DR6" s="21" t="str">
        <f>IF(DR7="","",IF(DR7="-","【-】","【"&amp;SUBSTITUTE(TEXT(DR7,"#,##0.00"),"-","△")&amp;"】"))</f>
        <v>【52.41】</v>
      </c>
      <c r="DS6" s="22">
        <f>IF(DS7="",NA(),DS7)</f>
        <v>27.43</v>
      </c>
      <c r="DT6" s="22">
        <f t="shared" ref="DT6:EB6" si="13">IF(DT7="",NA(),DT7)</f>
        <v>28.94</v>
      </c>
      <c r="DU6" s="22">
        <f t="shared" si="13"/>
        <v>29.22</v>
      </c>
      <c r="DV6" s="22">
        <f t="shared" si="13"/>
        <v>30.62</v>
      </c>
      <c r="DW6" s="22">
        <f t="shared" si="13"/>
        <v>31.04</v>
      </c>
      <c r="DX6" s="22">
        <f t="shared" si="13"/>
        <v>18.28</v>
      </c>
      <c r="DY6" s="22">
        <f t="shared" si="13"/>
        <v>19.61</v>
      </c>
      <c r="DZ6" s="22">
        <f t="shared" si="13"/>
        <v>20.73</v>
      </c>
      <c r="EA6" s="22">
        <f t="shared" si="13"/>
        <v>22.86</v>
      </c>
      <c r="EB6" s="22">
        <f t="shared" si="13"/>
        <v>24.31</v>
      </c>
      <c r="EC6" s="21" t="str">
        <f>IF(EC7="","",IF(EC7="-","【-】","【"&amp;SUBSTITUTE(TEXT(EC7,"#,##0.00"),"-","△")&amp;"】"))</f>
        <v>【26.78】</v>
      </c>
      <c r="ED6" s="22">
        <f>IF(ED7="",NA(),ED7)</f>
        <v>0.3</v>
      </c>
      <c r="EE6" s="22">
        <f t="shared" ref="EE6:EM6" si="14">IF(EE7="",NA(),EE7)</f>
        <v>0.28000000000000003</v>
      </c>
      <c r="EF6" s="22">
        <f t="shared" si="14"/>
        <v>0.15</v>
      </c>
      <c r="EG6" s="22">
        <f t="shared" si="14"/>
        <v>0.23</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94072</v>
      </c>
      <c r="D7" s="24">
        <v>46</v>
      </c>
      <c r="E7" s="24">
        <v>1</v>
      </c>
      <c r="F7" s="24">
        <v>0</v>
      </c>
      <c r="G7" s="24">
        <v>1</v>
      </c>
      <c r="H7" s="24" t="s">
        <v>93</v>
      </c>
      <c r="I7" s="24" t="s">
        <v>94</v>
      </c>
      <c r="J7" s="24" t="s">
        <v>95</v>
      </c>
      <c r="K7" s="24" t="s">
        <v>96</v>
      </c>
      <c r="L7" s="24" t="s">
        <v>97</v>
      </c>
      <c r="M7" s="24" t="s">
        <v>98</v>
      </c>
      <c r="N7" s="25" t="s">
        <v>99</v>
      </c>
      <c r="O7" s="25">
        <v>75.06</v>
      </c>
      <c r="P7" s="25">
        <v>82.37</v>
      </c>
      <c r="Q7" s="25">
        <v>3710</v>
      </c>
      <c r="R7" s="25">
        <v>23697</v>
      </c>
      <c r="S7" s="25">
        <v>372.34</v>
      </c>
      <c r="T7" s="25">
        <v>63.64</v>
      </c>
      <c r="U7" s="25">
        <v>19325</v>
      </c>
      <c r="V7" s="25">
        <v>185.01</v>
      </c>
      <c r="W7" s="25">
        <v>104.45</v>
      </c>
      <c r="X7" s="25">
        <v>103.29</v>
      </c>
      <c r="Y7" s="25">
        <v>106.34</v>
      </c>
      <c r="Z7" s="25">
        <v>103.31</v>
      </c>
      <c r="AA7" s="25">
        <v>105.4</v>
      </c>
      <c r="AB7" s="25">
        <v>105.86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328.85</v>
      </c>
      <c r="AU7" s="25">
        <v>306.27</v>
      </c>
      <c r="AV7" s="25">
        <v>303.61</v>
      </c>
      <c r="AW7" s="25">
        <v>296</v>
      </c>
      <c r="AX7" s="25">
        <v>238.24</v>
      </c>
      <c r="AY7" s="25">
        <v>367.55</v>
      </c>
      <c r="AZ7" s="25">
        <v>378.56</v>
      </c>
      <c r="BA7" s="25">
        <v>364.46</v>
      </c>
      <c r="BB7" s="25">
        <v>338.89</v>
      </c>
      <c r="BC7" s="25">
        <v>352.34</v>
      </c>
      <c r="BD7" s="25">
        <v>239.69</v>
      </c>
      <c r="BE7" s="25">
        <v>411.76</v>
      </c>
      <c r="BF7" s="25">
        <v>372.62</v>
      </c>
      <c r="BG7" s="25">
        <v>335.21</v>
      </c>
      <c r="BH7" s="25">
        <v>296.5</v>
      </c>
      <c r="BI7" s="25">
        <v>270.85000000000002</v>
      </c>
      <c r="BJ7" s="25">
        <v>418.68</v>
      </c>
      <c r="BK7" s="25">
        <v>395.68</v>
      </c>
      <c r="BL7" s="25">
        <v>403.72</v>
      </c>
      <c r="BM7" s="25">
        <v>400.21</v>
      </c>
      <c r="BN7" s="25">
        <v>391.13</v>
      </c>
      <c r="BO7" s="25">
        <v>264.86</v>
      </c>
      <c r="BP7" s="25">
        <v>97.19</v>
      </c>
      <c r="BQ7" s="25">
        <v>101.43</v>
      </c>
      <c r="BR7" s="25">
        <v>96.66</v>
      </c>
      <c r="BS7" s="25">
        <v>100.81</v>
      </c>
      <c r="BT7" s="25">
        <v>100.32</v>
      </c>
      <c r="BU7" s="25">
        <v>94.78</v>
      </c>
      <c r="BV7" s="25">
        <v>97.59</v>
      </c>
      <c r="BW7" s="25">
        <v>92.17</v>
      </c>
      <c r="BX7" s="25">
        <v>92.83</v>
      </c>
      <c r="BY7" s="25">
        <v>92.16</v>
      </c>
      <c r="BZ7" s="25">
        <v>97.59</v>
      </c>
      <c r="CA7" s="25">
        <v>201.99</v>
      </c>
      <c r="CB7" s="25">
        <v>197.4</v>
      </c>
      <c r="CC7" s="25">
        <v>206.61</v>
      </c>
      <c r="CD7" s="25">
        <v>198.26</v>
      </c>
      <c r="CE7" s="25">
        <v>199.29</v>
      </c>
      <c r="CF7" s="25">
        <v>181.3</v>
      </c>
      <c r="CG7" s="25">
        <v>181.71</v>
      </c>
      <c r="CH7" s="25">
        <v>188.51</v>
      </c>
      <c r="CI7" s="25">
        <v>189.43</v>
      </c>
      <c r="CJ7" s="25">
        <v>196.75</v>
      </c>
      <c r="CK7" s="25">
        <v>181.66</v>
      </c>
      <c r="CL7" s="25">
        <v>55.24</v>
      </c>
      <c r="CM7" s="25">
        <v>56.68</v>
      </c>
      <c r="CN7" s="25">
        <v>62.06</v>
      </c>
      <c r="CO7" s="25">
        <v>62.6</v>
      </c>
      <c r="CP7" s="25">
        <v>62.5</v>
      </c>
      <c r="CQ7" s="25">
        <v>55.89</v>
      </c>
      <c r="CR7" s="25">
        <v>55.72</v>
      </c>
      <c r="CS7" s="25">
        <v>55.31</v>
      </c>
      <c r="CT7" s="25">
        <v>55.14</v>
      </c>
      <c r="CU7" s="25">
        <v>54.99</v>
      </c>
      <c r="CV7" s="25">
        <v>60.21</v>
      </c>
      <c r="CW7" s="25">
        <v>60.1</v>
      </c>
      <c r="CX7" s="25">
        <v>59.17</v>
      </c>
      <c r="CY7" s="25">
        <v>55.44</v>
      </c>
      <c r="CZ7" s="25">
        <v>56.47</v>
      </c>
      <c r="DA7" s="25">
        <v>57.25</v>
      </c>
      <c r="DB7" s="25">
        <v>81.27</v>
      </c>
      <c r="DC7" s="25">
        <v>81.260000000000005</v>
      </c>
      <c r="DD7" s="25">
        <v>80.36</v>
      </c>
      <c r="DE7" s="25">
        <v>80.13</v>
      </c>
      <c r="DF7" s="25">
        <v>79.34</v>
      </c>
      <c r="DG7" s="25">
        <v>89.21</v>
      </c>
      <c r="DH7" s="25">
        <v>57.77</v>
      </c>
      <c r="DI7" s="25">
        <v>58.67</v>
      </c>
      <c r="DJ7" s="25">
        <v>59.94</v>
      </c>
      <c r="DK7" s="25">
        <v>60.99</v>
      </c>
      <c r="DL7" s="25">
        <v>61.8</v>
      </c>
      <c r="DM7" s="25">
        <v>50.63</v>
      </c>
      <c r="DN7" s="25">
        <v>51.29</v>
      </c>
      <c r="DO7" s="25">
        <v>52.2</v>
      </c>
      <c r="DP7" s="25">
        <v>52.7</v>
      </c>
      <c r="DQ7" s="25">
        <v>53.48</v>
      </c>
      <c r="DR7" s="25">
        <v>52.41</v>
      </c>
      <c r="DS7" s="25">
        <v>27.43</v>
      </c>
      <c r="DT7" s="25">
        <v>28.94</v>
      </c>
      <c r="DU7" s="25">
        <v>29.22</v>
      </c>
      <c r="DV7" s="25">
        <v>30.62</v>
      </c>
      <c r="DW7" s="25">
        <v>31.04</v>
      </c>
      <c r="DX7" s="25">
        <v>18.28</v>
      </c>
      <c r="DY7" s="25">
        <v>19.61</v>
      </c>
      <c r="DZ7" s="25">
        <v>20.73</v>
      </c>
      <c r="EA7" s="25">
        <v>22.86</v>
      </c>
      <c r="EB7" s="25">
        <v>24.31</v>
      </c>
      <c r="EC7" s="25">
        <v>26.78</v>
      </c>
      <c r="ED7" s="25">
        <v>0.3</v>
      </c>
      <c r="EE7" s="25">
        <v>0.28000000000000003</v>
      </c>
      <c r="EF7" s="25">
        <v>0.15</v>
      </c>
      <c r="EG7" s="25">
        <v>0.23</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2026-02-12T02:43:06Z</cp:lastPrinted>
  <dcterms:created xsi:type="dcterms:W3CDTF">2025-12-12T09:13:26Z</dcterms:created>
  <dcterms:modified xsi:type="dcterms:W3CDTF">2026-03-06T05:00:09Z</dcterms:modified>
  <cp:category/>
</cp:coreProperties>
</file>