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1 上水道\"/>
    </mc:Choice>
  </mc:AlternateContent>
  <xr:revisionPtr revIDLastSave="0" documentId="13_ncr:1_{DAAD998D-62C0-4DE7-A904-381CA7AC1403}" xr6:coauthVersionLast="47" xr6:coauthVersionMax="47" xr10:uidLastSave="{00000000-0000-0000-0000-000000000000}"/>
  <workbookProtection workbookAlgorithmName="SHA-512" workbookHashValue="p43h30eTg9BqMQyFGUG4RqsftWGtN5338Y5kgUQ5PulI/bjS5nqKMYE7a92nzMJCPGT6xP9mXmGcEr0WavuF5w==" workbookSaltValue="62faohhOeANVw6iVcMFgew==" workbookSpinCount="100000" lockStructure="1"/>
  <bookViews>
    <workbookView xWindow="-110" yWindow="-110" windowWidth="19420" windowHeight="11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P10" i="4" s="1"/>
  <c r="O6" i="5"/>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H85" i="4"/>
  <c r="AL10" i="4"/>
  <c r="W10" i="4"/>
  <c r="I10" i="4"/>
  <c r="BB8" i="4"/>
  <c r="AT8" i="4"/>
  <c r="AL8" i="4"/>
  <c r="AD8" i="4"/>
  <c r="W8" i="4"/>
  <c r="P8" i="4"/>
  <c r="I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<sst xmlns="http://schemas.openxmlformats.org/spreadsheetml/2006/main" count="228" uniqueCount="113">
  <si>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</si>
  <si>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</si>
  <si>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</si>
  <si>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</si>
  <si>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</si>
  <si>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</si>
  <si>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</si>
  <si>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</si>
  <si>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</si>
  <si>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</si>
  <si>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</si>
  <si>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</si>
  <si>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</si>
  <si>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</si>
  <si>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</si>
  <si>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</si>
  <si>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</si>
  <si>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</si>
  <si>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</si>
  <si>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</si>
  <si>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</si>
  <si>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</si>
  <si>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</si>
  <si>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</si>
  <si>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</si>
  <si>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</si>
  <si>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</si>
  <si>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</si>
  <si>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</si>
  <si>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</si>
  <si>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</si>
  <si>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</si>
  <si>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</si>
  <si>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</si>
  <si>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</si>
  <si>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</si>
  <si>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</si>
  <si>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</si>
  <si>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</si>
  <si>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</si>
  <si>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</si>
  <si>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</si>
  <si>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</si>
  <si>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</si>
  <si>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</si>
  <si>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</si>
  <si>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</si>
  <si>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</si>
  <si>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</si>
  <si>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</si>
  <si>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</si>
  <si>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</si>
  <si>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</si>
  <si>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</si>
  <si>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</si>
  <si>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</si>
  <si>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</si>
  <si>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</si>
  <si>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</si>
  <si>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</si>
  <si>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</si>
  <si>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</si>
  <si>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</si>
  <si>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</si>
  <si>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</si>
  <si>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</si>
  <si>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</si>
  <si>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</si>
  <si>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</si>
  <si>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</si>
  <si>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</si>
  <si>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</si>
  <si>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</si>
  <si>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</si>
  <si>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</si>
  <si>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</si>
  <si>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</si>
  <si>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</si>
  <si>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</si>
  <si>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</si>
  <si>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</si>
  <si>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</si>
  <si>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</si>
  <si>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</si>
  <si>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</si>
  <si>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</si>
  <si>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</si>
  <si>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</si>
  <si>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</si>
  <si>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</si>
  <si>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</si>
  <si>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</si>
  <si>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</si>
  <si>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高根沢町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</si>
  <si>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</si>
  <si>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</si>
  <si>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</si>
  <si>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</si>
  <si>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</si>
  <si>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</si>
  <si>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</si>
  <si>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</si>
  <si>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</si>
  <si>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</si>
  <si>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</si>
  <si>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</si>
  <si>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</si>
  <si>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</si>
  <si>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</si>
  <si>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</si>
  <si>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経営比較分析表の結果を見ると、当町の経営状況は良好であるといえますが、今後は、人口減少や節水意識の高揚等により、水道料金収入が減少していくことが見込まれます。
　その一方で、水道施設・管路の防災対策、老朽化による更新事業等による設備投資や、物価上昇等による費用の増加が予想されます。
　引き続き、令和2年度に策定した水道ビジョンに基づき、計画的に水道施設・管路を更新し、安全・強靭で持続可能な水道事業を目指します。</t>
    <rPh sb="121" eb="125">
      <t>ブッカジョウショウ</t>
    </rPh>
    <rPh sb="125" eb="126">
      <t>トウ</t>
    </rPh>
    <rPh sb="129" eb="131">
      <t>ヒヨウ</t>
    </rPh>
    <rPh sb="132" eb="134">
      <t>ゾウカ</t>
    </rPh>
    <rPh sb="135" eb="137">
      <t>ヨソウ</t>
    </rPh>
    <rPh sb="144" eb="145">
      <t>ヒ</t>
    </rPh>
    <rPh sb="146" eb="147">
      <t>ツヅ</t>
    </rPh>
    <phoneticPr fontId="4"/>
  </si>
  <si>
    <t>　経営の健全性を判断する指標である、「①経常収支比率」は100％を超えており、短期的な債務に対する支払い能力を表す「③流動比率」は、平均値を大幅に上回り良好な値を示しているといえます。
　また、「④企業債残高対給水収益比率」については、当事業は新たな借入がなく、企業債残高の減少に伴い年々減少していく見込みです。　
　「⑤料金回収率」については100％を上回っており料金収入で回収すべき費用について全額賄えていることを示しています。
　「⑥給水原価」は電気代などの物価高騰や施設修繕による費用の増加はありますが、類似団体平均値と比較すると低い値となっています。
　また、施設の利用状況や適性規模を判断する指標である「⑦施設利用率」は、給水人口の減少や節水意識の高まりから使用水量が減り48.45％と低い水準で推移しています。「⑧有収率」も類似団体と比較し高い値ではありますが、漏水等により年々低下傾向となっています。
　今後も健全経営を維持していくためには、施設更新時に適切な規模に見直し、施設利用率を改善するとともに、有収率の低下を防ぎ、効率性を高める必要があります。</t>
    <rPh sb="105" eb="109">
      <t>キュウスイシュウエキ</t>
    </rPh>
    <rPh sb="183" eb="185">
      <t>リョウキン</t>
    </rPh>
    <rPh sb="185" eb="187">
      <t>シュウニュウ</t>
    </rPh>
    <rPh sb="188" eb="190">
      <t>カイシュウ</t>
    </rPh>
    <rPh sb="193" eb="195">
      <t>ヒヨウ</t>
    </rPh>
    <rPh sb="199" eb="201">
      <t>ゼンガク</t>
    </rPh>
    <rPh sb="201" eb="202">
      <t>マカナ</t>
    </rPh>
    <rPh sb="209" eb="210">
      <t>シメ</t>
    </rPh>
    <rPh sb="232" eb="234">
      <t>ブッカ</t>
    </rPh>
    <rPh sb="269" eb="270">
      <t>ヒク</t>
    </rPh>
    <rPh sb="271" eb="272">
      <t>アタイ</t>
    </rPh>
    <rPh sb="317" eb="319">
      <t>キュウスイ</t>
    </rPh>
    <rPh sb="325" eb="327">
      <t>セッスイ</t>
    </rPh>
    <rPh sb="327" eb="329">
      <t>イシキ</t>
    </rPh>
    <rPh sb="330" eb="331">
      <t>タカ</t>
    </rPh>
    <rPh sb="335" eb="339">
      <t>シヨウスイリョウ</t>
    </rPh>
    <rPh sb="340" eb="341">
      <t>ヘ</t>
    </rPh>
    <rPh sb="354" eb="356">
      <t>スイイ</t>
    </rPh>
    <rPh sb="394" eb="396">
      <t>ネンネン</t>
    </rPh>
    <phoneticPr fontId="4"/>
  </si>
  <si>
    <t>　老朽化した石綿セメント管（老朽化したときの強度が著しく低くなるため、地震や水圧などの衝撃により破損や割れを生じる場合がある管）を耐震性のある水道管へ更新する工事を計画的に行ってきたこともあり、耐用年数を経過した管路は少ない状況です。しかし、漏水も度々発生しており有収率も低下傾向にあることから、定期的に漏水調査を実施し、有収率の改善に努めていきます。</t>
    <rPh sb="148" eb="151">
      <t>テイキテキ</t>
    </rPh>
    <rPh sb="152" eb="156">
      <t>ロウスイチョウサ</t>
    </rPh>
    <rPh sb="157" eb="159">
      <t>ジッシ</t>
    </rPh>
    <rPh sb="165" eb="167">
      <t>カイゼン</t>
    </rPh>
    <rPh sb="168" eb="16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</si>
</sst>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0.05</c:v>
                </c:pt>
                <c:pt idx="1">
                  <c:v>0.04</c:v>
                </c:pt>
                <c:pt idx="2">
                  <c:v>0.28000000000000003</c:v>
                </c:pt>
                <c:pt idx="3">
                  <c:v>0.34</c:v>
                </c:pt>
                <c:pt idx="4">
                  <c:v>0.24</c:v>
                </c:pt>
              </c:numCache>
            </c:numRef>
          </c:val>
          <c:extLst>
            <c:ext xmlns:c16="http://schemas.microsoft.com/office/drawing/2014/chart" uri="{C3380CC4-5D6E-409C-BE32-E72D297353CC}">
              <c16:uniqueId val="{00000000-738D-45B4-82DA-0B62576615E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738D-45B4-82DA-0B62576615E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47.79</c:v>
                </c:pt>
                <c:pt idx="1">
                  <c:v>48.01</c:v>
                </c:pt>
                <c:pt idx="2">
                  <c:v>48.59</c:v>
                </c:pt>
                <c:pt idx="3">
                  <c:v>48.62</c:v>
                </c:pt>
                <c:pt idx="4">
                  <c:v>48.45</c:v>
                </c:pt>
              </c:numCache>
            </c:numRef>
          </c:val>
          <c:extLst>
            <c:ext xmlns:c16="http://schemas.microsoft.com/office/drawing/2014/chart" uri="{C3380CC4-5D6E-409C-BE32-E72D297353CC}">
              <c16:uniqueId val="{00000000-178C-4919-A32F-322AAFDBB23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178C-4919-A32F-322AAFDBB23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88.25</c:v>
                </c:pt>
                <c:pt idx="1">
                  <c:v>86.98</c:v>
                </c:pt>
                <c:pt idx="2">
                  <c:v>84.59</c:v>
                </c:pt>
                <c:pt idx="3">
                  <c:v>83.51</c:v>
                </c:pt>
                <c:pt idx="4">
                  <c:v>82.85</c:v>
                </c:pt>
              </c:numCache>
            </c:numRef>
          </c:val>
          <c:extLst>
            <c:ext xmlns:c16="http://schemas.microsoft.com/office/drawing/2014/chart" uri="{C3380CC4-5D6E-409C-BE32-E72D297353CC}">
              <c16:uniqueId val="{00000000-D0E6-436F-B0B3-E028F2D2FBD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D0E6-436F-B0B3-E028F2D2FBD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111.55</c:v>
                </c:pt>
                <c:pt idx="1">
                  <c:v>113.83</c:v>
                </c:pt>
                <c:pt idx="2">
                  <c:v>110.7</c:v>
                </c:pt>
                <c:pt idx="3">
                  <c:v>109.62</c:v>
                </c:pt>
                <c:pt idx="4">
                  <c:v>109.92</c:v>
                </c:pt>
              </c:numCache>
            </c:numRef>
          </c:val>
          <c:extLst>
            <c:ext xmlns:c16="http://schemas.microsoft.com/office/drawing/2014/chart" uri="{C3380CC4-5D6E-409C-BE32-E72D297353CC}">
              <c16:uniqueId val="{00000000-2385-4058-B4E9-4A39D0BDBF8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2385-4058-B4E9-4A39D0BDBF8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46.6</c:v>
                </c:pt>
                <c:pt idx="1">
                  <c:v>48.17</c:v>
                </c:pt>
                <c:pt idx="2">
                  <c:v>49.92</c:v>
                </c:pt>
                <c:pt idx="3">
                  <c:v>51.22</c:v>
                </c:pt>
                <c:pt idx="4">
                  <c:v>52.6</c:v>
                </c:pt>
              </c:numCache>
            </c:numRef>
          </c:val>
          <c:extLst>
            <c:ext xmlns:c16="http://schemas.microsoft.com/office/drawing/2014/chart" uri="{C3380CC4-5D6E-409C-BE32-E72D297353CC}">
              <c16:uniqueId val="{00000000-FAA9-45B6-81AC-75012585906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FAA9-45B6-81AC-75012585906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0.2</c:v>
                </c:pt>
                <c:pt idx="1">
                  <c:v>0.35</c:v>
                </c:pt>
                <c:pt idx="2">
                  <c:v>0.56999999999999995</c:v>
                </c:pt>
                <c:pt idx="3">
                  <c:v>0.66</c:v>
                </c:pt>
                <c:pt idx="4">
                  <c:v>0.87</c:v>
                </c:pt>
              </c:numCache>
            </c:numRef>
          </c:val>
          <c:extLst>
            <c:ext xmlns:c16="http://schemas.microsoft.com/office/drawing/2014/chart" uri="{C3380CC4-5D6E-409C-BE32-E72D297353CC}">
              <c16:uniqueId val="{00000000-66B9-458A-8376-B575764C56C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66B9-458A-8376-B575764C56C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3C-431B-9D8D-1FEFA41DBDF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043C-431B-9D8D-1FEFA41DBDF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806.59</c:v>
                </c:pt>
                <c:pt idx="1">
                  <c:v>852.65</c:v>
                </c:pt>
                <c:pt idx="2">
                  <c:v>961.14</c:v>
                </c:pt>
                <c:pt idx="3">
                  <c:v>855.72</c:v>
                </c:pt>
                <c:pt idx="4">
                  <c:v>1020.06</c:v>
                </c:pt>
              </c:numCache>
            </c:numRef>
          </c:val>
          <c:extLst>
            <c:ext xmlns:c16="http://schemas.microsoft.com/office/drawing/2014/chart" uri="{C3380CC4-5D6E-409C-BE32-E72D297353CC}">
              <c16:uniqueId val="{00000000-176F-4BFA-A1C5-FEC1BC2D4B8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176F-4BFA-A1C5-FEC1BC2D4B8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178.85</c:v>
                </c:pt>
                <c:pt idx="1">
                  <c:v>127.43</c:v>
                </c:pt>
                <c:pt idx="2">
                  <c:v>113.65</c:v>
                </c:pt>
                <c:pt idx="3">
                  <c:v>81.08</c:v>
                </c:pt>
                <c:pt idx="4">
                  <c:v>58.71</c:v>
                </c:pt>
              </c:numCache>
            </c:numRef>
          </c:val>
          <c:extLst>
            <c:ext xmlns:c16="http://schemas.microsoft.com/office/drawing/2014/chart" uri="{C3380CC4-5D6E-409C-BE32-E72D297353CC}">
              <c16:uniqueId val="{00000000-1984-45AB-9FF5-9529EC86A94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1984-45AB-9FF5-9529EC86A94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94.05</c:v>
                </c:pt>
                <c:pt idx="1">
                  <c:v>106.92</c:v>
                </c:pt>
                <c:pt idx="2">
                  <c:v>92.24</c:v>
                </c:pt>
                <c:pt idx="3">
                  <c:v>105.25</c:v>
                </c:pt>
                <c:pt idx="4">
                  <c:v>104</c:v>
                </c:pt>
              </c:numCache>
            </c:numRef>
          </c:val>
          <c:extLst>
            <c:ext xmlns:c16="http://schemas.microsoft.com/office/drawing/2014/chart" uri="{C3380CC4-5D6E-409C-BE32-E72D297353CC}">
              <c16:uniqueId val="{00000000-E9AD-4A89-93B1-E904530FAE2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E9AD-4A89-93B1-E904530FAE2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172.14</c:v>
                </c:pt>
                <c:pt idx="1">
                  <c:v>180.76</c:v>
                </c:pt>
                <c:pt idx="2">
                  <c:v>193.02</c:v>
                </c:pt>
                <c:pt idx="3">
                  <c:v>185.64</c:v>
                </c:pt>
                <c:pt idx="4">
                  <c:v>188.05</c:v>
                </c:pt>
              </c:numCache>
            </c:numRef>
          </c:val>
          <c:extLst>
            <c:ext xmlns:c16="http://schemas.microsoft.com/office/drawing/2014/chart" uri="{C3380CC4-5D6E-409C-BE32-E72D297353CC}">
              <c16:uniqueId val="{00000000-4A24-4CDC-8BA8-73AC8530A1B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4A24-4CDC-8BA8-73AC8530A1B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栃木県　高根沢町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28770</v>
      </c>
      <c r="AM8" s="65"/>
      <c r="AN8" s="65"/>
      <c r="AO8" s="65"/>
      <c r="AP8" s="65"/>
      <c r="AQ8" s="65"/>
      <c r="AR8" s="65"/>
      <c r="AS8" s="65"/>
      <c r="AT8" s="36">
        <f>データ!$S$6</f>
        <v>70.87</v>
      </c>
      <c r="AU8" s="37"/>
      <c r="AV8" s="37"/>
      <c r="AW8" s="37"/>
      <c r="AX8" s="37"/>
      <c r="AY8" s="37"/>
      <c r="AZ8" s="37"/>
      <c r="BA8" s="37"/>
      <c r="BB8" s="54">
        <f>データ!$T$6</f>
        <v>405.95</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95.58</v>
      </c>
      <c r="J10" s="37"/>
      <c r="K10" s="37"/>
      <c r="L10" s="37"/>
      <c r="M10" s="37"/>
      <c r="N10" s="37"/>
      <c r="O10" s="64"/>
      <c r="P10" s="54">
        <f>データ!$P$6</f>
        <v>99.15</v>
      </c>
      <c r="Q10" s="54"/>
      <c r="R10" s="54"/>
      <c r="S10" s="54"/>
      <c r="T10" s="54"/>
      <c r="U10" s="54"/>
      <c r="V10" s="54"/>
      <c r="W10" s="65">
        <f>データ!$Q$6</f>
        <v>3575</v>
      </c>
      <c r="X10" s="65"/>
      <c r="Y10" s="65"/>
      <c r="Z10" s="65"/>
      <c r="AA10" s="65"/>
      <c r="AB10" s="65"/>
      <c r="AC10" s="65"/>
      <c r="AD10" s="2"/>
      <c r="AE10" s="2"/>
      <c r="AF10" s="2"/>
      <c r="AG10" s="2"/>
      <c r="AH10" s="2"/>
      <c r="AI10" s="2"/>
      <c r="AJ10" s="2"/>
      <c r="AK10" s="2"/>
      <c r="AL10" s="65">
        <f>データ!$U$6</f>
        <v>28467</v>
      </c>
      <c r="AM10" s="65"/>
      <c r="AN10" s="65"/>
      <c r="AO10" s="65"/>
      <c r="AP10" s="65"/>
      <c r="AQ10" s="65"/>
      <c r="AR10" s="65"/>
      <c r="AS10" s="65"/>
      <c r="AT10" s="36">
        <f>データ!$V$6</f>
        <v>70.87</v>
      </c>
      <c r="AU10" s="37"/>
      <c r="AV10" s="37"/>
      <c r="AW10" s="37"/>
      <c r="AX10" s="37"/>
      <c r="AY10" s="37"/>
      <c r="AZ10" s="37"/>
      <c r="BA10" s="37"/>
      <c r="BB10" s="54">
        <f>データ!$W$6</f>
        <v>401.68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8YLpXDjY/qfZ6sy5UZzW/LTbg30FUKFSRs8CORzL9DOAKz5eoaRBs5m1BRcUUtY1K5m1WlIl68k/GmPPIiaPqw==" saltValue="Pky3hjf9jwd6E/yCtsFJh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93866</v>
      </c>
      <c r="D6" s="20">
        <f t="shared" si="3"/>
        <v>46</v>
      </c>
      <c r="E6" s="20">
        <f t="shared" si="3"/>
        <v>1</v>
      </c>
      <c r="F6" s="20">
        <f t="shared" si="3"/>
        <v>0</v>
      </c>
      <c r="G6" s="20">
        <f t="shared" si="3"/>
        <v>1</v>
      </c>
      <c r="H6" s="20" t="str">
        <f t="shared" si="3"/>
        <v>栃木県　高根沢町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95.58</v>
      </c>
      <c r="P6" s="21">
        <f t="shared" si="3"/>
        <v>99.15</v>
      </c>
      <c r="Q6" s="21">
        <f t="shared" si="3"/>
        <v>3575</v>
      </c>
      <c r="R6" s="21">
        <f t="shared" si="3"/>
        <v>28770</v>
      </c>
      <c r="S6" s="21">
        <f t="shared" si="3"/>
        <v>70.87</v>
      </c>
      <c r="T6" s="21">
        <f t="shared" si="3"/>
        <v>405.95</v>
      </c>
      <c r="U6" s="21">
        <f t="shared" si="3"/>
        <v>28467</v>
      </c>
      <c r="V6" s="21">
        <f t="shared" si="3"/>
        <v>70.87</v>
      </c>
      <c r="W6" s="21">
        <f t="shared" si="3"/>
        <v>401.68</v>
      </c>
      <c r="X6" s="22">
        <f>IF(X7="",NA(),X7)</f>
        <v>111.55</v>
      </c>
      <c r="Y6" s="22">
        <f t="shared" ref="Y6:AG6" si="4">IF(Y7="",NA(),Y7)</f>
        <v>113.83</v>
      </c>
      <c r="Z6" s="22">
        <f t="shared" si="4"/>
        <v>110.7</v>
      </c>
      <c r="AA6" s="22">
        <f t="shared" si="4"/>
        <v>109.62</v>
      </c>
      <c r="AB6" s="22">
        <f t="shared" si="4"/>
        <v>109.92</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806.59</v>
      </c>
      <c r="AU6" s="22">
        <f t="shared" ref="AU6:BC6" si="6">IF(AU7="",NA(),AU7)</f>
        <v>852.65</v>
      </c>
      <c r="AV6" s="22">
        <f t="shared" si="6"/>
        <v>961.14</v>
      </c>
      <c r="AW6" s="22">
        <f t="shared" si="6"/>
        <v>855.72</v>
      </c>
      <c r="AX6" s="22">
        <f t="shared" si="6"/>
        <v>1020.06</v>
      </c>
      <c r="AY6" s="22">
        <f t="shared" si="6"/>
        <v>367.55</v>
      </c>
      <c r="AZ6" s="22">
        <f t="shared" si="6"/>
        <v>378.56</v>
      </c>
      <c r="BA6" s="22">
        <f t="shared" si="6"/>
        <v>364.46</v>
      </c>
      <c r="BB6" s="22">
        <f t="shared" si="6"/>
        <v>338.89</v>
      </c>
      <c r="BC6" s="22">
        <f t="shared" si="6"/>
        <v>352.34</v>
      </c>
      <c r="BD6" s="21" t="str">
        <f>IF(BD7="","",IF(BD7="-","【-】","【"&amp;SUBSTITUTE(TEXT(BD7,"#,##0.00"),"-","△")&amp;"】"))</f>
        <v>【239.69】</v>
      </c>
      <c r="BE6" s="22">
        <f>IF(BE7="",NA(),BE7)</f>
        <v>178.85</v>
      </c>
      <c r="BF6" s="22">
        <f t="shared" ref="BF6:BN6" si="7">IF(BF7="",NA(),BF7)</f>
        <v>127.43</v>
      </c>
      <c r="BG6" s="22">
        <f t="shared" si="7"/>
        <v>113.65</v>
      </c>
      <c r="BH6" s="22">
        <f t="shared" si="7"/>
        <v>81.08</v>
      </c>
      <c r="BI6" s="22">
        <f t="shared" si="7"/>
        <v>58.71</v>
      </c>
      <c r="BJ6" s="22">
        <f t="shared" si="7"/>
        <v>418.68</v>
      </c>
      <c r="BK6" s="22">
        <f t="shared" si="7"/>
        <v>395.68</v>
      </c>
      <c r="BL6" s="22">
        <f t="shared" si="7"/>
        <v>403.72</v>
      </c>
      <c r="BM6" s="22">
        <f t="shared" si="7"/>
        <v>400.21</v>
      </c>
      <c r="BN6" s="22">
        <f t="shared" si="7"/>
        <v>391.13</v>
      </c>
      <c r="BO6" s="21" t="str">
        <f>IF(BO7="","",IF(BO7="-","【-】","【"&amp;SUBSTITUTE(TEXT(BO7,"#,##0.00"),"-","△")&amp;"】"))</f>
        <v>【264.86】</v>
      </c>
      <c r="BP6" s="22">
        <f>IF(BP7="",NA(),BP7)</f>
        <v>94.05</v>
      </c>
      <c r="BQ6" s="22">
        <f t="shared" ref="BQ6:BY6" si="8">IF(BQ7="",NA(),BQ7)</f>
        <v>106.92</v>
      </c>
      <c r="BR6" s="22">
        <f t="shared" si="8"/>
        <v>92.24</v>
      </c>
      <c r="BS6" s="22">
        <f t="shared" si="8"/>
        <v>105.25</v>
      </c>
      <c r="BT6" s="22">
        <f t="shared" si="8"/>
        <v>104</v>
      </c>
      <c r="BU6" s="22">
        <f t="shared" si="8"/>
        <v>94.78</v>
      </c>
      <c r="BV6" s="22">
        <f t="shared" si="8"/>
        <v>97.59</v>
      </c>
      <c r="BW6" s="22">
        <f t="shared" si="8"/>
        <v>92.17</v>
      </c>
      <c r="BX6" s="22">
        <f t="shared" si="8"/>
        <v>92.83</v>
      </c>
      <c r="BY6" s="22">
        <f t="shared" si="8"/>
        <v>92.16</v>
      </c>
      <c r="BZ6" s="21" t="str">
        <f>IF(BZ7="","",IF(BZ7="-","【-】","【"&amp;SUBSTITUTE(TEXT(BZ7,"#,##0.00"),"-","△")&amp;"】"))</f>
        <v>【97.59】</v>
      </c>
      <c r="CA6" s="22">
        <f>IF(CA7="",NA(),CA7)</f>
        <v>172.14</v>
      </c>
      <c r="CB6" s="22">
        <f t="shared" ref="CB6:CJ6" si="9">IF(CB7="",NA(),CB7)</f>
        <v>180.76</v>
      </c>
      <c r="CC6" s="22">
        <f t="shared" si="9"/>
        <v>193.02</v>
      </c>
      <c r="CD6" s="22">
        <f t="shared" si="9"/>
        <v>185.64</v>
      </c>
      <c r="CE6" s="22">
        <f t="shared" si="9"/>
        <v>188.05</v>
      </c>
      <c r="CF6" s="22">
        <f t="shared" si="9"/>
        <v>181.3</v>
      </c>
      <c r="CG6" s="22">
        <f t="shared" si="9"/>
        <v>181.71</v>
      </c>
      <c r="CH6" s="22">
        <f t="shared" si="9"/>
        <v>188.51</v>
      </c>
      <c r="CI6" s="22">
        <f t="shared" si="9"/>
        <v>189.43</v>
      </c>
      <c r="CJ6" s="22">
        <f t="shared" si="9"/>
        <v>196.75</v>
      </c>
      <c r="CK6" s="21" t="str">
        <f>IF(CK7="","",IF(CK7="-","【-】","【"&amp;SUBSTITUTE(TEXT(CK7,"#,##0.00"),"-","△")&amp;"】"))</f>
        <v>【181.66】</v>
      </c>
      <c r="CL6" s="22">
        <f>IF(CL7="",NA(),CL7)</f>
        <v>47.79</v>
      </c>
      <c r="CM6" s="22">
        <f t="shared" ref="CM6:CU6" si="10">IF(CM7="",NA(),CM7)</f>
        <v>48.01</v>
      </c>
      <c r="CN6" s="22">
        <f t="shared" si="10"/>
        <v>48.59</v>
      </c>
      <c r="CO6" s="22">
        <f t="shared" si="10"/>
        <v>48.62</v>
      </c>
      <c r="CP6" s="22">
        <f t="shared" si="10"/>
        <v>48.45</v>
      </c>
      <c r="CQ6" s="22">
        <f t="shared" si="10"/>
        <v>55.89</v>
      </c>
      <c r="CR6" s="22">
        <f t="shared" si="10"/>
        <v>55.72</v>
      </c>
      <c r="CS6" s="22">
        <f t="shared" si="10"/>
        <v>55.31</v>
      </c>
      <c r="CT6" s="22">
        <f t="shared" si="10"/>
        <v>55.14</v>
      </c>
      <c r="CU6" s="22">
        <f t="shared" si="10"/>
        <v>54.99</v>
      </c>
      <c r="CV6" s="21" t="str">
        <f>IF(CV7="","",IF(CV7="-","【-】","【"&amp;SUBSTITUTE(TEXT(CV7,"#,##0.00"),"-","△")&amp;"】"))</f>
        <v>【60.21】</v>
      </c>
      <c r="CW6" s="22">
        <f>IF(CW7="",NA(),CW7)</f>
        <v>88.25</v>
      </c>
      <c r="CX6" s="22">
        <f t="shared" ref="CX6:DF6" si="11">IF(CX7="",NA(),CX7)</f>
        <v>86.98</v>
      </c>
      <c r="CY6" s="22">
        <f t="shared" si="11"/>
        <v>84.59</v>
      </c>
      <c r="CZ6" s="22">
        <f t="shared" si="11"/>
        <v>83.51</v>
      </c>
      <c r="DA6" s="22">
        <f t="shared" si="11"/>
        <v>82.85</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46.6</v>
      </c>
      <c r="DI6" s="22">
        <f t="shared" ref="DI6:DQ6" si="12">IF(DI7="",NA(),DI7)</f>
        <v>48.17</v>
      </c>
      <c r="DJ6" s="22">
        <f t="shared" si="12"/>
        <v>49.92</v>
      </c>
      <c r="DK6" s="22">
        <f t="shared" si="12"/>
        <v>51.22</v>
      </c>
      <c r="DL6" s="22">
        <f t="shared" si="12"/>
        <v>52.6</v>
      </c>
      <c r="DM6" s="22">
        <f t="shared" si="12"/>
        <v>50.63</v>
      </c>
      <c r="DN6" s="22">
        <f t="shared" si="12"/>
        <v>51.29</v>
      </c>
      <c r="DO6" s="22">
        <f t="shared" si="12"/>
        <v>52.2</v>
      </c>
      <c r="DP6" s="22">
        <f t="shared" si="12"/>
        <v>52.7</v>
      </c>
      <c r="DQ6" s="22">
        <f t="shared" si="12"/>
        <v>53.48</v>
      </c>
      <c r="DR6" s="21" t="str">
        <f>IF(DR7="","",IF(DR7="-","【-】","【"&amp;SUBSTITUTE(TEXT(DR7,"#,##0.00"),"-","△")&amp;"】"))</f>
        <v>【52.41】</v>
      </c>
      <c r="DS6" s="22">
        <f>IF(DS7="",NA(),DS7)</f>
        <v>0.2</v>
      </c>
      <c r="DT6" s="22">
        <f t="shared" ref="DT6:EB6" si="13">IF(DT7="",NA(),DT7)</f>
        <v>0.35</v>
      </c>
      <c r="DU6" s="22">
        <f t="shared" si="13"/>
        <v>0.56999999999999995</v>
      </c>
      <c r="DV6" s="22">
        <f t="shared" si="13"/>
        <v>0.66</v>
      </c>
      <c r="DW6" s="22">
        <f t="shared" si="13"/>
        <v>0.87</v>
      </c>
      <c r="DX6" s="22">
        <f t="shared" si="13"/>
        <v>18.28</v>
      </c>
      <c r="DY6" s="22">
        <f t="shared" si="13"/>
        <v>19.61</v>
      </c>
      <c r="DZ6" s="22">
        <f t="shared" si="13"/>
        <v>20.73</v>
      </c>
      <c r="EA6" s="22">
        <f t="shared" si="13"/>
        <v>22.86</v>
      </c>
      <c r="EB6" s="22">
        <f t="shared" si="13"/>
        <v>24.31</v>
      </c>
      <c r="EC6" s="21" t="str">
        <f>IF(EC7="","",IF(EC7="-","【-】","【"&amp;SUBSTITUTE(TEXT(EC7,"#,##0.00"),"-","△")&amp;"】"))</f>
        <v>【26.78】</v>
      </c>
      <c r="ED6" s="22">
        <f>IF(ED7="",NA(),ED7)</f>
        <v>0.05</v>
      </c>
      <c r="EE6" s="22">
        <f t="shared" ref="EE6:EM6" si="14">IF(EE7="",NA(),EE7)</f>
        <v>0.04</v>
      </c>
      <c r="EF6" s="22">
        <f t="shared" si="14"/>
        <v>0.28000000000000003</v>
      </c>
      <c r="EG6" s="22">
        <f t="shared" si="14"/>
        <v>0.34</v>
      </c>
      <c r="EH6" s="22">
        <f t="shared" si="14"/>
        <v>0.24</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93866</v>
      </c>
      <c r="D7" s="24">
        <v>46</v>
      </c>
      <c r="E7" s="24">
        <v>1</v>
      </c>
      <c r="F7" s="24">
        <v>0</v>
      </c>
      <c r="G7" s="24">
        <v>1</v>
      </c>
      <c r="H7" s="24" t="s">
        <v>93</v>
      </c>
      <c r="I7" s="24" t="s">
        <v>94</v>
      </c>
      <c r="J7" s="24" t="s">
        <v>95</v>
      </c>
      <c r="K7" s="24" t="s">
        <v>96</v>
      </c>
      <c r="L7" s="24" t="s">
        <v>97</v>
      </c>
      <c r="M7" s="24" t="s">
        <v>98</v>
      </c>
      <c r="N7" s="25" t="s">
        <v>99</v>
      </c>
      <c r="O7" s="25">
        <v>95.58</v>
      </c>
      <c r="P7" s="25">
        <v>99.15</v>
      </c>
      <c r="Q7" s="25">
        <v>3575</v>
      </c>
      <c r="R7" s="25">
        <v>28770</v>
      </c>
      <c r="S7" s="25">
        <v>70.87</v>
      </c>
      <c r="T7" s="25">
        <v>405.95</v>
      </c>
      <c r="U7" s="25">
        <v>28467</v>
      </c>
      <c r="V7" s="25">
        <v>70.87</v>
      </c>
      <c r="W7" s="25">
        <v>401.68</v>
      </c>
      <c r="X7" s="25">
        <v>111.55</v>
      </c>
      <c r="Y7" s="25">
        <v>113.83</v>
      </c>
      <c r="Z7" s="25">
        <v>110.7</v>
      </c>
      <c r="AA7" s="25">
        <v>109.62</v>
      </c>
      <c r="AB7" s="25">
        <v>109.92</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806.59</v>
      </c>
      <c r="AU7" s="25">
        <v>852.65</v>
      </c>
      <c r="AV7" s="25">
        <v>961.14</v>
      </c>
      <c r="AW7" s="25">
        <v>855.72</v>
      </c>
      <c r="AX7" s="25">
        <v>1020.06</v>
      </c>
      <c r="AY7" s="25">
        <v>367.55</v>
      </c>
      <c r="AZ7" s="25">
        <v>378.56</v>
      </c>
      <c r="BA7" s="25">
        <v>364.46</v>
      </c>
      <c r="BB7" s="25">
        <v>338.89</v>
      </c>
      <c r="BC7" s="25">
        <v>352.34</v>
      </c>
      <c r="BD7" s="25">
        <v>239.69</v>
      </c>
      <c r="BE7" s="25">
        <v>178.85</v>
      </c>
      <c r="BF7" s="25">
        <v>127.43</v>
      </c>
      <c r="BG7" s="25">
        <v>113.65</v>
      </c>
      <c r="BH7" s="25">
        <v>81.08</v>
      </c>
      <c r="BI7" s="25">
        <v>58.71</v>
      </c>
      <c r="BJ7" s="25">
        <v>418.68</v>
      </c>
      <c r="BK7" s="25">
        <v>395.68</v>
      </c>
      <c r="BL7" s="25">
        <v>403.72</v>
      </c>
      <c r="BM7" s="25">
        <v>400.21</v>
      </c>
      <c r="BN7" s="25">
        <v>391.13</v>
      </c>
      <c r="BO7" s="25">
        <v>264.86</v>
      </c>
      <c r="BP7" s="25">
        <v>94.05</v>
      </c>
      <c r="BQ7" s="25">
        <v>106.92</v>
      </c>
      <c r="BR7" s="25">
        <v>92.24</v>
      </c>
      <c r="BS7" s="25">
        <v>105.25</v>
      </c>
      <c r="BT7" s="25">
        <v>104</v>
      </c>
      <c r="BU7" s="25">
        <v>94.78</v>
      </c>
      <c r="BV7" s="25">
        <v>97.59</v>
      </c>
      <c r="BW7" s="25">
        <v>92.17</v>
      </c>
      <c r="BX7" s="25">
        <v>92.83</v>
      </c>
      <c r="BY7" s="25">
        <v>92.16</v>
      </c>
      <c r="BZ7" s="25">
        <v>97.59</v>
      </c>
      <c r="CA7" s="25">
        <v>172.14</v>
      </c>
      <c r="CB7" s="25">
        <v>180.76</v>
      </c>
      <c r="CC7" s="25">
        <v>193.02</v>
      </c>
      <c r="CD7" s="25">
        <v>185.64</v>
      </c>
      <c r="CE7" s="25">
        <v>188.05</v>
      </c>
      <c r="CF7" s="25">
        <v>181.3</v>
      </c>
      <c r="CG7" s="25">
        <v>181.71</v>
      </c>
      <c r="CH7" s="25">
        <v>188.51</v>
      </c>
      <c r="CI7" s="25">
        <v>189.43</v>
      </c>
      <c r="CJ7" s="25">
        <v>196.75</v>
      </c>
      <c r="CK7" s="25">
        <v>181.66</v>
      </c>
      <c r="CL7" s="25">
        <v>47.79</v>
      </c>
      <c r="CM7" s="25">
        <v>48.01</v>
      </c>
      <c r="CN7" s="25">
        <v>48.59</v>
      </c>
      <c r="CO7" s="25">
        <v>48.62</v>
      </c>
      <c r="CP7" s="25">
        <v>48.45</v>
      </c>
      <c r="CQ7" s="25">
        <v>55.89</v>
      </c>
      <c r="CR7" s="25">
        <v>55.72</v>
      </c>
      <c r="CS7" s="25">
        <v>55.31</v>
      </c>
      <c r="CT7" s="25">
        <v>55.14</v>
      </c>
      <c r="CU7" s="25">
        <v>54.99</v>
      </c>
      <c r="CV7" s="25">
        <v>60.21</v>
      </c>
      <c r="CW7" s="25">
        <v>88.25</v>
      </c>
      <c r="CX7" s="25">
        <v>86.98</v>
      </c>
      <c r="CY7" s="25">
        <v>84.59</v>
      </c>
      <c r="CZ7" s="25">
        <v>83.51</v>
      </c>
      <c r="DA7" s="25">
        <v>82.85</v>
      </c>
      <c r="DB7" s="25">
        <v>81.27</v>
      </c>
      <c r="DC7" s="25">
        <v>81.260000000000005</v>
      </c>
      <c r="DD7" s="25">
        <v>80.36</v>
      </c>
      <c r="DE7" s="25">
        <v>80.13</v>
      </c>
      <c r="DF7" s="25">
        <v>79.34</v>
      </c>
      <c r="DG7" s="25">
        <v>89.21</v>
      </c>
      <c r="DH7" s="25">
        <v>46.6</v>
      </c>
      <c r="DI7" s="25">
        <v>48.17</v>
      </c>
      <c r="DJ7" s="25">
        <v>49.92</v>
      </c>
      <c r="DK7" s="25">
        <v>51.22</v>
      </c>
      <c r="DL7" s="25">
        <v>52.6</v>
      </c>
      <c r="DM7" s="25">
        <v>50.63</v>
      </c>
      <c r="DN7" s="25">
        <v>51.29</v>
      </c>
      <c r="DO7" s="25">
        <v>52.2</v>
      </c>
      <c r="DP7" s="25">
        <v>52.7</v>
      </c>
      <c r="DQ7" s="25">
        <v>53.48</v>
      </c>
      <c r="DR7" s="25">
        <v>52.41</v>
      </c>
      <c r="DS7" s="25">
        <v>0.2</v>
      </c>
      <c r="DT7" s="25">
        <v>0.35</v>
      </c>
      <c r="DU7" s="25">
        <v>0.56999999999999995</v>
      </c>
      <c r="DV7" s="25">
        <v>0.66</v>
      </c>
      <c r="DW7" s="25">
        <v>0.87</v>
      </c>
      <c r="DX7" s="25">
        <v>18.28</v>
      </c>
      <c r="DY7" s="25">
        <v>19.61</v>
      </c>
      <c r="DZ7" s="25">
        <v>20.73</v>
      </c>
      <c r="EA7" s="25">
        <v>22.86</v>
      </c>
      <c r="EB7" s="25">
        <v>24.31</v>
      </c>
      <c r="EC7" s="25">
        <v>26.78</v>
      </c>
      <c r="ED7" s="25">
        <v>0.05</v>
      </c>
      <c r="EE7" s="25">
        <v>0.04</v>
      </c>
      <c r="EF7" s="25">
        <v>0.28000000000000003</v>
      </c>
      <c r="EG7" s="25">
        <v>0.34</v>
      </c>
      <c r="EH7" s="25">
        <v>0.24</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中野　友寛</cp:lastModifiedBy>
  <cp:lastPrinted>2026-02-13T01:06:18Z</cp:lastPrinted>
  <dcterms:created xsi:type="dcterms:W3CDTF">2025-12-12T09:13:26Z</dcterms:created>
  <dcterms:modified xsi:type="dcterms:W3CDTF">2026-03-06T05:00:17Z</dcterms:modified>
  <cp:category/>
</cp:coreProperties>
</file>