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2A6BA4E9-6F63-47FA-B248-13DD5798056E}" xr6:coauthVersionLast="47" xr6:coauthVersionMax="47" xr10:uidLastSave="{00000000-0000-0000-0000-000000000000}"/>
  <workbookProtection workbookAlgorithmName="SHA-512" workbookHashValue="KBlltBhpvRNP2fH2lt10XiYeAcMrVLtgtDPQ2DofO00qwhil1fHsRkbcmIY7jCXa4n9qSH4Z9LvuIL1oY/1+sQ==" workbookSaltValue="3zV+cq+KiZptPacPIg3vj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 r="AL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<sst xmlns="http://schemas.openxmlformats.org/spreadsheetml/2006/main" count="231" uniqueCount="116">
  <si>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</si>
  <si>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</si>
  <si>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</si>
  <si>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</si>
  <si>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</si>
  <si>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</si>
  <si>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</si>
  <si>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</si>
  <si>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</si>
  <si>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</si>
  <si>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</si>
  <si>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</si>
  <si>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</si>
  <si>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</si>
  <si>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</si>
  <si>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</si>
  <si>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</si>
  <si>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</si>
  <si>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</si>
  <si>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</si>
  <si>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</si>
  <si>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</si>
  <si>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</si>
  <si>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</si>
  <si>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</si>
  <si>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</si>
  <si>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</si>
  <si>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</si>
  <si>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</si>
  <si>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</si>
  <si>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</si>
  <si>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</si>
  <si>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</si>
  <si>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</si>
  <si>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</si>
  <si>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</si>
  <si>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</si>
  <si>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</si>
  <si>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</si>
  <si>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</si>
  <si>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</si>
  <si>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</si>
  <si>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</si>
  <si>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</si>
  <si>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</si>
  <si>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</si>
  <si>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</si>
  <si>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</si>
  <si>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</si>
  <si>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</si>
  <si>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</si>
  <si>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</si>
  <si>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</si>
  <si>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</si>
  <si>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</si>
  <si>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</si>
  <si>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</si>
  <si>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</si>
  <si>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</si>
  <si>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</si>
  <si>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</si>
  <si>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</si>
  <si>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</si>
  <si>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</si>
  <si>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</si>
  <si>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</si>
  <si>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</si>
  <si>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</si>
  <si>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</si>
  <si>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</si>
  <si>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</si>
  <si>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</si>
  <si>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</si>
  <si>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</si>
  <si>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</si>
  <si>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</si>
  <si>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</si>
  <si>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</si>
  <si>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</si>
  <si>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</si>
  <si>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</si>
  <si>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</si>
  <si>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</si>
  <si>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</si>
  <si>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</si>
  <si>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</si>
  <si>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</si>
  <si>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</si>
  <si>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</si>
  <si>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</si>
  <si>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</si>
  <si>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</si>
  <si>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</si>
  <si>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</si>
  <si>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</si>
  <si>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</si>
  <si>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高根沢町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</si>
  <si>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</si>
  <si>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</si>
  <si>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</si>
  <si>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</si>
  <si>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</si>
  <si>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</si>
  <si>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</si>
  <si>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</si>
  <si>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</si>
  <si>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</si>
  <si>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</si>
  <si>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</si>
  <si>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</si>
  <si>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</si>
  <si>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</si>
  <si>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</si>
  <si>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本町の農業集落排水事業は、整備済の為、新たな建設投資の予定はなく、維持管理事業となります。
　「①経常収支比率」は黒字であることを示す100％を超えていますが、使用料収入に対して維持管理費用や企業債償還金が増大なため、流動資産は増えにくく、短期的な債務に対する支払い能力を表す「③流動比率」は低水準となっています。
　「④企業債残高対事業規模比率」については、当事業は新たな借入がなく、企業債の返済段階であることから、企業債残高の減少に伴い年々減少していく見込みです。　
　また、使用料で回収すべき経費をどの程度使用料で賄えているかを表す指標である「⑤経費回収率」は60.04％、1㎥あたりの汚水処理に係るコストを示す指標である「⑥汚水処理原価」は221.45円であり、前年度の値と比較し僅かに改善されていますが、今後の維持管理費用の増加によっては高い水準となる可能性があります。
　「⑦施設利用率」は6割程度で推移していることから、適正な規模であり、処理区域内人口における下水への接続人口の割合を表す、「⑧水洗化率」は96.57％と概ね接続しています。しかし、人口減少や節水機器等の普及による有収水量の減少から、今後は「⑤経費回収率」、「⑦施設利用率」は低下し、「⑥汚水処理原価」は増加する見込みです。</t>
    <rPh sb="340" eb="341">
      <t>アタイ</t>
    </rPh>
    <rPh sb="345" eb="346">
      <t>ワズ</t>
    </rPh>
    <rPh sb="348" eb="350">
      <t>カイゼン</t>
    </rPh>
    <rPh sb="395" eb="397">
      <t>シセツ</t>
    </rPh>
    <rPh sb="397" eb="400">
      <t>リヨウリツ</t>
    </rPh>
    <rPh sb="403" eb="404">
      <t>ワ</t>
    </rPh>
    <rPh sb="404" eb="406">
      <t>テイド</t>
    </rPh>
    <rPh sb="407" eb="409">
      <t>スイイ</t>
    </rPh>
    <rPh sb="418" eb="420">
      <t>テキセイ</t>
    </rPh>
    <rPh sb="503" eb="505">
      <t>ゲンショウ</t>
    </rPh>
    <phoneticPr fontId="4"/>
  </si>
  <si>
    <t>　平成31年2月、令和元年度から令和10年度までの10年間について、安定的な事業運営を今後も持続させることを目的とした「下水道事業経営戦略」を策定しました。
　令和6年度には、これまでの実績と計画の比較検証、乖離の原因の分析等を行い、当該計画の見直しを実施しました。
　今後も毎年度進捗管理を行い、計画的かつ合理的な経営を行い、安定的な事業運営を継続していきます。</t>
    <rPh sb="96" eb="98">
      <t>ケイカク</t>
    </rPh>
    <rPh sb="117" eb="119">
      <t>トウガイ</t>
    </rPh>
    <rPh sb="119" eb="121">
      <t>ケイカク</t>
    </rPh>
    <rPh sb="126" eb="128">
      <t>ジッシ</t>
    </rPh>
    <rPh sb="135" eb="137">
      <t>コンゴ</t>
    </rPh>
    <rPh sb="138" eb="141">
      <t>マイネンド</t>
    </rPh>
    <rPh sb="141" eb="145">
      <t>シンチョクカンリ</t>
    </rPh>
    <rPh sb="146" eb="147">
      <t>オコナ</t>
    </rPh>
    <rPh sb="149" eb="152">
      <t>ケイカクテキ</t>
    </rPh>
    <rPh sb="154" eb="157">
      <t>ゴウリテキ</t>
    </rPh>
    <rPh sb="158" eb="160">
      <t>ケイエイ</t>
    </rPh>
    <rPh sb="161" eb="162">
      <t>オコナ</t>
    </rPh>
    <rPh sb="164" eb="167">
      <t>アンテイテキ</t>
    </rPh>
    <rPh sb="168" eb="172">
      <t>ジギョウウンエイ</t>
    </rPh>
    <rPh sb="173" eb="175">
      <t>ケイゾク</t>
    </rPh>
    <phoneticPr fontId="4"/>
  </si>
  <si>
    <t>　平成9年に整備完了し、供用開始から約26年経過しているため、今後施設の修繕や更新が必要となります。
　平成30年度に策定した最適整備構想をもとに引き続きライフサイクルコストの低減に努めつつ、施設の耐震化など防災対策に取組んでいきます。</t>
    <rPh sb="52" eb="54">
      <t>ヘイセイ</t>
    </rPh>
    <rPh sb="56" eb="58">
      <t>ネンド</t>
    </rPh>
    <rPh sb="59" eb="61">
      <t>サクテイ</t>
    </rPh>
    <rPh sb="63" eb="67">
      <t>サイテキセイビ</t>
    </rPh>
    <rPh sb="67" eb="69">
      <t>コウソウ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</si>
</sst>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12-4EED-8E61-8AE1359E46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BA12-4EED-8E61-8AE1359E46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59.2</c:v>
                </c:pt>
                <c:pt idx="1">
                  <c:v>61.5</c:v>
                </c:pt>
                <c:pt idx="2">
                  <c:v>60.4</c:v>
                </c:pt>
                <c:pt idx="3">
                  <c:v>60.5</c:v>
                </c:pt>
                <c:pt idx="4">
                  <c:v>57</c:v>
                </c:pt>
              </c:numCache>
            </c:numRef>
          </c:val>
          <c:extLst>
            <c:ext xmlns:c16="http://schemas.microsoft.com/office/drawing/2014/chart" uri="{C3380CC4-5D6E-409C-BE32-E72D297353CC}">
              <c16:uniqueId val="{00000000-B3CB-4CB7-A03A-BE585FB1E1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3CB-4CB7-A03A-BE585FB1E1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96.89</c:v>
                </c:pt>
                <c:pt idx="1">
                  <c:v>97.32</c:v>
                </c:pt>
                <c:pt idx="2">
                  <c:v>97.77</c:v>
                </c:pt>
                <c:pt idx="3">
                  <c:v>94.34</c:v>
                </c:pt>
                <c:pt idx="4">
                  <c:v>96.57</c:v>
                </c:pt>
              </c:numCache>
            </c:numRef>
          </c:val>
          <c:extLst>
            <c:ext xmlns:c16="http://schemas.microsoft.com/office/drawing/2014/chart" uri="{C3380CC4-5D6E-409C-BE32-E72D297353CC}">
              <c16:uniqueId val="{00000000-964D-449B-BEF7-93065E2F277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64D-449B-BEF7-93065E2F277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103.84</c:v>
                </c:pt>
                <c:pt idx="1">
                  <c:v>102.87</c:v>
                </c:pt>
                <c:pt idx="2">
                  <c:v>101.57</c:v>
                </c:pt>
                <c:pt idx="3">
                  <c:v>102.86</c:v>
                </c:pt>
                <c:pt idx="4">
                  <c:v>103.43</c:v>
                </c:pt>
              </c:numCache>
            </c:numRef>
          </c:val>
          <c:extLst>
            <c:ext xmlns:c16="http://schemas.microsoft.com/office/drawing/2014/chart" uri="{C3380CC4-5D6E-409C-BE32-E72D297353CC}">
              <c16:uniqueId val="{00000000-14B3-407C-BAC2-D5E4818C21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14B3-407C-BAC2-D5E4818C21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9.84</c:v>
                </c:pt>
                <c:pt idx="1">
                  <c:v>13.09</c:v>
                </c:pt>
                <c:pt idx="2">
                  <c:v>16.32</c:v>
                </c:pt>
                <c:pt idx="3">
                  <c:v>19.440000000000001</c:v>
                </c:pt>
                <c:pt idx="4">
                  <c:v>22.48</c:v>
                </c:pt>
              </c:numCache>
            </c:numRef>
          </c:val>
          <c:extLst>
            <c:ext xmlns:c16="http://schemas.microsoft.com/office/drawing/2014/chart" uri="{C3380CC4-5D6E-409C-BE32-E72D297353CC}">
              <c16:uniqueId val="{00000000-A39D-4BD1-BD1D-75692A7E6E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A39D-4BD1-BD1D-75692A7E6E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81-4477-A633-CEEDDB6823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8881-4477-A633-CEEDDB6823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51-4E5B-B603-E0A6B635CD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C251-4E5B-B603-E0A6B635CD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20.36</c:v>
                </c:pt>
                <c:pt idx="1">
                  <c:v>26.08</c:v>
                </c:pt>
                <c:pt idx="2">
                  <c:v>29.99</c:v>
                </c:pt>
                <c:pt idx="3">
                  <c:v>33.520000000000003</c:v>
                </c:pt>
                <c:pt idx="4">
                  <c:v>32.89</c:v>
                </c:pt>
              </c:numCache>
            </c:numRef>
          </c:val>
          <c:extLst>
            <c:ext xmlns:c16="http://schemas.microsoft.com/office/drawing/2014/chart" uri="{C3380CC4-5D6E-409C-BE32-E72D297353CC}">
              <c16:uniqueId val="{00000000-035F-409B-A478-AFEE1FD0CB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035F-409B-A478-AFEE1FD0CB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2235.23</c:v>
                </c:pt>
                <c:pt idx="1">
                  <c:v>1823.59</c:v>
                </c:pt>
                <c:pt idx="2">
                  <c:v>1513.84</c:v>
                </c:pt>
                <c:pt idx="3">
                  <c:v>1204.0999999999999</c:v>
                </c:pt>
                <c:pt idx="4">
                  <c:v>877.77</c:v>
                </c:pt>
              </c:numCache>
            </c:numRef>
          </c:val>
          <c:extLst>
            <c:ext xmlns:c16="http://schemas.microsoft.com/office/drawing/2014/chart" uri="{C3380CC4-5D6E-409C-BE32-E72D297353CC}">
              <c16:uniqueId val="{00000000-CBBE-46DD-A156-6049EC885C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BBE-46DD-A156-6049EC885C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74.849999999999994</c:v>
                </c:pt>
                <c:pt idx="1">
                  <c:v>78</c:v>
                </c:pt>
                <c:pt idx="2">
                  <c:v>38.700000000000003</c:v>
                </c:pt>
                <c:pt idx="3">
                  <c:v>57.55</c:v>
                </c:pt>
                <c:pt idx="4">
                  <c:v>60.04</c:v>
                </c:pt>
              </c:numCache>
            </c:numRef>
          </c:val>
          <c:extLst>
            <c:ext xmlns:c16="http://schemas.microsoft.com/office/drawing/2014/chart" uri="{C3380CC4-5D6E-409C-BE32-E72D297353CC}">
              <c16:uniqueId val="{00000000-E9E5-4D9B-9F7B-38354D44B7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E9E5-4D9B-9F7B-38354D44B7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153.43</c:v>
                </c:pt>
                <c:pt idx="1">
                  <c:v>155.11000000000001</c:v>
                </c:pt>
                <c:pt idx="2">
                  <c:v>307.06</c:v>
                </c:pt>
                <c:pt idx="3">
                  <c:v>221.71</c:v>
                </c:pt>
                <c:pt idx="4">
                  <c:v>221.45</c:v>
                </c:pt>
              </c:numCache>
            </c:numRef>
          </c:val>
          <c:extLst>
            <c:ext xmlns:c16="http://schemas.microsoft.com/office/drawing/2014/chart" uri="{C3380CC4-5D6E-409C-BE32-E72D297353CC}">
              <c16:uniqueId val="{00000000-A9B4-4B9C-9C3C-575E65491FD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9B4-4B9C-9C3C-575E65491FD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高根沢町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28770</v>
      </c>
      <c r="AM8" s="41"/>
      <c r="AN8" s="41"/>
      <c r="AO8" s="41"/>
      <c r="AP8" s="41"/>
      <c r="AQ8" s="41"/>
      <c r="AR8" s="41"/>
      <c r="AS8" s="41"/>
      <c r="AT8" s="34">
        <f>データ!T6</f>
        <v>70.87</v>
      </c>
      <c r="AU8" s="34"/>
      <c r="AV8" s="34"/>
      <c r="AW8" s="34"/>
      <c r="AX8" s="34"/>
      <c r="AY8" s="34"/>
      <c r="AZ8" s="34"/>
      <c r="BA8" s="34"/>
      <c r="BB8" s="34">
        <f>データ!U6</f>
        <v>405.95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83.97</v>
      </c>
      <c r="J10" s="34"/>
      <c r="K10" s="34"/>
      <c r="L10" s="34"/>
      <c r="M10" s="34"/>
      <c r="N10" s="34"/>
      <c r="O10" s="34"/>
      <c r="P10" s="34">
        <f>データ!P6</f>
        <v>4.47</v>
      </c>
      <c r="Q10" s="34"/>
      <c r="R10" s="34"/>
      <c r="S10" s="34"/>
      <c r="T10" s="34"/>
      <c r="U10" s="34"/>
      <c r="V10" s="34"/>
      <c r="W10" s="34">
        <f>データ!Q6</f>
        <v>90.22</v>
      </c>
      <c r="X10" s="34"/>
      <c r="Y10" s="34"/>
      <c r="Z10" s="34"/>
      <c r="AA10" s="34"/>
      <c r="AB10" s="34"/>
      <c r="AC10" s="34"/>
      <c r="AD10" s="41">
        <f>データ!R6</f>
        <v>3740</v>
      </c>
      <c r="AE10" s="41"/>
      <c r="AF10" s="41"/>
      <c r="AG10" s="41"/>
      <c r="AH10" s="41"/>
      <c r="AI10" s="41"/>
      <c r="AJ10" s="41"/>
      <c r="AK10" s="2"/>
      <c r="AL10" s="41">
        <f>データ!V6</f>
        <v>1282</v>
      </c>
      <c r="AM10" s="41"/>
      <c r="AN10" s="41"/>
      <c r="AO10" s="41"/>
      <c r="AP10" s="41"/>
      <c r="AQ10" s="41"/>
      <c r="AR10" s="41"/>
      <c r="AS10" s="41"/>
      <c r="AT10" s="34">
        <f>データ!W6</f>
        <v>2.02</v>
      </c>
      <c r="AU10" s="34"/>
      <c r="AV10" s="34"/>
      <c r="AW10" s="34"/>
      <c r="AX10" s="34"/>
      <c r="AY10" s="34"/>
      <c r="AZ10" s="34"/>
      <c r="BA10" s="34"/>
      <c r="BB10" s="34">
        <f>データ!X6</f>
        <v>634.65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uW7CmaPrH3sp7l1qDTb6yMStiJMk+nMIdGtBU0eI69NxEZ1+1Tuy9yBzVtAMzmwCdarmFUfMs529fL2L8kn3Q==" saltValue="QW4vsAnhrhqmZL9HqWO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93866</v>
      </c>
      <c r="D6" s="19">
        <f t="shared" si="3"/>
        <v>46</v>
      </c>
      <c r="E6" s="19">
        <f t="shared" si="3"/>
        <v>17</v>
      </c>
      <c r="F6" s="19">
        <f t="shared" si="3"/>
        <v>5</v>
      </c>
      <c r="G6" s="19">
        <f t="shared" si="3"/>
        <v>0</v>
      </c>
      <c r="H6" s="19" t="str">
        <f t="shared" si="3"/>
        <v>栃木県　高根沢町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83.97</v>
      </c>
      <c r="P6" s="20">
        <f t="shared" si="3"/>
        <v>4.47</v>
      </c>
      <c r="Q6" s="20">
        <f t="shared" si="3"/>
        <v>90.22</v>
      </c>
      <c r="R6" s="20">
        <f t="shared" si="3"/>
        <v>3740</v>
      </c>
      <c r="S6" s="20">
        <f t="shared" si="3"/>
        <v>28770</v>
      </c>
      <c r="T6" s="20">
        <f t="shared" si="3"/>
        <v>70.87</v>
      </c>
      <c r="U6" s="20">
        <f t="shared" si="3"/>
        <v>405.95</v>
      </c>
      <c r="V6" s="20">
        <f t="shared" si="3"/>
        <v>1282</v>
      </c>
      <c r="W6" s="20">
        <f t="shared" si="3"/>
        <v>2.02</v>
      </c>
      <c r="X6" s="20">
        <f t="shared" si="3"/>
        <v>634.65</v>
      </c>
      <c r="Y6" s="21">
        <f>IF(Y7="",NA(),Y7)</f>
        <v>103.84</v>
      </c>
      <c r="Z6" s="21">
        <f t="shared" ref="Z6:AH6" si="4">IF(Z7="",NA(),Z7)</f>
        <v>102.87</v>
      </c>
      <c r="AA6" s="21">
        <f t="shared" si="4"/>
        <v>101.57</v>
      </c>
      <c r="AB6" s="21">
        <f t="shared" si="4"/>
        <v>102.86</v>
      </c>
      <c r="AC6" s="21">
        <f t="shared" si="4"/>
        <v>103.43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20.36</v>
      </c>
      <c r="AV6" s="21">
        <f t="shared" ref="AV6:BD6" si="6">IF(AV7="",NA(),AV7)</f>
        <v>26.08</v>
      </c>
      <c r="AW6" s="21">
        <f t="shared" si="6"/>
        <v>29.99</v>
      </c>
      <c r="AX6" s="21">
        <f t="shared" si="6"/>
        <v>33.520000000000003</v>
      </c>
      <c r="AY6" s="21">
        <f t="shared" si="6"/>
        <v>32.89</v>
      </c>
      <c r="AZ6" s="21">
        <f t="shared" si="6"/>
        <v>29.13</v>
      </c>
      <c r="BA6" s="21">
        <f t="shared" si="6"/>
        <v>35.69</v>
      </c>
      <c r="BB6" s="21">
        <f t="shared" si="6"/>
        <v>38.4</v>
      </c>
      <c r="BC6" s="21">
        <f t="shared" si="6"/>
        <v>44.04</v>
      </c>
      <c r="BD6" s="21">
        <f t="shared" si="6"/>
        <v>58.25</v>
      </c>
      <c r="BE6" s="20" t="str">
        <f>IF(BE7="","",IF(BE7="-","【-】","【"&amp;SUBSTITUTE(TEXT(BE7,"#,##0.00"),"-","△")&amp;"】"))</f>
        <v>【47.19】</v>
      </c>
      <c r="BF6" s="21">
        <f>IF(BF7="",NA(),BF7)</f>
        <v>2235.23</v>
      </c>
      <c r="BG6" s="21">
        <f t="shared" ref="BG6:BO6" si="7">IF(BG7="",NA(),BG7)</f>
        <v>1823.59</v>
      </c>
      <c r="BH6" s="21">
        <f t="shared" si="7"/>
        <v>1513.84</v>
      </c>
      <c r="BI6" s="21">
        <f t="shared" si="7"/>
        <v>1204.0999999999999</v>
      </c>
      <c r="BJ6" s="21">
        <f t="shared" si="7"/>
        <v>877.77</v>
      </c>
      <c r="BK6" s="21">
        <f t="shared" si="7"/>
        <v>867.83</v>
      </c>
      <c r="BL6" s="21">
        <f t="shared" si="7"/>
        <v>791.76</v>
      </c>
      <c r="BM6" s="21">
        <f t="shared" si="7"/>
        <v>900.82</v>
      </c>
      <c r="BN6" s="21">
        <f t="shared" si="7"/>
        <v>839.21</v>
      </c>
      <c r="BO6" s="21">
        <f t="shared" si="7"/>
        <v>791.46</v>
      </c>
      <c r="BP6" s="20" t="str">
        <f>IF(BP7="","",IF(BP7="-","【-】","【"&amp;SUBSTITUTE(TEXT(BP7,"#,##0.00"),"-","△")&amp;"】"))</f>
        <v>【798.10】</v>
      </c>
      <c r="BQ6" s="21">
        <f>IF(BQ7="",NA(),BQ7)</f>
        <v>74.849999999999994</v>
      </c>
      <c r="BR6" s="21">
        <f t="shared" ref="BR6:BZ6" si="8">IF(BR7="",NA(),BR7)</f>
        <v>78</v>
      </c>
      <c r="BS6" s="21">
        <f t="shared" si="8"/>
        <v>38.700000000000003</v>
      </c>
      <c r="BT6" s="21">
        <f t="shared" si="8"/>
        <v>57.55</v>
      </c>
      <c r="BU6" s="21">
        <f t="shared" si="8"/>
        <v>60.04</v>
      </c>
      <c r="BV6" s="21">
        <f t="shared" si="8"/>
        <v>57.08</v>
      </c>
      <c r="BW6" s="21">
        <f t="shared" si="8"/>
        <v>56.26</v>
      </c>
      <c r="BX6" s="21">
        <f t="shared" si="8"/>
        <v>52.94</v>
      </c>
      <c r="BY6" s="21">
        <f t="shared" si="8"/>
        <v>52.05</v>
      </c>
      <c r="BZ6" s="21">
        <f t="shared" si="8"/>
        <v>47.96</v>
      </c>
      <c r="CA6" s="20" t="str">
        <f>IF(CA7="","",IF(CA7="-","【-】","【"&amp;SUBSTITUTE(TEXT(CA7,"#,##0.00"),"-","△")&amp;"】"))</f>
        <v>【54.51】</v>
      </c>
      <c r="CB6" s="21">
        <f>IF(CB7="",NA(),CB7)</f>
        <v>153.43</v>
      </c>
      <c r="CC6" s="21">
        <f t="shared" ref="CC6:CK6" si="9">IF(CC7="",NA(),CC7)</f>
        <v>155.11000000000001</v>
      </c>
      <c r="CD6" s="21">
        <f t="shared" si="9"/>
        <v>307.06</v>
      </c>
      <c r="CE6" s="21">
        <f t="shared" si="9"/>
        <v>221.71</v>
      </c>
      <c r="CF6" s="21">
        <f t="shared" si="9"/>
        <v>221.45</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59.2</v>
      </c>
      <c r="CN6" s="21">
        <f t="shared" ref="CN6:CV6" si="10">IF(CN7="",NA(),CN7)</f>
        <v>61.5</v>
      </c>
      <c r="CO6" s="21">
        <f t="shared" si="10"/>
        <v>60.4</v>
      </c>
      <c r="CP6" s="21">
        <f t="shared" si="10"/>
        <v>60.5</v>
      </c>
      <c r="CQ6" s="21">
        <f t="shared" si="10"/>
        <v>57</v>
      </c>
      <c r="CR6" s="21">
        <f t="shared" si="10"/>
        <v>54.83</v>
      </c>
      <c r="CS6" s="21">
        <f t="shared" si="10"/>
        <v>66.53</v>
      </c>
      <c r="CT6" s="21">
        <f t="shared" si="10"/>
        <v>52.35</v>
      </c>
      <c r="CU6" s="21">
        <f t="shared" si="10"/>
        <v>46.25</v>
      </c>
      <c r="CV6" s="21">
        <f t="shared" si="10"/>
        <v>45.32</v>
      </c>
      <c r="CW6" s="20" t="str">
        <f>IF(CW7="","",IF(CW7="-","【-】","【"&amp;SUBSTITUTE(TEXT(CW7,"#,##0.00"),"-","△")&amp;"】"))</f>
        <v>【49.92】</v>
      </c>
      <c r="CX6" s="21">
        <f>IF(CX7="",NA(),CX7)</f>
        <v>96.89</v>
      </c>
      <c r="CY6" s="21">
        <f t="shared" ref="CY6:DG6" si="11">IF(CY7="",NA(),CY7)</f>
        <v>97.32</v>
      </c>
      <c r="CZ6" s="21">
        <f t="shared" si="11"/>
        <v>97.77</v>
      </c>
      <c r="DA6" s="21">
        <f t="shared" si="11"/>
        <v>94.34</v>
      </c>
      <c r="DB6" s="21">
        <f t="shared" si="11"/>
        <v>96.57</v>
      </c>
      <c r="DC6" s="21">
        <f t="shared" si="11"/>
        <v>84.7</v>
      </c>
      <c r="DD6" s="21">
        <f t="shared" si="11"/>
        <v>84.67</v>
      </c>
      <c r="DE6" s="21">
        <f t="shared" si="11"/>
        <v>84.39</v>
      </c>
      <c r="DF6" s="21">
        <f t="shared" si="11"/>
        <v>83.96</v>
      </c>
      <c r="DG6" s="21">
        <f t="shared" si="11"/>
        <v>83.54</v>
      </c>
      <c r="DH6" s="20" t="str">
        <f>IF(DH7="","",IF(DH7="-","【-】","【"&amp;SUBSTITUTE(TEXT(DH7,"#,##0.00"),"-","△")&amp;"】"))</f>
        <v>【87.80】</v>
      </c>
      <c r="DI6" s="21">
        <f>IF(DI7="",NA(),DI7)</f>
        <v>9.84</v>
      </c>
      <c r="DJ6" s="21">
        <f t="shared" ref="DJ6:DR6" si="12">IF(DJ7="",NA(),DJ7)</f>
        <v>13.09</v>
      </c>
      <c r="DK6" s="21">
        <f t="shared" si="12"/>
        <v>16.32</v>
      </c>
      <c r="DL6" s="21">
        <f t="shared" si="12"/>
        <v>19.440000000000001</v>
      </c>
      <c r="DM6" s="21">
        <f t="shared" si="12"/>
        <v>22.48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93866</v>
      </c>
      <c r="D7" s="23">
        <v>46</v>
      </c>
      <c r="E7" s="23">
        <v>17</v>
      </c>
      <c r="F7" s="23">
        <v>5</v>
      </c>
      <c r="G7" s="23">
        <v>0</v>
      </c>
      <c r="H7" s="23" t="s">
        <v>96</v>
      </c>
      <c r="I7" s="23" t="s">
        <v>97</v>
      </c>
      <c r="J7" s="23" t="s">
        <v>98</v>
      </c>
      <c r="K7" s="23" t="s">
        <v>99</v>
      </c>
      <c r="L7" s="23" t="s">
        <v>100</v>
      </c>
      <c r="M7" s="23" t="s">
        <v>101</v>
      </c>
      <c r="N7" s="24" t="s">
        <v>102</v>
      </c>
      <c r="O7" s="24">
        <v>83.97</v>
      </c>
      <c r="P7" s="24">
        <v>4.47</v>
      </c>
      <c r="Q7" s="24">
        <v>90.22</v>
      </c>
      <c r="R7" s="24">
        <v>3740</v>
      </c>
      <c r="S7" s="24">
        <v>28770</v>
      </c>
      <c r="T7" s="24">
        <v>70.87</v>
      </c>
      <c r="U7" s="24">
        <v>405.95</v>
      </c>
      <c r="V7" s="24">
        <v>1282</v>
      </c>
      <c r="W7" s="24">
        <v>2.02</v>
      </c>
      <c r="X7" s="24">
        <v>634.65</v>
      </c>
      <c r="Y7" s="24">
        <v>103.84</v>
      </c>
      <c r="Z7" s="24">
        <v>102.87</v>
      </c>
      <c r="AA7" s="24">
        <v>101.57</v>
      </c>
      <c r="AB7" s="24">
        <v>102.86</v>
      </c>
      <c r="AC7" s="24">
        <v>103.43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20.36</v>
      </c>
      <c r="AV7" s="24">
        <v>26.08</v>
      </c>
      <c r="AW7" s="24">
        <v>29.99</v>
      </c>
      <c r="AX7" s="24">
        <v>33.520000000000003</v>
      </c>
      <c r="AY7" s="24">
        <v>32.89</v>
      </c>
      <c r="AZ7" s="24">
        <v>29.13</v>
      </c>
      <c r="BA7" s="24">
        <v>35.69</v>
      </c>
      <c r="BB7" s="24">
        <v>38.4</v>
      </c>
      <c r="BC7" s="24">
        <v>44.04</v>
      </c>
      <c r="BD7" s="24">
        <v>58.25</v>
      </c>
      <c r="BE7" s="24">
        <v>47.19</v>
      </c>
      <c r="BF7" s="24">
        <v>2235.23</v>
      </c>
      <c r="BG7" s="24">
        <v>1823.59</v>
      </c>
      <c r="BH7" s="24">
        <v>1513.84</v>
      </c>
      <c r="BI7" s="24">
        <v>1204.0999999999999</v>
      </c>
      <c r="BJ7" s="24">
        <v>877.77</v>
      </c>
      <c r="BK7" s="24">
        <v>867.83</v>
      </c>
      <c r="BL7" s="24">
        <v>791.76</v>
      </c>
      <c r="BM7" s="24">
        <v>900.82</v>
      </c>
      <c r="BN7" s="24">
        <v>839.21</v>
      </c>
      <c r="BO7" s="24">
        <v>791.46</v>
      </c>
      <c r="BP7" s="24">
        <v>798.1</v>
      </c>
      <c r="BQ7" s="24">
        <v>74.849999999999994</v>
      </c>
      <c r="BR7" s="24">
        <v>78</v>
      </c>
      <c r="BS7" s="24">
        <v>38.700000000000003</v>
      </c>
      <c r="BT7" s="24">
        <v>57.55</v>
      </c>
      <c r="BU7" s="24">
        <v>60.04</v>
      </c>
      <c r="BV7" s="24">
        <v>57.08</v>
      </c>
      <c r="BW7" s="24">
        <v>56.26</v>
      </c>
      <c r="BX7" s="24">
        <v>52.94</v>
      </c>
      <c r="BY7" s="24">
        <v>52.05</v>
      </c>
      <c r="BZ7" s="24">
        <v>47.96</v>
      </c>
      <c r="CA7" s="24">
        <v>54.51</v>
      </c>
      <c r="CB7" s="24">
        <v>153.43</v>
      </c>
      <c r="CC7" s="24">
        <v>155.11000000000001</v>
      </c>
      <c r="CD7" s="24">
        <v>307.06</v>
      </c>
      <c r="CE7" s="24">
        <v>221.71</v>
      </c>
      <c r="CF7" s="24">
        <v>221.45</v>
      </c>
      <c r="CG7" s="24">
        <v>274.99</v>
      </c>
      <c r="CH7" s="24">
        <v>282.08999999999997</v>
      </c>
      <c r="CI7" s="24">
        <v>303.27999999999997</v>
      </c>
      <c r="CJ7" s="24">
        <v>301.86</v>
      </c>
      <c r="CK7" s="24">
        <v>325.85000000000002</v>
      </c>
      <c r="CL7" s="24">
        <v>286.33</v>
      </c>
      <c r="CM7" s="24">
        <v>59.2</v>
      </c>
      <c r="CN7" s="24">
        <v>61.5</v>
      </c>
      <c r="CO7" s="24">
        <v>60.4</v>
      </c>
      <c r="CP7" s="24">
        <v>60.5</v>
      </c>
      <c r="CQ7" s="24">
        <v>57</v>
      </c>
      <c r="CR7" s="24">
        <v>54.83</v>
      </c>
      <c r="CS7" s="24">
        <v>66.53</v>
      </c>
      <c r="CT7" s="24">
        <v>52.35</v>
      </c>
      <c r="CU7" s="24">
        <v>46.25</v>
      </c>
      <c r="CV7" s="24">
        <v>45.32</v>
      </c>
      <c r="CW7" s="24">
        <v>49.92</v>
      </c>
      <c r="CX7" s="24">
        <v>96.89</v>
      </c>
      <c r="CY7" s="24">
        <v>97.32</v>
      </c>
      <c r="CZ7" s="24">
        <v>97.77</v>
      </c>
      <c r="DA7" s="24">
        <v>94.34</v>
      </c>
      <c r="DB7" s="24">
        <v>96.57</v>
      </c>
      <c r="DC7" s="24">
        <v>84.7</v>
      </c>
      <c r="DD7" s="24">
        <v>84.67</v>
      </c>
      <c r="DE7" s="24">
        <v>84.39</v>
      </c>
      <c r="DF7" s="24">
        <v>83.96</v>
      </c>
      <c r="DG7" s="24">
        <v>83.54</v>
      </c>
      <c r="DH7" s="24">
        <v>87.8</v>
      </c>
      <c r="DI7" s="24">
        <v>9.84</v>
      </c>
      <c r="DJ7" s="24">
        <v>13.09</v>
      </c>
      <c r="DK7" s="24">
        <v>16.32</v>
      </c>
      <c r="DL7" s="24">
        <v>19.440000000000001</v>
      </c>
      <c r="DM7" s="24">
        <v>22.48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2026-02-13T06:23:58Z</cp:lastPrinted>
  <dcterms:created xsi:type="dcterms:W3CDTF">2025-12-23T06:18:08Z</dcterms:created>
  <dcterms:modified xsi:type="dcterms:W3CDTF">2026-03-06T05:16:42Z</dcterms:modified>
  <cp:category/>
</cp:coreProperties>
</file>