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7D7D1E39-0C5A-4762-A1B8-0202FD7D9C3E}" xr6:coauthVersionLast="47" xr6:coauthVersionMax="47" xr10:uidLastSave="{00000000-0000-0000-0000-000000000000}"/>
  <workbookProtection workbookAlgorithmName="SHA-512" workbookHashValue="FApslqNmquCt3n+5Y+9wQxAGhyqnGCOrSzjKpJZpiPW1bX40opO5zrE3KUPpkRfa+NKM+CIH2W0i+Y1Mm6QrFA==" workbookSaltValue="rYHc1D0tDUKeHt5Bg2Vy9Q=="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G85" i="4"/>
  <c r="BB10" i="4"/>
  <c r="AT10" i="4"/>
  <c r="AL10" i="4"/>
  <c r="W10" i="4"/>
  <c r="P10" i="4"/>
  <c r="I10" i="4"/>
  <c r="B10" i="4"/>
  <c r="BB8" i="4"/>
  <c r="AT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<sst xmlns="http://schemas.openxmlformats.org/spreadsheetml/2006/main" count="228" uniqueCount="111">
  <si>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</si>
  <si>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</si>
  <si>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</si>
  <si>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</si>
  <si>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</si>
  <si>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</si>
  <si>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</si>
  <si>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</si>
  <si>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</si>
  <si>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</si>
  <si>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</si>
  <si>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</si>
  <si>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</si>
  <si>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</si>
  <si>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</si>
  <si>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</si>
  <si>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</si>
  <si>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</si>
  <si>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</si>
  <si>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</si>
  <si>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</si>
  <si>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</si>
  <si>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</si>
  <si>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</si>
  <si>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</si>
  <si>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</si>
  <si>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</si>
  <si>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</si>
  <si>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</si>
  <si>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</si>
  <si>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</si>
  <si>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</si>
  <si>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</si>
  <si>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</si>
  <si>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</si>
  <si>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</si>
  <si>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</si>
  <si>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</si>
  <si>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</si>
  <si>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</si>
  <si>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</si>
  <si>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</si>
  <si>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</si>
  <si>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</si>
  <si>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</si>
  <si>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</si>
  <si>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</si>
  <si>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</si>
  <si>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</si>
  <si>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</si>
  <si>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</si>
  <si>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</si>
  <si>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</si>
  <si>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</si>
  <si>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</si>
  <si>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</si>
  <si>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</si>
  <si>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</si>
  <si>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</si>
  <si>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</si>
  <si>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</si>
  <si>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</si>
  <si>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</si>
  <si>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</si>
  <si>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</si>
  <si>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</si>
  <si>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</si>
  <si>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</si>
  <si>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</si>
  <si>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</si>
  <si>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</si>
  <si>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</si>
  <si>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</si>
  <si>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</si>
  <si>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</si>
  <si>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</si>
  <si>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</si>
  <si>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</si>
  <si>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</si>
  <si>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</si>
  <si>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</si>
  <si>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</si>
  <si>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</si>
  <si>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</si>
  <si>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</si>
  <si>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</si>
  <si>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</si>
  <si>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</si>
  <si>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</si>
  <si>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</si>
  <si>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</si>
  <si>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</si>
  <si>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</si>
  <si>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</si>
  <si>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栃木県　塩谷町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</si>
  <si>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</si>
  <si>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</si>
  <si>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</si>
  <si>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</si>
  <si>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</si>
  <si>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</si>
  <si>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</si>
  <si>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</si>
  <si>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</si>
  <si>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</si>
  <si>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</si>
  <si>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</si>
  <si>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</si>
  <si>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経営状況は、令和2年度に実施した料金改定により給水収益が増したが、一般会計からの繰入金等で経常収益を賄っている状況である。①経常収支比率は100％を超過、②累積欠損金比率は0％を維持している。
２）支払能力
　③流動比率は100％以上であるが、類似団体と比較するとかなり低く、流動資産（現金）を一般会計からの繰入金で維持していることから、給水収益を増加させる必要がある。
３）債務残高
　④企業債残高対給水収益比率は、類似団体より高いが減少傾向にある。
４）料金水準の適切性・費用の効率性
　⑤料金回収率が類似団体より低いのは、⑥給水原価が高く供給単価と乖離しているためであり、費用を賄う財源を確保するため料金改定を実施したものの若干減少した。
　⑥給水原価は類似団体と比較するとかなり高く、減価償却費が6割弱を占める経常費用が高いことに対し有収水量が少ないことに起因している。
　⑦施設利用率も類似団体と比較すると低く、施設の老朽化に伴う利用効率の低下が推測され、今後、施設の更新に当たり統廃合を検討する必要がある。
　⑧有収率が類似団体と比較するとかなり低く、その要因は、耐用年数を経過した管路があるためであり、漏水量の増加が推測され、管路の更新を行う必要がある。</t>
    <phoneticPr fontId="1"/>
  </si>
  <si>
    <t>１）施設全体の減価償却の状況
　①有形固定資産減価償却率は、類似団体と比較するとやや低い状況で、耐用年数を迎える資産が増加傾向の状況である。まずは、耐用年数を経過している施設や管路について財源を確保しつつ投資を行う必要がある。
２）管路の経年化の状況・管路の更新投資の実施状況
　平成28年度より管路の更新に重点を置き事業を実施しており、②管路経年化率は、類似団体より若干低くなっており、③管路更新率は、類似団体より高い状況を維持しており、耐用年数を経過した管路が増えているため、今後も財源を確保しつつ計画的に管路の更新を行う必要がある。また、AI技術による管路診断等検討していく必要がある。</t>
    <rPh sb="283" eb="284">
      <t>トウ</t>
    </rPh>
    <phoneticPr fontId="1"/>
  </si>
  <si>
    <t>　経営状況は、料金改定を実施したが、人口減少に伴い給水収益は減少しており、一般会計からの繰入金等で経常収益を賄っている状況である。今後も給水人口の減少等による給水収益の減少傾向、耐用年数を迎える資産等による維持管理費の増加傾向が予想されるので、給水収益の増加に努めるとともに、費用の抑制に努める必要がある。
　耐用年数を経過した管路からの漏水により、供給した配水量の効率性が低いため、配水管等の漏水を適時修繕するとともに、計画的に布設替え工事を実施し、管路の更新を図る。また、施設の効率性を高めるため、施設の統廃合も検討する必要があり、令和６年度に策定した水道事業経営戦略に基づき、計画的な運営に努める。
　これらを踏まえ、近年の物価高騰による営業費の増加や施設老朽化による費用の増を鑑み料金改定を慎重に検討していく必要がある。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</si>
</sst>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1.49</c:v>
                </c:pt>
                <c:pt idx="1">
                  <c:v>1.9300000000000002</c:v>
                </c:pt>
                <c:pt idx="2">
                  <c:v>2.71</c:v>
                </c:pt>
                <c:pt idx="3">
                  <c:v>2.15</c:v>
                </c:pt>
                <c:pt idx="4">
                  <c:v>1.88</c:v>
                </c:pt>
              </c:numCache>
            </c:numRef>
          </c:val>
          <c:extLst>
            <c:ext xmlns:c16="http://schemas.microsoft.com/office/drawing/2014/chart" uri="{C3380CC4-5D6E-409C-BE32-E72D297353CC}">
              <c16:uniqueId val="{00000000-2FB9-4C65-B9B9-D39BA7BD14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2FB9-4C65-B9B9-D39BA7BD14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38.33</c:v>
                </c:pt>
                <c:pt idx="1">
                  <c:v>38.07</c:v>
                </c:pt>
                <c:pt idx="2">
                  <c:v>37.06</c:v>
                </c:pt>
                <c:pt idx="3">
                  <c:v>34.46</c:v>
                </c:pt>
                <c:pt idx="4">
                  <c:v>32.86</c:v>
                </c:pt>
              </c:numCache>
            </c:numRef>
          </c:val>
          <c:extLst>
            <c:ext xmlns:c16="http://schemas.microsoft.com/office/drawing/2014/chart" uri="{C3380CC4-5D6E-409C-BE32-E72D297353CC}">
              <c16:uniqueId val="{00000000-69F8-4811-B887-AD96AA4D14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69F8-4811-B887-AD96AA4D14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63</c:v>
                </c:pt>
                <c:pt idx="1">
                  <c:v>63</c:v>
                </c:pt>
                <c:pt idx="2">
                  <c:v>63</c:v>
                </c:pt>
                <c:pt idx="3">
                  <c:v>64</c:v>
                </c:pt>
                <c:pt idx="4">
                  <c:v>64</c:v>
                </c:pt>
              </c:numCache>
            </c:numRef>
          </c:val>
          <c:extLst>
            <c:ext xmlns:c16="http://schemas.microsoft.com/office/drawing/2014/chart" uri="{C3380CC4-5D6E-409C-BE32-E72D297353CC}">
              <c16:uniqueId val="{00000000-9434-47DB-9010-7744082937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9434-47DB-9010-7744082937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100.76</c:v>
                </c:pt>
                <c:pt idx="1">
                  <c:v>102.04</c:v>
                </c:pt>
                <c:pt idx="2">
                  <c:v>104.27</c:v>
                </c:pt>
                <c:pt idx="3">
                  <c:v>102.65</c:v>
                </c:pt>
                <c:pt idx="4">
                  <c:v>104.02</c:v>
                </c:pt>
              </c:numCache>
            </c:numRef>
          </c:val>
          <c:extLst>
            <c:ext xmlns:c16="http://schemas.microsoft.com/office/drawing/2014/chart" uri="{C3380CC4-5D6E-409C-BE32-E72D297353CC}">
              <c16:uniqueId val="{00000000-B407-409B-99D9-1424A27F5A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B407-409B-99D9-1424A27F5A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49.15</c:v>
                </c:pt>
                <c:pt idx="1">
                  <c:v>49.53</c:v>
                </c:pt>
                <c:pt idx="2">
                  <c:v>49.45</c:v>
                </c:pt>
                <c:pt idx="3">
                  <c:v>49.64</c:v>
                </c:pt>
                <c:pt idx="4">
                  <c:v>49.82</c:v>
                </c:pt>
              </c:numCache>
            </c:numRef>
          </c:val>
          <c:extLst>
            <c:ext xmlns:c16="http://schemas.microsoft.com/office/drawing/2014/chart" uri="{C3380CC4-5D6E-409C-BE32-E72D297353CC}">
              <c16:uniqueId val="{00000000-8950-45BD-9548-936B3F5188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8950-45BD-9548-936B3F5188A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17.48</c:v>
                </c:pt>
                <c:pt idx="1">
                  <c:v>16</c:v>
                </c:pt>
                <c:pt idx="2">
                  <c:v>14.25</c:v>
                </c:pt>
                <c:pt idx="3">
                  <c:v>13.13</c:v>
                </c:pt>
                <c:pt idx="4">
                  <c:v>12.02</c:v>
                </c:pt>
              </c:numCache>
            </c:numRef>
          </c:val>
          <c:extLst>
            <c:ext xmlns:c16="http://schemas.microsoft.com/office/drawing/2014/chart" uri="{C3380CC4-5D6E-409C-BE32-E72D297353CC}">
              <c16:uniqueId val="{00000000-AE33-45C3-8B6E-99C761EB85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AE33-45C3-8B6E-99C761EB85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84-4C7A-96F0-C564097D1B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3D84-4C7A-96F0-C564097D1B9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148.61000000000001</c:v>
                </c:pt>
                <c:pt idx="1">
                  <c:v>160.38</c:v>
                </c:pt>
                <c:pt idx="2">
                  <c:v>162.18</c:v>
                </c:pt>
                <c:pt idx="3">
                  <c:v>194.81</c:v>
                </c:pt>
                <c:pt idx="4">
                  <c:v>229.51</c:v>
                </c:pt>
              </c:numCache>
            </c:numRef>
          </c:val>
          <c:extLst>
            <c:ext xmlns:c16="http://schemas.microsoft.com/office/drawing/2014/chart" uri="{C3380CC4-5D6E-409C-BE32-E72D297353CC}">
              <c16:uniqueId val="{00000000-1957-488F-B0AF-9BEF719D9F8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1957-488F-B0AF-9BEF719D9F8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746.55</c:v>
                </c:pt>
                <c:pt idx="1">
                  <c:v>692.83</c:v>
                </c:pt>
                <c:pt idx="2">
                  <c:v>691.12</c:v>
                </c:pt>
                <c:pt idx="3">
                  <c:v>677.94</c:v>
                </c:pt>
                <c:pt idx="4">
                  <c:v>692.38</c:v>
                </c:pt>
              </c:numCache>
            </c:numRef>
          </c:val>
          <c:extLst>
            <c:ext xmlns:c16="http://schemas.microsoft.com/office/drawing/2014/chart" uri="{C3380CC4-5D6E-409C-BE32-E72D297353CC}">
              <c16:uniqueId val="{00000000-F184-4312-A481-F0EE6230C6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F184-4312-A481-F0EE6230C6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77.81</c:v>
                </c:pt>
                <c:pt idx="1">
                  <c:v>80.45</c:v>
                </c:pt>
                <c:pt idx="2">
                  <c:v>75.540000000000006</c:v>
                </c:pt>
                <c:pt idx="3">
                  <c:v>75.34</c:v>
                </c:pt>
                <c:pt idx="4">
                  <c:v>66.77</c:v>
                </c:pt>
              </c:numCache>
            </c:numRef>
          </c:val>
          <c:extLst>
            <c:ext xmlns:c16="http://schemas.microsoft.com/office/drawing/2014/chart" uri="{C3380CC4-5D6E-409C-BE32-E72D297353CC}">
              <c16:uniqueId val="{00000000-3661-453E-B434-0D71051022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661-453E-B434-0D71051022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287.66000000000003</c:v>
                </c:pt>
                <c:pt idx="1">
                  <c:v>295.14999999999998</c:v>
                </c:pt>
                <c:pt idx="2">
                  <c:v>315.39</c:v>
                </c:pt>
                <c:pt idx="3">
                  <c:v>316.74</c:v>
                </c:pt>
                <c:pt idx="4">
                  <c:v>359.08</c:v>
                </c:pt>
              </c:numCache>
            </c:numRef>
          </c:val>
          <c:extLst>
            <c:ext xmlns:c16="http://schemas.microsoft.com/office/drawing/2014/chart" uri="{C3380CC4-5D6E-409C-BE32-E72D297353CC}">
              <c16:uniqueId val="{00000000-D935-4C8D-AABE-E2C67C31BA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D935-4C8D-AABE-E2C67C31BA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栃木県　塩谷町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10</v>
      </c>
      <c r="C7" s="52"/>
      <c r="D7" s="52"/>
      <c r="E7" s="52"/>
      <c r="F7" s="52"/>
      <c r="G7" s="52"/>
      <c r="H7" s="52"/>
      <c r="I7" s="51" t="s">
        <v>15</v>
      </c>
      <c r="J7" s="52"/>
      <c r="K7" s="52"/>
      <c r="L7" s="52"/>
      <c r="M7" s="52"/>
      <c r="N7" s="52"/>
      <c r="O7" s="67"/>
      <c r="P7" s="53" t="s">
        <v>9</v>
      </c>
      <c r="Q7" s="53"/>
      <c r="R7" s="53"/>
      <c r="S7" s="53"/>
      <c r="T7" s="53"/>
      <c r="U7" s="53"/>
      <c r="V7" s="53"/>
      <c r="W7" s="53" t="s">
        <v>17</v>
      </c>
      <c r="X7" s="53"/>
      <c r="Y7" s="53"/>
      <c r="Z7" s="53"/>
      <c r="AA7" s="53"/>
      <c r="AB7" s="53"/>
      <c r="AC7" s="53"/>
      <c r="AD7" s="53" t="s">
        <v>7</v>
      </c>
      <c r="AE7" s="53"/>
      <c r="AF7" s="53"/>
      <c r="AG7" s="53"/>
      <c r="AH7" s="53"/>
      <c r="AI7" s="53"/>
      <c r="AJ7" s="53"/>
      <c r="AK7" s="2"/>
      <c r="AL7" s="53" t="s">
        <v>5</v>
      </c>
      <c r="AM7" s="53"/>
      <c r="AN7" s="53"/>
      <c r="AO7" s="53"/>
      <c r="AP7" s="53"/>
      <c r="AQ7" s="53"/>
      <c r="AR7" s="53"/>
      <c r="AS7" s="53"/>
      <c r="AT7" s="51" t="s">
        <v>11</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2">
        <f>データ!$R$6</f>
        <v>9796</v>
      </c>
      <c r="AM8" s="62"/>
      <c r="AN8" s="62"/>
      <c r="AO8" s="62"/>
      <c r="AP8" s="62"/>
      <c r="AQ8" s="62"/>
      <c r="AR8" s="62"/>
      <c r="AS8" s="62"/>
      <c r="AT8" s="58">
        <f>データ!$S$6</f>
        <v>176.06</v>
      </c>
      <c r="AU8" s="59"/>
      <c r="AV8" s="59"/>
      <c r="AW8" s="59"/>
      <c r="AX8" s="59"/>
      <c r="AY8" s="59"/>
      <c r="AZ8" s="59"/>
      <c r="BA8" s="59"/>
      <c r="BB8" s="61">
        <f>データ!$T$6</f>
        <v>55.64</v>
      </c>
      <c r="BC8" s="61"/>
      <c r="BD8" s="61"/>
      <c r="BE8" s="61"/>
      <c r="BF8" s="61"/>
      <c r="BG8" s="61"/>
      <c r="BH8" s="61"/>
      <c r="BI8" s="61"/>
      <c r="BJ8" s="3"/>
      <c r="BK8" s="3"/>
      <c r="BL8" s="75" t="s">
        <v>16</v>
      </c>
      <c r="BM8" s="76"/>
      <c r="BN8" s="77" t="s">
        <v>21</v>
      </c>
      <c r="BO8" s="77"/>
      <c r="BP8" s="77"/>
      <c r="BQ8" s="77"/>
      <c r="BR8" s="77"/>
      <c r="BS8" s="77"/>
      <c r="BT8" s="77"/>
      <c r="BU8" s="77"/>
      <c r="BV8" s="77"/>
      <c r="BW8" s="77"/>
      <c r="BX8" s="77"/>
      <c r="BY8" s="78"/>
    </row>
    <row r="9" spans="1:78" ht="18.75" customHeight="1" x14ac:dyDescent="0.2">
      <c r="A9" s="2"/>
      <c r="B9" s="51" t="s">
        <v>22</v>
      </c>
      <c r="C9" s="52"/>
      <c r="D9" s="52"/>
      <c r="E9" s="52"/>
      <c r="F9" s="52"/>
      <c r="G9" s="52"/>
      <c r="H9" s="52"/>
      <c r="I9" s="51" t="s">
        <v>24</v>
      </c>
      <c r="J9" s="52"/>
      <c r="K9" s="52"/>
      <c r="L9" s="52"/>
      <c r="M9" s="52"/>
      <c r="N9" s="52"/>
      <c r="O9" s="67"/>
      <c r="P9" s="53" t="s">
        <v>25</v>
      </c>
      <c r="Q9" s="53"/>
      <c r="R9" s="53"/>
      <c r="S9" s="53"/>
      <c r="T9" s="53"/>
      <c r="U9" s="53"/>
      <c r="V9" s="53"/>
      <c r="W9" s="53" t="s">
        <v>23</v>
      </c>
      <c r="X9" s="53"/>
      <c r="Y9" s="53"/>
      <c r="Z9" s="53"/>
      <c r="AA9" s="53"/>
      <c r="AB9" s="53"/>
      <c r="AC9" s="53"/>
      <c r="AD9" s="2"/>
      <c r="AE9" s="2"/>
      <c r="AF9" s="2"/>
      <c r="AG9" s="2"/>
      <c r="AH9" s="2"/>
      <c r="AI9" s="2"/>
      <c r="AJ9" s="2"/>
      <c r="AK9" s="2"/>
      <c r="AL9" s="53" t="s">
        <v>28</v>
      </c>
      <c r="AM9" s="53"/>
      <c r="AN9" s="53"/>
      <c r="AO9" s="53"/>
      <c r="AP9" s="53"/>
      <c r="AQ9" s="53"/>
      <c r="AR9" s="53"/>
      <c r="AS9" s="53"/>
      <c r="AT9" s="51" t="s">
        <v>30</v>
      </c>
      <c r="AU9" s="52"/>
      <c r="AV9" s="52"/>
      <c r="AW9" s="52"/>
      <c r="AX9" s="52"/>
      <c r="AY9" s="52"/>
      <c r="AZ9" s="52"/>
      <c r="BA9" s="52"/>
      <c r="BB9" s="53" t="s">
        <v>3</v>
      </c>
      <c r="BC9" s="53"/>
      <c r="BD9" s="53"/>
      <c r="BE9" s="53"/>
      <c r="BF9" s="53"/>
      <c r="BG9" s="53"/>
      <c r="BH9" s="53"/>
      <c r="BI9" s="53"/>
      <c r="BJ9" s="3"/>
      <c r="BK9" s="3"/>
      <c r="BL9" s="54" t="s">
        <v>32</v>
      </c>
      <c r="BM9" s="55"/>
      <c r="BN9" s="56" t="s">
        <v>33</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74.22</v>
      </c>
      <c r="J10" s="59"/>
      <c r="K10" s="59"/>
      <c r="L10" s="59"/>
      <c r="M10" s="59"/>
      <c r="N10" s="59"/>
      <c r="O10" s="60"/>
      <c r="P10" s="61">
        <f>データ!$P$6</f>
        <v>84.07</v>
      </c>
      <c r="Q10" s="61"/>
      <c r="R10" s="61"/>
      <c r="S10" s="61"/>
      <c r="T10" s="61"/>
      <c r="U10" s="61"/>
      <c r="V10" s="61"/>
      <c r="W10" s="62">
        <f>データ!$Q$6</f>
        <v>4290</v>
      </c>
      <c r="X10" s="62"/>
      <c r="Y10" s="62"/>
      <c r="Z10" s="62"/>
      <c r="AA10" s="62"/>
      <c r="AB10" s="62"/>
      <c r="AC10" s="62"/>
      <c r="AD10" s="2"/>
      <c r="AE10" s="2"/>
      <c r="AF10" s="2"/>
      <c r="AG10" s="2"/>
      <c r="AH10" s="2"/>
      <c r="AI10" s="2"/>
      <c r="AJ10" s="2"/>
      <c r="AK10" s="2"/>
      <c r="AL10" s="62">
        <f>データ!$U$6</f>
        <v>8131</v>
      </c>
      <c r="AM10" s="62"/>
      <c r="AN10" s="62"/>
      <c r="AO10" s="62"/>
      <c r="AP10" s="62"/>
      <c r="AQ10" s="62"/>
      <c r="AR10" s="62"/>
      <c r="AS10" s="62"/>
      <c r="AT10" s="58">
        <f>データ!$V$6</f>
        <v>55.81</v>
      </c>
      <c r="AU10" s="59"/>
      <c r="AV10" s="59"/>
      <c r="AW10" s="59"/>
      <c r="AX10" s="59"/>
      <c r="AY10" s="59"/>
      <c r="AZ10" s="59"/>
      <c r="BA10" s="59"/>
      <c r="BB10" s="61">
        <f>データ!$W$6</f>
        <v>145.69</v>
      </c>
      <c r="BC10" s="61"/>
      <c r="BD10" s="61"/>
      <c r="BE10" s="61"/>
      <c r="BF10" s="61"/>
      <c r="BG10" s="61"/>
      <c r="BH10" s="61"/>
      <c r="BI10" s="61"/>
      <c r="BJ10" s="2"/>
      <c r="BK10" s="2"/>
      <c r="BL10" s="63" t="s">
        <v>35</v>
      </c>
      <c r="BM10" s="64"/>
      <c r="BN10" s="65" t="s">
        <v>37</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39</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40</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42</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108</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43</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109</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110</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45</v>
      </c>
      <c r="C84" s="6"/>
      <c r="D84" s="6"/>
      <c r="E84" s="6" t="s">
        <v>46</v>
      </c>
      <c r="F84" s="6" t="s">
        <v>48</v>
      </c>
      <c r="G84" s="6" t="s">
        <v>50</v>
      </c>
      <c r="H84" s="6" t="s">
        <v>44</v>
      </c>
      <c r="I84" s="6" t="s">
        <v>14</v>
      </c>
      <c r="J84" s="6" t="s">
        <v>29</v>
      </c>
      <c r="K84" s="6" t="s">
        <v>51</v>
      </c>
      <c r="L84" s="6" t="s">
        <v>52</v>
      </c>
      <c r="M84" s="6" t="s">
        <v>34</v>
      </c>
      <c r="N84" s="6" t="s">
        <v>54</v>
      </c>
      <c r="O84" s="6" t="s">
        <v>56</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9fqMj7Xz1xVOpDenK0pEUGC3YC1JHELXGaorughNseIjopjwiAC5AUyv+JUrH+DP9hkh4AKrYXS/J7xqPMyjNQ==" saltValue="Hk1sTfMxQADv5Ena0i+rz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53</v>
      </c>
      <c r="C3" s="17" t="s">
        <v>60</v>
      </c>
      <c r="D3" s="17" t="s">
        <v>38</v>
      </c>
      <c r="E3" s="17" t="s">
        <v>6</v>
      </c>
      <c r="F3" s="17" t="s">
        <v>8</v>
      </c>
      <c r="G3" s="17" t="s">
        <v>26</v>
      </c>
      <c r="H3" s="81" t="s">
        <v>31</v>
      </c>
      <c r="I3" s="82"/>
      <c r="J3" s="82"/>
      <c r="K3" s="82"/>
      <c r="L3" s="82"/>
      <c r="M3" s="82"/>
      <c r="N3" s="82"/>
      <c r="O3" s="82"/>
      <c r="P3" s="82"/>
      <c r="Q3" s="82"/>
      <c r="R3" s="82"/>
      <c r="S3" s="82"/>
      <c r="T3" s="82"/>
      <c r="U3" s="82"/>
      <c r="V3" s="82"/>
      <c r="W3" s="83"/>
      <c r="X3" s="87" t="s">
        <v>57</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61</v>
      </c>
      <c r="B4" s="18"/>
      <c r="C4" s="18"/>
      <c r="D4" s="18"/>
      <c r="E4" s="18"/>
      <c r="F4" s="18"/>
      <c r="G4" s="18"/>
      <c r="H4" s="84"/>
      <c r="I4" s="85"/>
      <c r="J4" s="85"/>
      <c r="K4" s="85"/>
      <c r="L4" s="85"/>
      <c r="M4" s="85"/>
      <c r="N4" s="85"/>
      <c r="O4" s="85"/>
      <c r="P4" s="85"/>
      <c r="Q4" s="85"/>
      <c r="R4" s="85"/>
      <c r="S4" s="85"/>
      <c r="T4" s="85"/>
      <c r="U4" s="85"/>
      <c r="V4" s="85"/>
      <c r="W4" s="86"/>
      <c r="X4" s="88" t="s">
        <v>55</v>
      </c>
      <c r="Y4" s="88"/>
      <c r="Z4" s="88"/>
      <c r="AA4" s="88"/>
      <c r="AB4" s="88"/>
      <c r="AC4" s="88"/>
      <c r="AD4" s="88"/>
      <c r="AE4" s="88"/>
      <c r="AF4" s="88"/>
      <c r="AG4" s="88"/>
      <c r="AH4" s="88"/>
      <c r="AI4" s="88" t="s">
        <v>47</v>
      </c>
      <c r="AJ4" s="88"/>
      <c r="AK4" s="88"/>
      <c r="AL4" s="88"/>
      <c r="AM4" s="88"/>
      <c r="AN4" s="88"/>
      <c r="AO4" s="88"/>
      <c r="AP4" s="88"/>
      <c r="AQ4" s="88"/>
      <c r="AR4" s="88"/>
      <c r="AS4" s="88"/>
      <c r="AT4" s="88" t="s">
        <v>41</v>
      </c>
      <c r="AU4" s="88"/>
      <c r="AV4" s="88"/>
      <c r="AW4" s="88"/>
      <c r="AX4" s="88"/>
      <c r="AY4" s="88"/>
      <c r="AZ4" s="88"/>
      <c r="BA4" s="88"/>
      <c r="BB4" s="88"/>
      <c r="BC4" s="88"/>
      <c r="BD4" s="88"/>
      <c r="BE4" s="88" t="s">
        <v>1</v>
      </c>
      <c r="BF4" s="88"/>
      <c r="BG4" s="88"/>
      <c r="BH4" s="88"/>
      <c r="BI4" s="88"/>
      <c r="BJ4" s="88"/>
      <c r="BK4" s="88"/>
      <c r="BL4" s="88"/>
      <c r="BM4" s="88"/>
      <c r="BN4" s="88"/>
      <c r="BO4" s="88"/>
      <c r="BP4" s="88" t="s">
        <v>36</v>
      </c>
      <c r="BQ4" s="88"/>
      <c r="BR4" s="88"/>
      <c r="BS4" s="88"/>
      <c r="BT4" s="88"/>
      <c r="BU4" s="88"/>
      <c r="BV4" s="88"/>
      <c r="BW4" s="88"/>
      <c r="BX4" s="88"/>
      <c r="BY4" s="88"/>
      <c r="BZ4" s="88"/>
      <c r="CA4" s="88" t="s">
        <v>62</v>
      </c>
      <c r="CB4" s="88"/>
      <c r="CC4" s="88"/>
      <c r="CD4" s="88"/>
      <c r="CE4" s="88"/>
      <c r="CF4" s="88"/>
      <c r="CG4" s="88"/>
      <c r="CH4" s="88"/>
      <c r="CI4" s="88"/>
      <c r="CJ4" s="88"/>
      <c r="CK4" s="88"/>
      <c r="CL4" s="88" t="s">
        <v>63</v>
      </c>
      <c r="CM4" s="88"/>
      <c r="CN4" s="88"/>
      <c r="CO4" s="88"/>
      <c r="CP4" s="88"/>
      <c r="CQ4" s="88"/>
      <c r="CR4" s="88"/>
      <c r="CS4" s="88"/>
      <c r="CT4" s="88"/>
      <c r="CU4" s="88"/>
      <c r="CV4" s="88"/>
      <c r="CW4" s="88" t="s">
        <v>65</v>
      </c>
      <c r="CX4" s="88"/>
      <c r="CY4" s="88"/>
      <c r="CZ4" s="88"/>
      <c r="DA4" s="88"/>
      <c r="DB4" s="88"/>
      <c r="DC4" s="88"/>
      <c r="DD4" s="88"/>
      <c r="DE4" s="88"/>
      <c r="DF4" s="88"/>
      <c r="DG4" s="88"/>
      <c r="DH4" s="88" t="s">
        <v>66</v>
      </c>
      <c r="DI4" s="88"/>
      <c r="DJ4" s="88"/>
      <c r="DK4" s="88"/>
      <c r="DL4" s="88"/>
      <c r="DM4" s="88"/>
      <c r="DN4" s="88"/>
      <c r="DO4" s="88"/>
      <c r="DP4" s="88"/>
      <c r="DQ4" s="88"/>
      <c r="DR4" s="88"/>
      <c r="DS4" s="88" t="s">
        <v>0</v>
      </c>
      <c r="DT4" s="88"/>
      <c r="DU4" s="88"/>
      <c r="DV4" s="88"/>
      <c r="DW4" s="88"/>
      <c r="DX4" s="88"/>
      <c r="DY4" s="88"/>
      <c r="DZ4" s="88"/>
      <c r="EA4" s="88"/>
      <c r="EB4" s="88"/>
      <c r="EC4" s="88"/>
      <c r="ED4" s="88" t="s">
        <v>67</v>
      </c>
      <c r="EE4" s="88"/>
      <c r="EF4" s="88"/>
      <c r="EG4" s="88"/>
      <c r="EH4" s="88"/>
      <c r="EI4" s="88"/>
      <c r="EJ4" s="88"/>
      <c r="EK4" s="88"/>
      <c r="EL4" s="88"/>
      <c r="EM4" s="88"/>
      <c r="EN4" s="88"/>
    </row>
    <row r="5" spans="1:144" x14ac:dyDescent="0.2">
      <c r="A5" s="15" t="s">
        <v>27</v>
      </c>
      <c r="B5" s="19"/>
      <c r="C5" s="19"/>
      <c r="D5" s="19"/>
      <c r="E5" s="19"/>
      <c r="F5" s="19"/>
      <c r="G5" s="19"/>
      <c r="H5" s="24" t="s">
        <v>59</v>
      </c>
      <c r="I5" s="24" t="s">
        <v>68</v>
      </c>
      <c r="J5" s="24" t="s">
        <v>69</v>
      </c>
      <c r="K5" s="24" t="s">
        <v>70</v>
      </c>
      <c r="L5" s="24" t="s">
        <v>71</v>
      </c>
      <c r="M5" s="24" t="s">
        <v>7</v>
      </c>
      <c r="N5" s="24" t="s">
        <v>72</v>
      </c>
      <c r="O5" s="24" t="s">
        <v>73</v>
      </c>
      <c r="P5" s="24" t="s">
        <v>74</v>
      </c>
      <c r="Q5" s="24" t="s">
        <v>75</v>
      </c>
      <c r="R5" s="24" t="s">
        <v>76</v>
      </c>
      <c r="S5" s="24" t="s">
        <v>77</v>
      </c>
      <c r="T5" s="24" t="s">
        <v>64</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45</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2">
      <c r="A6" s="15" t="s">
        <v>93</v>
      </c>
      <c r="B6" s="20">
        <f t="shared" ref="B6:W6" si="1">B7</f>
        <v>2024</v>
      </c>
      <c r="C6" s="20">
        <f t="shared" si="1"/>
        <v>93840</v>
      </c>
      <c r="D6" s="20">
        <f t="shared" si="1"/>
        <v>46</v>
      </c>
      <c r="E6" s="20">
        <f t="shared" si="1"/>
        <v>1</v>
      </c>
      <c r="F6" s="20">
        <f t="shared" si="1"/>
        <v>0</v>
      </c>
      <c r="G6" s="20">
        <f t="shared" si="1"/>
        <v>1</v>
      </c>
      <c r="H6" s="20" t="str">
        <f t="shared" si="1"/>
        <v>栃木県　塩谷町</v>
      </c>
      <c r="I6" s="20" t="str">
        <f t="shared" si="1"/>
        <v>法適用</v>
      </c>
      <c r="J6" s="20" t="str">
        <f t="shared" si="1"/>
        <v>水道事業</v>
      </c>
      <c r="K6" s="20" t="str">
        <f t="shared" si="1"/>
        <v>末端給水事業</v>
      </c>
      <c r="L6" s="20" t="str">
        <f t="shared" si="1"/>
        <v>A8</v>
      </c>
      <c r="M6" s="20" t="str">
        <f t="shared" si="1"/>
        <v>非設置</v>
      </c>
      <c r="N6" s="25" t="str">
        <f t="shared" si="1"/>
        <v>-</v>
      </c>
      <c r="O6" s="25">
        <f t="shared" si="1"/>
        <v>74.22</v>
      </c>
      <c r="P6" s="25">
        <f t="shared" si="1"/>
        <v>84.07</v>
      </c>
      <c r="Q6" s="25">
        <f t="shared" si="1"/>
        <v>4290</v>
      </c>
      <c r="R6" s="25">
        <f t="shared" si="1"/>
        <v>9796</v>
      </c>
      <c r="S6" s="25">
        <f t="shared" si="1"/>
        <v>176.06</v>
      </c>
      <c r="T6" s="25">
        <f t="shared" si="1"/>
        <v>55.64</v>
      </c>
      <c r="U6" s="25">
        <f t="shared" si="1"/>
        <v>8131</v>
      </c>
      <c r="V6" s="25">
        <f t="shared" si="1"/>
        <v>55.81</v>
      </c>
      <c r="W6" s="25">
        <f t="shared" si="1"/>
        <v>145.69</v>
      </c>
      <c r="X6" s="27">
        <f t="shared" ref="X6:AG6" si="2">IF(X7="",NA(),X7)</f>
        <v>100.76</v>
      </c>
      <c r="Y6" s="27">
        <f t="shared" si="2"/>
        <v>102.04</v>
      </c>
      <c r="Z6" s="27">
        <f t="shared" si="2"/>
        <v>104.27</v>
      </c>
      <c r="AA6" s="27">
        <f t="shared" si="2"/>
        <v>102.65</v>
      </c>
      <c r="AB6" s="27">
        <f t="shared" si="2"/>
        <v>104.02</v>
      </c>
      <c r="AC6" s="27">
        <f t="shared" si="2"/>
        <v>105.34</v>
      </c>
      <c r="AD6" s="27">
        <f t="shared" si="2"/>
        <v>105.77</v>
      </c>
      <c r="AE6" s="27">
        <f t="shared" si="2"/>
        <v>104.82</v>
      </c>
      <c r="AF6" s="27">
        <f t="shared" si="2"/>
        <v>106.46</v>
      </c>
      <c r="AG6" s="27">
        <f t="shared" si="2"/>
        <v>103.41</v>
      </c>
      <c r="AH6" s="25" t="str">
        <f>IF(AH7="","",IF(AH7="-","【-】","【"&amp;SUBSTITUTE(TEXT(AH7,"#,##0.00"),"-","△")&amp;"】"))</f>
        <v>【107.26】</v>
      </c>
      <c r="AI6" s="25">
        <f t="shared" ref="AI6:AR6" si="3">IF(AI7="",NA(),AI7)</f>
        <v>0</v>
      </c>
      <c r="AJ6" s="25">
        <f t="shared" si="3"/>
        <v>0</v>
      </c>
      <c r="AK6" s="25">
        <f t="shared" si="3"/>
        <v>0</v>
      </c>
      <c r="AL6" s="25">
        <f t="shared" si="3"/>
        <v>0</v>
      </c>
      <c r="AM6" s="25">
        <f t="shared" si="3"/>
        <v>0</v>
      </c>
      <c r="AN6" s="27">
        <f t="shared" si="3"/>
        <v>24.04</v>
      </c>
      <c r="AO6" s="27">
        <f t="shared" si="3"/>
        <v>28.03</v>
      </c>
      <c r="AP6" s="27">
        <f t="shared" si="3"/>
        <v>26.73</v>
      </c>
      <c r="AQ6" s="27">
        <f t="shared" si="3"/>
        <v>27.85</v>
      </c>
      <c r="AR6" s="27">
        <f t="shared" si="3"/>
        <v>28</v>
      </c>
      <c r="AS6" s="25" t="str">
        <f>IF(AS7="","",IF(AS7="-","【-】","【"&amp;SUBSTITUTE(TEXT(AS7,"#,##0.00"),"-","△")&amp;"】"))</f>
        <v>【1.61】</v>
      </c>
      <c r="AT6" s="27">
        <f t="shared" ref="AT6:BC6" si="4">IF(AT7="",NA(),AT7)</f>
        <v>148.61000000000001</v>
      </c>
      <c r="AU6" s="27">
        <f t="shared" si="4"/>
        <v>160.38</v>
      </c>
      <c r="AV6" s="27">
        <f t="shared" si="4"/>
        <v>162.18</v>
      </c>
      <c r="AW6" s="27">
        <f t="shared" si="4"/>
        <v>194.81</v>
      </c>
      <c r="AX6" s="27">
        <f t="shared" si="4"/>
        <v>229.51</v>
      </c>
      <c r="AY6" s="27">
        <f t="shared" si="4"/>
        <v>305.08</v>
      </c>
      <c r="AZ6" s="27">
        <f t="shared" si="4"/>
        <v>305.33999999999997</v>
      </c>
      <c r="BA6" s="27">
        <f t="shared" si="4"/>
        <v>310.01</v>
      </c>
      <c r="BB6" s="27">
        <f t="shared" si="4"/>
        <v>311.12</v>
      </c>
      <c r="BC6" s="27">
        <f t="shared" si="4"/>
        <v>293.51</v>
      </c>
      <c r="BD6" s="25" t="str">
        <f>IF(BD7="","",IF(BD7="-","【-】","【"&amp;SUBSTITUTE(TEXT(BD7,"#,##0.00"),"-","△")&amp;"】"))</f>
        <v>【239.69】</v>
      </c>
      <c r="BE6" s="27">
        <f t="shared" ref="BE6:BN6" si="5">IF(BE7="",NA(),BE7)</f>
        <v>746.55</v>
      </c>
      <c r="BF6" s="27">
        <f t="shared" si="5"/>
        <v>692.83</v>
      </c>
      <c r="BG6" s="27">
        <f t="shared" si="5"/>
        <v>691.12</v>
      </c>
      <c r="BH6" s="27">
        <f t="shared" si="5"/>
        <v>677.94</v>
      </c>
      <c r="BI6" s="27">
        <f t="shared" si="5"/>
        <v>692.38</v>
      </c>
      <c r="BJ6" s="27">
        <f t="shared" si="5"/>
        <v>585.59</v>
      </c>
      <c r="BK6" s="27">
        <f t="shared" si="5"/>
        <v>561.34</v>
      </c>
      <c r="BL6" s="27">
        <f t="shared" si="5"/>
        <v>538.33000000000004</v>
      </c>
      <c r="BM6" s="27">
        <f t="shared" si="5"/>
        <v>515.14</v>
      </c>
      <c r="BN6" s="27">
        <f t="shared" si="5"/>
        <v>498.34</v>
      </c>
      <c r="BO6" s="25" t="str">
        <f>IF(BO7="","",IF(BO7="-","【-】","【"&amp;SUBSTITUTE(TEXT(BO7,"#,##0.00"),"-","△")&amp;"】"))</f>
        <v>【264.86】</v>
      </c>
      <c r="BP6" s="27">
        <f t="shared" ref="BP6:BY6" si="6">IF(BP7="",NA(),BP7)</f>
        <v>77.81</v>
      </c>
      <c r="BQ6" s="27">
        <f t="shared" si="6"/>
        <v>80.45</v>
      </c>
      <c r="BR6" s="27">
        <f t="shared" si="6"/>
        <v>75.540000000000006</v>
      </c>
      <c r="BS6" s="27">
        <f t="shared" si="6"/>
        <v>75.34</v>
      </c>
      <c r="BT6" s="27">
        <f t="shared" si="6"/>
        <v>66.77</v>
      </c>
      <c r="BU6" s="27">
        <f t="shared" si="6"/>
        <v>82.78</v>
      </c>
      <c r="BV6" s="27">
        <f t="shared" si="6"/>
        <v>84.82</v>
      </c>
      <c r="BW6" s="27">
        <f t="shared" si="6"/>
        <v>82.29</v>
      </c>
      <c r="BX6" s="27">
        <f t="shared" si="6"/>
        <v>84.16</v>
      </c>
      <c r="BY6" s="27">
        <f t="shared" si="6"/>
        <v>81.45</v>
      </c>
      <c r="BZ6" s="25" t="str">
        <f>IF(BZ7="","",IF(BZ7="-","【-】","【"&amp;SUBSTITUTE(TEXT(BZ7,"#,##0.00"),"-","△")&amp;"】"))</f>
        <v>【97.59】</v>
      </c>
      <c r="CA6" s="27">
        <f t="shared" ref="CA6:CJ6" si="7">IF(CA7="",NA(),CA7)</f>
        <v>287.66000000000003</v>
      </c>
      <c r="CB6" s="27">
        <f t="shared" si="7"/>
        <v>295.14999999999998</v>
      </c>
      <c r="CC6" s="27">
        <f t="shared" si="7"/>
        <v>315.39</v>
      </c>
      <c r="CD6" s="27">
        <f t="shared" si="7"/>
        <v>316.74</v>
      </c>
      <c r="CE6" s="27">
        <f t="shared" si="7"/>
        <v>359.08</v>
      </c>
      <c r="CF6" s="27">
        <f t="shared" si="7"/>
        <v>225.09</v>
      </c>
      <c r="CG6" s="27">
        <f t="shared" si="7"/>
        <v>224.82</v>
      </c>
      <c r="CH6" s="27">
        <f t="shared" si="7"/>
        <v>230.85</v>
      </c>
      <c r="CI6" s="27">
        <f t="shared" si="7"/>
        <v>230.21</v>
      </c>
      <c r="CJ6" s="27">
        <f t="shared" si="7"/>
        <v>240.31</v>
      </c>
      <c r="CK6" s="25" t="str">
        <f>IF(CK7="","",IF(CK7="-","【-】","【"&amp;SUBSTITUTE(TEXT(CK7,"#,##0.00"),"-","△")&amp;"】"))</f>
        <v>【181.66】</v>
      </c>
      <c r="CL6" s="27">
        <f t="shared" ref="CL6:CU6" si="8">IF(CL7="",NA(),CL7)</f>
        <v>38.33</v>
      </c>
      <c r="CM6" s="27">
        <f t="shared" si="8"/>
        <v>38.07</v>
      </c>
      <c r="CN6" s="27">
        <f t="shared" si="8"/>
        <v>37.06</v>
      </c>
      <c r="CO6" s="27">
        <f t="shared" si="8"/>
        <v>34.46</v>
      </c>
      <c r="CP6" s="27">
        <f t="shared" si="8"/>
        <v>32.86</v>
      </c>
      <c r="CQ6" s="27">
        <f t="shared" si="8"/>
        <v>49.38</v>
      </c>
      <c r="CR6" s="27">
        <f t="shared" si="8"/>
        <v>50.09</v>
      </c>
      <c r="CS6" s="27">
        <f t="shared" si="8"/>
        <v>50.1</v>
      </c>
      <c r="CT6" s="27">
        <f t="shared" si="8"/>
        <v>49.76</v>
      </c>
      <c r="CU6" s="27">
        <f t="shared" si="8"/>
        <v>49.74</v>
      </c>
      <c r="CV6" s="25" t="str">
        <f>IF(CV7="","",IF(CV7="-","【-】","【"&amp;SUBSTITUTE(TEXT(CV7,"#,##0.00"),"-","△")&amp;"】"))</f>
        <v>【60.21】</v>
      </c>
      <c r="CW6" s="27">
        <f t="shared" ref="CW6:DF6" si="9">IF(CW7="",NA(),CW7)</f>
        <v>63</v>
      </c>
      <c r="CX6" s="27">
        <f t="shared" si="9"/>
        <v>63</v>
      </c>
      <c r="CY6" s="27">
        <f t="shared" si="9"/>
        <v>63</v>
      </c>
      <c r="CZ6" s="27">
        <f t="shared" si="9"/>
        <v>64</v>
      </c>
      <c r="DA6" s="27">
        <f t="shared" si="9"/>
        <v>64</v>
      </c>
      <c r="DB6" s="27">
        <f t="shared" si="9"/>
        <v>78.010000000000005</v>
      </c>
      <c r="DC6" s="27">
        <f t="shared" si="9"/>
        <v>77.599999999999994</v>
      </c>
      <c r="DD6" s="27">
        <f t="shared" si="9"/>
        <v>77.3</v>
      </c>
      <c r="DE6" s="27">
        <f t="shared" si="9"/>
        <v>76.64</v>
      </c>
      <c r="DF6" s="27">
        <f t="shared" si="9"/>
        <v>75.37</v>
      </c>
      <c r="DG6" s="25" t="str">
        <f>IF(DG7="","",IF(DG7="-","【-】","【"&amp;SUBSTITUTE(TEXT(DG7,"#,##0.00"),"-","△")&amp;"】"))</f>
        <v>【89.21】</v>
      </c>
      <c r="DH6" s="27">
        <f t="shared" ref="DH6:DQ6" si="10">IF(DH7="",NA(),DH7)</f>
        <v>49.15</v>
      </c>
      <c r="DI6" s="27">
        <f t="shared" si="10"/>
        <v>49.53</v>
      </c>
      <c r="DJ6" s="27">
        <f t="shared" si="10"/>
        <v>49.45</v>
      </c>
      <c r="DK6" s="27">
        <f t="shared" si="10"/>
        <v>49.64</v>
      </c>
      <c r="DL6" s="27">
        <f t="shared" si="10"/>
        <v>49.82</v>
      </c>
      <c r="DM6" s="27">
        <f t="shared" si="10"/>
        <v>47.5</v>
      </c>
      <c r="DN6" s="27">
        <f t="shared" si="10"/>
        <v>48.41</v>
      </c>
      <c r="DO6" s="27">
        <f t="shared" si="10"/>
        <v>50.02</v>
      </c>
      <c r="DP6" s="27">
        <f t="shared" si="10"/>
        <v>51.38</v>
      </c>
      <c r="DQ6" s="27">
        <f t="shared" si="10"/>
        <v>52.3</v>
      </c>
      <c r="DR6" s="25" t="str">
        <f>IF(DR7="","",IF(DR7="-","【-】","【"&amp;SUBSTITUTE(TEXT(DR7,"#,##0.00"),"-","△")&amp;"】"))</f>
        <v>【52.41】</v>
      </c>
      <c r="DS6" s="27">
        <f t="shared" ref="DS6:EB6" si="11">IF(DS7="",NA(),DS7)</f>
        <v>17.48</v>
      </c>
      <c r="DT6" s="27">
        <f t="shared" si="11"/>
        <v>16</v>
      </c>
      <c r="DU6" s="27">
        <f t="shared" si="11"/>
        <v>14.25</v>
      </c>
      <c r="DV6" s="27">
        <f t="shared" si="11"/>
        <v>13.13</v>
      </c>
      <c r="DW6" s="27">
        <f t="shared" si="11"/>
        <v>12.02</v>
      </c>
      <c r="DX6" s="27">
        <f t="shared" si="11"/>
        <v>17.399999999999999</v>
      </c>
      <c r="DY6" s="27">
        <f t="shared" si="11"/>
        <v>18.64</v>
      </c>
      <c r="DZ6" s="27">
        <f t="shared" si="11"/>
        <v>19.510000000000002</v>
      </c>
      <c r="EA6" s="27">
        <f t="shared" si="11"/>
        <v>21.6</v>
      </c>
      <c r="EB6" s="27">
        <f t="shared" si="11"/>
        <v>23.36</v>
      </c>
      <c r="EC6" s="25" t="str">
        <f>IF(EC7="","",IF(EC7="-","【-】","【"&amp;SUBSTITUTE(TEXT(EC7,"#,##0.00"),"-","△")&amp;"】"))</f>
        <v>【26.78】</v>
      </c>
      <c r="ED6" s="27">
        <f t="shared" ref="ED6:EM6" si="12">IF(ED7="",NA(),ED7)</f>
        <v>1.49</v>
      </c>
      <c r="EE6" s="27">
        <f t="shared" si="12"/>
        <v>1.9300000000000002</v>
      </c>
      <c r="EF6" s="27">
        <f t="shared" si="12"/>
        <v>2.71</v>
      </c>
      <c r="EG6" s="27">
        <f t="shared" si="12"/>
        <v>2.15</v>
      </c>
      <c r="EH6" s="27">
        <f t="shared" si="12"/>
        <v>1.88</v>
      </c>
      <c r="EI6" s="27">
        <f t="shared" si="12"/>
        <v>0.4</v>
      </c>
      <c r="EJ6" s="27">
        <f t="shared" si="12"/>
        <v>0.36</v>
      </c>
      <c r="EK6" s="27">
        <f t="shared" si="12"/>
        <v>0.56999999999999995</v>
      </c>
      <c r="EL6" s="27">
        <f t="shared" si="12"/>
        <v>0.56000000000000005</v>
      </c>
      <c r="EM6" s="27">
        <f t="shared" si="12"/>
        <v>0.54</v>
      </c>
      <c r="EN6" s="25" t="str">
        <f>IF(EN7="","",IF(EN7="-","【-】","【"&amp;SUBSTITUTE(TEXT(EN7,"#,##0.00"),"-","△")&amp;"】"))</f>
        <v>【0.59】</v>
      </c>
    </row>
    <row r="7" spans="1:144" s="14" customFormat="1" x14ac:dyDescent="0.2">
      <c r="A7" s="15"/>
      <c r="B7" s="21">
        <v>2024</v>
      </c>
      <c r="C7" s="21">
        <v>93840</v>
      </c>
      <c r="D7" s="21">
        <v>46</v>
      </c>
      <c r="E7" s="21">
        <v>1</v>
      </c>
      <c r="F7" s="21">
        <v>0</v>
      </c>
      <c r="G7" s="21">
        <v>1</v>
      </c>
      <c r="H7" s="21" t="s">
        <v>94</v>
      </c>
      <c r="I7" s="21" t="s">
        <v>95</v>
      </c>
      <c r="J7" s="21" t="s">
        <v>96</v>
      </c>
      <c r="K7" s="21" t="s">
        <v>97</v>
      </c>
      <c r="L7" s="21" t="s">
        <v>78</v>
      </c>
      <c r="M7" s="21" t="s">
        <v>4</v>
      </c>
      <c r="N7" s="26" t="s">
        <v>98</v>
      </c>
      <c r="O7" s="26">
        <v>74.22</v>
      </c>
      <c r="P7" s="26">
        <v>84.07</v>
      </c>
      <c r="Q7" s="26">
        <v>4290</v>
      </c>
      <c r="R7" s="26">
        <v>9796</v>
      </c>
      <c r="S7" s="26">
        <v>176.06</v>
      </c>
      <c r="T7" s="26">
        <v>55.64</v>
      </c>
      <c r="U7" s="26">
        <v>8131</v>
      </c>
      <c r="V7" s="26">
        <v>55.81</v>
      </c>
      <c r="W7" s="26">
        <v>145.69</v>
      </c>
      <c r="X7" s="26">
        <v>100.76</v>
      </c>
      <c r="Y7" s="26">
        <v>102.04</v>
      </c>
      <c r="Z7" s="26">
        <v>104.27</v>
      </c>
      <c r="AA7" s="26">
        <v>102.65</v>
      </c>
      <c r="AB7" s="26">
        <v>104.02</v>
      </c>
      <c r="AC7" s="26">
        <v>105.34</v>
      </c>
      <c r="AD7" s="26">
        <v>105.77</v>
      </c>
      <c r="AE7" s="26">
        <v>104.82</v>
      </c>
      <c r="AF7" s="26">
        <v>106.46</v>
      </c>
      <c r="AG7" s="26">
        <v>103.41</v>
      </c>
      <c r="AH7" s="26">
        <v>107.26</v>
      </c>
      <c r="AI7" s="26">
        <v>0</v>
      </c>
      <c r="AJ7" s="26">
        <v>0</v>
      </c>
      <c r="AK7" s="26">
        <v>0</v>
      </c>
      <c r="AL7" s="26">
        <v>0</v>
      </c>
      <c r="AM7" s="26">
        <v>0</v>
      </c>
      <c r="AN7" s="26">
        <v>24.04</v>
      </c>
      <c r="AO7" s="26">
        <v>28.03</v>
      </c>
      <c r="AP7" s="26">
        <v>26.73</v>
      </c>
      <c r="AQ7" s="26">
        <v>27.85</v>
      </c>
      <c r="AR7" s="26">
        <v>28</v>
      </c>
      <c r="AS7" s="26">
        <v>1.61</v>
      </c>
      <c r="AT7" s="26">
        <v>148.61000000000001</v>
      </c>
      <c r="AU7" s="26">
        <v>160.38</v>
      </c>
      <c r="AV7" s="26">
        <v>162.18</v>
      </c>
      <c r="AW7" s="26">
        <v>194.81</v>
      </c>
      <c r="AX7" s="26">
        <v>229.51</v>
      </c>
      <c r="AY7" s="26">
        <v>305.08</v>
      </c>
      <c r="AZ7" s="26">
        <v>305.33999999999997</v>
      </c>
      <c r="BA7" s="26">
        <v>310.01</v>
      </c>
      <c r="BB7" s="26">
        <v>311.12</v>
      </c>
      <c r="BC7" s="26">
        <v>293.51</v>
      </c>
      <c r="BD7" s="26">
        <v>239.69</v>
      </c>
      <c r="BE7" s="26">
        <v>746.55</v>
      </c>
      <c r="BF7" s="26">
        <v>692.83</v>
      </c>
      <c r="BG7" s="26">
        <v>691.12</v>
      </c>
      <c r="BH7" s="26">
        <v>677.94</v>
      </c>
      <c r="BI7" s="26">
        <v>692.38</v>
      </c>
      <c r="BJ7" s="26">
        <v>585.59</v>
      </c>
      <c r="BK7" s="26">
        <v>561.34</v>
      </c>
      <c r="BL7" s="26">
        <v>538.33000000000004</v>
      </c>
      <c r="BM7" s="26">
        <v>515.14</v>
      </c>
      <c r="BN7" s="26">
        <v>498.34</v>
      </c>
      <c r="BO7" s="26">
        <v>264.86</v>
      </c>
      <c r="BP7" s="26">
        <v>77.81</v>
      </c>
      <c r="BQ7" s="26">
        <v>80.45</v>
      </c>
      <c r="BR7" s="26">
        <v>75.540000000000006</v>
      </c>
      <c r="BS7" s="26">
        <v>75.34</v>
      </c>
      <c r="BT7" s="26">
        <v>66.77</v>
      </c>
      <c r="BU7" s="26">
        <v>82.78</v>
      </c>
      <c r="BV7" s="26">
        <v>84.82</v>
      </c>
      <c r="BW7" s="26">
        <v>82.29</v>
      </c>
      <c r="BX7" s="26">
        <v>84.16</v>
      </c>
      <c r="BY7" s="26">
        <v>81.45</v>
      </c>
      <c r="BZ7" s="26">
        <v>97.59</v>
      </c>
      <c r="CA7" s="26">
        <v>287.66000000000003</v>
      </c>
      <c r="CB7" s="26">
        <v>295.14999999999998</v>
      </c>
      <c r="CC7" s="26">
        <v>315.39</v>
      </c>
      <c r="CD7" s="26">
        <v>316.74</v>
      </c>
      <c r="CE7" s="26">
        <v>359.08</v>
      </c>
      <c r="CF7" s="26">
        <v>225.09</v>
      </c>
      <c r="CG7" s="26">
        <v>224.82</v>
      </c>
      <c r="CH7" s="26">
        <v>230.85</v>
      </c>
      <c r="CI7" s="26">
        <v>230.21</v>
      </c>
      <c r="CJ7" s="26">
        <v>240.31</v>
      </c>
      <c r="CK7" s="26">
        <v>181.66</v>
      </c>
      <c r="CL7" s="26">
        <v>38.33</v>
      </c>
      <c r="CM7" s="26">
        <v>38.07</v>
      </c>
      <c r="CN7" s="26">
        <v>37.06</v>
      </c>
      <c r="CO7" s="26">
        <v>34.46</v>
      </c>
      <c r="CP7" s="26">
        <v>32.86</v>
      </c>
      <c r="CQ7" s="26">
        <v>49.38</v>
      </c>
      <c r="CR7" s="26">
        <v>50.09</v>
      </c>
      <c r="CS7" s="26">
        <v>50.1</v>
      </c>
      <c r="CT7" s="26">
        <v>49.76</v>
      </c>
      <c r="CU7" s="26">
        <v>49.74</v>
      </c>
      <c r="CV7" s="26">
        <v>60.21</v>
      </c>
      <c r="CW7" s="26">
        <v>63</v>
      </c>
      <c r="CX7" s="26">
        <v>63</v>
      </c>
      <c r="CY7" s="26">
        <v>63</v>
      </c>
      <c r="CZ7" s="26">
        <v>64</v>
      </c>
      <c r="DA7" s="26">
        <v>64</v>
      </c>
      <c r="DB7" s="26">
        <v>78.010000000000005</v>
      </c>
      <c r="DC7" s="26">
        <v>77.599999999999994</v>
      </c>
      <c r="DD7" s="26">
        <v>77.3</v>
      </c>
      <c r="DE7" s="26">
        <v>76.64</v>
      </c>
      <c r="DF7" s="26">
        <v>75.37</v>
      </c>
      <c r="DG7" s="26">
        <v>89.21</v>
      </c>
      <c r="DH7" s="26">
        <v>49.15</v>
      </c>
      <c r="DI7" s="26">
        <v>49.53</v>
      </c>
      <c r="DJ7" s="26">
        <v>49.45</v>
      </c>
      <c r="DK7" s="26">
        <v>49.64</v>
      </c>
      <c r="DL7" s="26">
        <v>49.82</v>
      </c>
      <c r="DM7" s="26">
        <v>47.5</v>
      </c>
      <c r="DN7" s="26">
        <v>48.41</v>
      </c>
      <c r="DO7" s="26">
        <v>50.02</v>
      </c>
      <c r="DP7" s="26">
        <v>51.38</v>
      </c>
      <c r="DQ7" s="26">
        <v>52.3</v>
      </c>
      <c r="DR7" s="26">
        <v>52.41</v>
      </c>
      <c r="DS7" s="26">
        <v>17.48</v>
      </c>
      <c r="DT7" s="26">
        <v>16</v>
      </c>
      <c r="DU7" s="26">
        <v>14.25</v>
      </c>
      <c r="DV7" s="26">
        <v>13.13</v>
      </c>
      <c r="DW7" s="26">
        <v>12.02</v>
      </c>
      <c r="DX7" s="26">
        <v>17.399999999999999</v>
      </c>
      <c r="DY7" s="26">
        <v>18.64</v>
      </c>
      <c r="DZ7" s="26">
        <v>19.510000000000002</v>
      </c>
      <c r="EA7" s="26">
        <v>21.6</v>
      </c>
      <c r="EB7" s="26">
        <v>23.36</v>
      </c>
      <c r="EC7" s="26">
        <v>26.78</v>
      </c>
      <c r="ED7" s="26">
        <v>1.49</v>
      </c>
      <c r="EE7" s="26">
        <v>1.9300000000000002</v>
      </c>
      <c r="EF7" s="26">
        <v>2.71</v>
      </c>
      <c r="EG7" s="26">
        <v>2.15</v>
      </c>
      <c r="EH7" s="26">
        <v>1.88</v>
      </c>
      <c r="EI7" s="26">
        <v>0.4</v>
      </c>
      <c r="EJ7" s="26">
        <v>0.36</v>
      </c>
      <c r="EK7" s="26">
        <v>0.56999999999999995</v>
      </c>
      <c r="EL7" s="26">
        <v>0.56000000000000005</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中野　友寛</cp:lastModifiedBy>
  <dcterms:created xsi:type="dcterms:W3CDTF">2025-12-12T09:13:25Z</dcterms:created>
  <dcterms:modified xsi:type="dcterms:W3CDTF">2026-03-06T05:00:25Z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2026-03-03T01:15:23Z</vt:filetime>
  </property>
</Properties>
</file>