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F10268A9-8082-4FAC-981E-8538EF65F122}" xr6:coauthVersionLast="47" xr6:coauthVersionMax="47" xr10:uidLastSave="{00000000-0000-0000-0000-000000000000}"/>
  <workbookProtection workbookAlgorithmName="SHA-512" workbookHashValue="uzjchFtTES0I/HymUBmbk2APpDNs0lSr1w46Y/d6DY4VegSN3Y3LWKEOjJdKStMr12BJMTG2FNa3xdZBBYrhlg==" workbookSaltValue="Cr2KxJM81jG81hhojWmtB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<sst xmlns="http://schemas.openxmlformats.org/spreadsheetml/2006/main" count="236" uniqueCount="116">
  <si>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</si>
  <si>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</si>
  <si>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</si>
  <si>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</si>
  <si>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</si>
  <si>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</si>
  <si>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</si>
  <si>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</si>
  <si>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</si>
  <si>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</si>
  <si>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</si>
  <si>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</si>
  <si>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</si>
  <si>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</si>
  <si>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</si>
  <si>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</si>
  <si>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</si>
  <si>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</si>
  <si>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</si>
  <si>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</si>
  <si>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</si>
  <si>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</si>
  <si>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</si>
  <si>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</si>
  <si>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</si>
  <si>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</si>
  <si>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</si>
  <si>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</si>
  <si>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</si>
  <si>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</si>
  <si>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</si>
  <si>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</si>
  <si>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</si>
  <si>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</si>
  <si>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</si>
  <si>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</si>
  <si>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</si>
  <si>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</si>
  <si>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</si>
  <si>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</si>
  <si>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</si>
  <si>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</si>
  <si>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</si>
  <si>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</si>
  <si>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</si>
  <si>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</si>
  <si>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</si>
  <si>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</si>
  <si>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</si>
  <si>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</si>
  <si>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</si>
  <si>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</si>
  <si>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</si>
  <si>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</si>
  <si>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</si>
  <si>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</si>
  <si>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</si>
  <si>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</si>
  <si>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</si>
  <si>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</si>
  <si>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</si>
  <si>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</si>
  <si>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</si>
  <si>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</si>
  <si>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</si>
  <si>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</si>
  <si>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</si>
  <si>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</si>
  <si>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</si>
  <si>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</si>
  <si>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</si>
  <si>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</si>
  <si>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</si>
  <si>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</si>
  <si>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</si>
  <si>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</si>
  <si>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</si>
  <si>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</si>
  <si>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</si>
  <si>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</si>
  <si>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</si>
  <si>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</si>
  <si>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</si>
  <si>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</si>
  <si>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</si>
  <si>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</si>
  <si>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</si>
  <si>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</si>
  <si>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</si>
  <si>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</si>
  <si>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</si>
  <si>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</si>
  <si>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</si>
  <si>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</si>
  <si>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</si>
  <si>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</si>
  <si>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野木町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</si>
  <si>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</si>
  <si>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</si>
  <si>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</si>
  <si>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</si>
  <si>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</si>
  <si>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</si>
  <si>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</si>
  <si>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</si>
  <si>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</si>
  <si>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</si>
  <si>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</si>
  <si>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</si>
  <si>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</si>
  <si>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</si>
  <si>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</si>
  <si>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</si>
  <si>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①経常収支比率は100%を上回っており、単年度収支は黒字となっている。一般会計からの繰入に依存しているため、自己財源の確保に努める。
②累積欠損金比率は当年度未処理欠損金が生じていないため0%となっている。
③流動比率は100%を下回っているが、流動負債の多くは翌年度返済予定の企業債であり、使用料収入等により、償還の原資を得ることが予定されているため、支払能力が欠けている状況ではない。
④企業債残高対事業規模比率は複数事業を同一会計で処理しているため、会計単位で注視していきたい。
⑤経費回収率については、100%を下回っており、一般会計からの繰入に依存している。今後適正な使用料収入の確保に努めていく。
⑥汚水処理原価は類似団体平均値を下回っている。
⑦施設利用率は処理施設を所有していないため生じていない。
⑧水洗化率は類似団体平均値と比較し、低い値となっている。引き続き普及促進に努めていく。</t>
    <rPh sb="1" eb="3">
      <t>ケイジョウ</t>
    </rPh>
    <rPh sb="3" eb="5">
      <t>シュウシ</t>
    </rPh>
    <rPh sb="5" eb="7">
      <t>ヒリツ</t>
    </rPh>
    <rPh sb="13" eb="15">
      <t>ウワマワ</t>
    </rPh>
    <rPh sb="20" eb="23">
      <t>タンネンド</t>
    </rPh>
    <rPh sb="23" eb="25">
      <t>シュウシ</t>
    </rPh>
    <rPh sb="26" eb="28">
      <t>クロジ</t>
    </rPh>
    <rPh sb="35" eb="37">
      <t>イッパン</t>
    </rPh>
    <rPh sb="37" eb="39">
      <t>カイケイ</t>
    </rPh>
    <rPh sb="45" eb="47">
      <t>イゾン</t>
    </rPh>
    <rPh sb="54" eb="56">
      <t>ジコ</t>
    </rPh>
    <rPh sb="56" eb="58">
      <t>ザイゲン</t>
    </rPh>
    <rPh sb="59" eb="61">
      <t>カクホ</t>
    </rPh>
    <rPh sb="62" eb="63">
      <t>ツト</t>
    </rPh>
    <rPh sb="68" eb="70">
      <t>ルイセキ</t>
    </rPh>
    <rPh sb="70" eb="72">
      <t>ケッソン</t>
    </rPh>
    <rPh sb="72" eb="73">
      <t>キン</t>
    </rPh>
    <rPh sb="73" eb="75">
      <t>ヒリツ</t>
    </rPh>
    <rPh sb="76" eb="79">
      <t>トウネンド</t>
    </rPh>
    <rPh sb="79" eb="82">
      <t>ミショリ</t>
    </rPh>
    <rPh sb="82" eb="84">
      <t>ケッソン</t>
    </rPh>
    <rPh sb="84" eb="85">
      <t>キン</t>
    </rPh>
    <rPh sb="86" eb="87">
      <t>ショウ</t>
    </rPh>
    <rPh sb="103" eb="104">
      <t>ツト</t>
    </rPh>
    <rPh sb="105" eb="107">
      <t>リュウドウ</t>
    </rPh>
    <rPh sb="107" eb="109">
      <t>ヒリツ</t>
    </rPh>
    <rPh sb="115" eb="117">
      <t>シタマワ</t>
    </rPh>
    <rPh sb="123" eb="125">
      <t>リュウドウ</t>
    </rPh>
    <rPh sb="125" eb="127">
      <t>フサイ</t>
    </rPh>
    <rPh sb="128" eb="129">
      <t>オオ</t>
    </rPh>
    <rPh sb="131" eb="134">
      <t>ヨクネンド</t>
    </rPh>
    <rPh sb="134" eb="136">
      <t>ヘンサイ</t>
    </rPh>
    <rPh sb="136" eb="138">
      <t>ヨテイ</t>
    </rPh>
    <rPh sb="139" eb="141">
      <t>キギョウ</t>
    </rPh>
    <rPh sb="141" eb="142">
      <t>サイ</t>
    </rPh>
    <rPh sb="146" eb="149">
      <t>シヨウリョウ</t>
    </rPh>
    <rPh sb="149" eb="151">
      <t>シュウニュウ</t>
    </rPh>
    <rPh sb="151" eb="152">
      <t>トウ</t>
    </rPh>
    <rPh sb="156" eb="158">
      <t>ショウカン</t>
    </rPh>
    <rPh sb="159" eb="161">
      <t>ゲンシ</t>
    </rPh>
    <rPh sb="162" eb="163">
      <t>エ</t>
    </rPh>
    <rPh sb="167" eb="169">
      <t>ヨテイ</t>
    </rPh>
    <rPh sb="177" eb="179">
      <t>シハラ</t>
    </rPh>
    <rPh sb="179" eb="181">
      <t>ノウリョク</t>
    </rPh>
    <rPh sb="182" eb="183">
      <t>カ</t>
    </rPh>
    <rPh sb="187" eb="189">
      <t>ジョウキョウ</t>
    </rPh>
    <rPh sb="196" eb="198">
      <t>キギョウ</t>
    </rPh>
    <rPh sb="198" eb="199">
      <t>サイ</t>
    </rPh>
    <rPh sb="199" eb="201">
      <t>ザンダカ</t>
    </rPh>
    <rPh sb="201" eb="202">
      <t>タイ</t>
    </rPh>
    <rPh sb="202" eb="204">
      <t>ジギョウ</t>
    </rPh>
    <rPh sb="204" eb="206">
      <t>キボ</t>
    </rPh>
    <rPh sb="206" eb="208">
      <t>ヒリツ</t>
    </rPh>
    <rPh sb="209" eb="211">
      <t>フクスウ</t>
    </rPh>
    <rPh sb="211" eb="213">
      <t>ジギョウ</t>
    </rPh>
    <rPh sb="214" eb="216">
      <t>ドウイツ</t>
    </rPh>
    <rPh sb="216" eb="218">
      <t>カイケイ</t>
    </rPh>
    <rPh sb="219" eb="221">
      <t>ショリ</t>
    </rPh>
    <rPh sb="228" eb="230">
      <t>カイケイ</t>
    </rPh>
    <rPh sb="230" eb="232">
      <t>タンイ</t>
    </rPh>
    <rPh sb="233" eb="235">
      <t>チュウシ</t>
    </rPh>
    <rPh sb="244" eb="246">
      <t>ケイヒ</t>
    </rPh>
    <rPh sb="246" eb="248">
      <t>カイシュウ</t>
    </rPh>
    <rPh sb="248" eb="249">
      <t>リツ</t>
    </rPh>
    <rPh sb="260" eb="262">
      <t>シタマワ</t>
    </rPh>
    <rPh sb="267" eb="269">
      <t>イッパン</t>
    </rPh>
    <rPh sb="269" eb="271">
      <t>カイケイ</t>
    </rPh>
    <rPh sb="277" eb="279">
      <t>イゾン</t>
    </rPh>
    <rPh sb="284" eb="286">
      <t>コンゴ</t>
    </rPh>
    <rPh sb="286" eb="288">
      <t>テキセイ</t>
    </rPh>
    <rPh sb="289" eb="292">
      <t>シヨウリョウ</t>
    </rPh>
    <rPh sb="292" eb="294">
      <t>シュウニュウ</t>
    </rPh>
    <rPh sb="295" eb="297">
      <t>カクホ</t>
    </rPh>
    <rPh sb="298" eb="299">
      <t>ツト</t>
    </rPh>
    <rPh sb="306" eb="308">
      <t>オスイ</t>
    </rPh>
    <rPh sb="308" eb="310">
      <t>ショリ</t>
    </rPh>
    <rPh sb="310" eb="312">
      <t>ゲンカ</t>
    </rPh>
    <rPh sb="313" eb="315">
      <t>ルイジ</t>
    </rPh>
    <rPh sb="315" eb="317">
      <t>ダンタイ</t>
    </rPh>
    <rPh sb="317" eb="320">
      <t>ヘイキンチ</t>
    </rPh>
    <rPh sb="321" eb="323">
      <t>シタマワ</t>
    </rPh>
    <rPh sb="330" eb="332">
      <t>シセツ</t>
    </rPh>
    <rPh sb="332" eb="334">
      <t>リヨウ</t>
    </rPh>
    <rPh sb="334" eb="335">
      <t>リツ</t>
    </rPh>
    <rPh sb="336" eb="338">
      <t>ショリ</t>
    </rPh>
    <rPh sb="338" eb="340">
      <t>シセツ</t>
    </rPh>
    <rPh sb="341" eb="343">
      <t>ショユウ</t>
    </rPh>
    <rPh sb="350" eb="351">
      <t>ショウ</t>
    </rPh>
    <rPh sb="359" eb="362">
      <t>スイセンカ</t>
    </rPh>
    <rPh sb="362" eb="363">
      <t>リツ</t>
    </rPh>
    <rPh sb="364" eb="366">
      <t>ルイジ</t>
    </rPh>
    <rPh sb="366" eb="368">
      <t>ダンタイ</t>
    </rPh>
    <rPh sb="368" eb="371">
      <t>ヘイキンチ</t>
    </rPh>
    <rPh sb="372" eb="374">
      <t>ヒカク</t>
    </rPh>
    <rPh sb="376" eb="377">
      <t>ヒク</t>
    </rPh>
    <rPh sb="378" eb="379">
      <t>アタイ</t>
    </rPh>
    <rPh sb="386" eb="387">
      <t>ヒ</t>
    </rPh>
    <rPh sb="388" eb="389">
      <t>ツヅ</t>
    </rPh>
    <rPh sb="390" eb="392">
      <t>フキュウ</t>
    </rPh>
    <rPh sb="392" eb="394">
      <t>ソクシン</t>
    </rPh>
    <rPh sb="395" eb="396">
      <t>ツト</t>
    </rPh>
    <phoneticPr fontId="4"/>
  </si>
  <si>
    <t>　経営上の指標に関しては良好な値を示しているものもあるが、一般会計からの繰入に依存している状況である。また、耐用年数を迎えた管渠は存在していないが、老朽化は進んでいるため、適正な投資規模を把握しつつ、計画的に更新を行う必要がある。
　今後、行政区域内人口の減少に連動し有収水量も減少していく見込みである。一方で物価の高騰によるランニングコストの増大や、施設の老朽化に伴う投資的経費の増加も見込まれている。これらの課題に対応するため、使用料の改定も含め検討していく必要がある。</t>
    <rPh sb="1" eb="3">
      <t>ケイエイ</t>
    </rPh>
    <rPh sb="3" eb="4">
      <t>ジョウ</t>
    </rPh>
    <rPh sb="5" eb="7">
      <t>シヒョウ</t>
    </rPh>
    <rPh sb="8" eb="9">
      <t>カン</t>
    </rPh>
    <rPh sb="12" eb="14">
      <t>リョウコウ</t>
    </rPh>
    <rPh sb="15" eb="16">
      <t>アタイ</t>
    </rPh>
    <rPh sb="17" eb="18">
      <t>シメ</t>
    </rPh>
    <rPh sb="29" eb="31">
      <t>イッパン</t>
    </rPh>
    <rPh sb="31" eb="33">
      <t>カイケイ</t>
    </rPh>
    <rPh sb="39" eb="41">
      <t>イゾン</t>
    </rPh>
    <rPh sb="45" eb="47">
      <t>ジョウキョウ</t>
    </rPh>
    <rPh sb="54" eb="56">
      <t>タイヨウ</t>
    </rPh>
    <rPh sb="56" eb="58">
      <t>ネンスウ</t>
    </rPh>
    <rPh sb="59" eb="60">
      <t>ムカ</t>
    </rPh>
    <rPh sb="62" eb="64">
      <t>カンキョ</t>
    </rPh>
    <rPh sb="65" eb="67">
      <t>ソンザイ</t>
    </rPh>
    <rPh sb="74" eb="77">
      <t>ロウキュウカ</t>
    </rPh>
    <rPh sb="78" eb="79">
      <t>スス</t>
    </rPh>
    <rPh sb="86" eb="88">
      <t>テキセイ</t>
    </rPh>
    <rPh sb="89" eb="91">
      <t>トウシ</t>
    </rPh>
    <rPh sb="91" eb="93">
      <t>キボ</t>
    </rPh>
    <rPh sb="94" eb="96">
      <t>ハアク</t>
    </rPh>
    <rPh sb="100" eb="102">
      <t>ケイカク</t>
    </rPh>
    <rPh sb="102" eb="103">
      <t>テキ</t>
    </rPh>
    <rPh sb="104" eb="106">
      <t>コウシン</t>
    </rPh>
    <rPh sb="107" eb="108">
      <t>オコナ</t>
    </rPh>
    <rPh sb="109" eb="111">
      <t>ヒツヨウ</t>
    </rPh>
    <rPh sb="117" eb="119">
      <t>コンゴ</t>
    </rPh>
    <rPh sb="120" eb="122">
      <t>ギョウセイ</t>
    </rPh>
    <rPh sb="122" eb="124">
      <t>クイキ</t>
    </rPh>
    <rPh sb="124" eb="125">
      <t>ナイ</t>
    </rPh>
    <rPh sb="125" eb="127">
      <t>ジンコウ</t>
    </rPh>
    <rPh sb="128" eb="130">
      <t>ゲンショウ</t>
    </rPh>
    <rPh sb="131" eb="133">
      <t>レンドウ</t>
    </rPh>
    <rPh sb="134" eb="136">
      <t>ユウシュウ</t>
    </rPh>
    <rPh sb="136" eb="138">
      <t>スイリョウ</t>
    </rPh>
    <rPh sb="139" eb="141">
      <t>ゲンショウ</t>
    </rPh>
    <rPh sb="145" eb="147">
      <t>ミコ</t>
    </rPh>
    <rPh sb="152" eb="154">
      <t>イッポウ</t>
    </rPh>
    <rPh sb="155" eb="157">
      <t>ブッカ</t>
    </rPh>
    <rPh sb="158" eb="160">
      <t>コウトウ</t>
    </rPh>
    <rPh sb="172" eb="174">
      <t>ゾウダイ</t>
    </rPh>
    <rPh sb="176" eb="178">
      <t>シセツ</t>
    </rPh>
    <rPh sb="179" eb="182">
      <t>ロウキュウカ</t>
    </rPh>
    <rPh sb="183" eb="184">
      <t>トモナ</t>
    </rPh>
    <rPh sb="185" eb="188">
      <t>トウシテキ</t>
    </rPh>
    <rPh sb="188" eb="190">
      <t>ケイヒ</t>
    </rPh>
    <rPh sb="191" eb="193">
      <t>ゾウカ</t>
    </rPh>
    <rPh sb="194" eb="196">
      <t>ミコ</t>
    </rPh>
    <rPh sb="206" eb="208">
      <t>カダイ</t>
    </rPh>
    <rPh sb="209" eb="211">
      <t>タイオウ</t>
    </rPh>
    <phoneticPr fontId="4"/>
  </si>
  <si>
    <t>①類似団体平均値と比較し、有形固定資産減価償却率は低い水準となっている。
②管渠老朽化率は法定耐用年数を経過した管渠がないため値は生じていない。
③管渠改善率は法定耐用年数を経過した管渠が存在しておらず、更新をしていないため値は生じていない。将来に向け更新時期等検討を行い、計画的に更新していく必要がある。</t>
    <rPh sb="1" eb="3">
      <t>ルイジ</t>
    </rPh>
    <rPh sb="3" eb="5">
      <t>ダンタイ</t>
    </rPh>
    <rPh sb="5" eb="8">
      <t>ヘイキンチ</t>
    </rPh>
    <rPh sb="9" eb="11">
      <t>ヒカク</t>
    </rPh>
    <rPh sb="13" eb="15">
      <t>ユウケイ</t>
    </rPh>
    <rPh sb="15" eb="17">
      <t>コテイ</t>
    </rPh>
    <rPh sb="17" eb="19">
      <t>シサン</t>
    </rPh>
    <rPh sb="19" eb="21">
      <t>ゲンカ</t>
    </rPh>
    <rPh sb="21" eb="23">
      <t>ショウキャク</t>
    </rPh>
    <rPh sb="23" eb="24">
      <t>リツ</t>
    </rPh>
    <rPh sb="25" eb="26">
      <t>ヒク</t>
    </rPh>
    <rPh sb="27" eb="29">
      <t>スイジュン</t>
    </rPh>
    <rPh sb="38" eb="40">
      <t>カンキョ</t>
    </rPh>
    <rPh sb="40" eb="43">
      <t>ロウキュウカ</t>
    </rPh>
    <rPh sb="43" eb="44">
      <t>リツ</t>
    </rPh>
    <rPh sb="45" eb="47">
      <t>ホウテイ</t>
    </rPh>
    <rPh sb="47" eb="49">
      <t>タイヨウ</t>
    </rPh>
    <rPh sb="49" eb="51">
      <t>ネンスウ</t>
    </rPh>
    <rPh sb="52" eb="54">
      <t>ケイカ</t>
    </rPh>
    <rPh sb="56" eb="58">
      <t>カンキョ</t>
    </rPh>
    <rPh sb="63" eb="64">
      <t>アタイ</t>
    </rPh>
    <rPh sb="65" eb="66">
      <t>ショウ</t>
    </rPh>
    <rPh sb="74" eb="76">
      <t>カンキョ</t>
    </rPh>
    <rPh sb="76" eb="78">
      <t>カイゼン</t>
    </rPh>
    <rPh sb="78" eb="79">
      <t>リツ</t>
    </rPh>
    <rPh sb="80" eb="82">
      <t>ホウテイ</t>
    </rPh>
    <rPh sb="82" eb="84">
      <t>タイヨウ</t>
    </rPh>
    <rPh sb="84" eb="86">
      <t>ネンスウ</t>
    </rPh>
    <rPh sb="87" eb="89">
      <t>ケイカ</t>
    </rPh>
    <rPh sb="91" eb="93">
      <t>カンキョ</t>
    </rPh>
    <rPh sb="94" eb="96">
      <t>ソンザイ</t>
    </rPh>
    <rPh sb="102" eb="104">
      <t>コウシン</t>
    </rPh>
    <rPh sb="112" eb="113">
      <t>アタイ</t>
    </rPh>
    <rPh sb="114" eb="115">
      <t>ショウ</t>
    </rPh>
    <rPh sb="121" eb="123">
      <t>ショウライ</t>
    </rPh>
    <rPh sb="124" eb="125">
      <t>ム</t>
    </rPh>
    <rPh sb="126" eb="128">
      <t>コウシン</t>
    </rPh>
    <rPh sb="128" eb="130">
      <t>ジキ</t>
    </rPh>
    <rPh sb="130" eb="131">
      <t>トウ</t>
    </rPh>
    <rPh sb="131" eb="133">
      <t>ケントウ</t>
    </rPh>
    <rPh sb="134" eb="135">
      <t>オコナ</t>
    </rPh>
    <rPh sb="137" eb="140">
      <t>ケイカクテキ</t>
    </rPh>
    <rPh sb="141" eb="143">
      <t>コウシン</t>
    </rPh>
    <rPh sb="147" eb="1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</si>
</sst>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35-4015-BE10-1A930A3E81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A035-4015-BE10-1A930A3E81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9C-46C4-A578-D845588E4CA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E9C-46C4-A578-D845588E4CA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79.510000000000005</c:v>
                </c:pt>
                <c:pt idx="1">
                  <c:v>83.32</c:v>
                </c:pt>
                <c:pt idx="2">
                  <c:v>83.33</c:v>
                </c:pt>
                <c:pt idx="3">
                  <c:v>88.93</c:v>
                </c:pt>
                <c:pt idx="4">
                  <c:v>88.51</c:v>
                </c:pt>
              </c:numCache>
            </c:numRef>
          </c:val>
          <c:extLst>
            <c:ext xmlns:c16="http://schemas.microsoft.com/office/drawing/2014/chart" uri="{C3380CC4-5D6E-409C-BE32-E72D297353CC}">
              <c16:uniqueId val="{00000000-09A9-4E85-A8F9-5FA9473A3B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9A9-4E85-A8F9-5FA9473A3B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123.95</c:v>
                </c:pt>
                <c:pt idx="1">
                  <c:v>120.28</c:v>
                </c:pt>
                <c:pt idx="2">
                  <c:v>137.43</c:v>
                </c:pt>
                <c:pt idx="3">
                  <c:v>121.69</c:v>
                </c:pt>
                <c:pt idx="4">
                  <c:v>131.85</c:v>
                </c:pt>
              </c:numCache>
            </c:numRef>
          </c:val>
          <c:extLst>
            <c:ext xmlns:c16="http://schemas.microsoft.com/office/drawing/2014/chart" uri="{C3380CC4-5D6E-409C-BE32-E72D297353CC}">
              <c16:uniqueId val="{00000000-6005-4EED-B647-ACA0212C0A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005-4EED-B647-ACA0212C0A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3.87</c:v>
                </c:pt>
                <c:pt idx="1">
                  <c:v>7.74</c:v>
                </c:pt>
                <c:pt idx="2">
                  <c:v>10.92</c:v>
                </c:pt>
                <c:pt idx="3">
                  <c:v>14.01</c:v>
                </c:pt>
                <c:pt idx="4">
                  <c:v>16.59</c:v>
                </c:pt>
              </c:numCache>
            </c:numRef>
          </c:val>
          <c:extLst>
            <c:ext xmlns:c16="http://schemas.microsoft.com/office/drawing/2014/chart" uri="{C3380CC4-5D6E-409C-BE32-E72D297353CC}">
              <c16:uniqueId val="{00000000-55FA-4979-915D-8C45B88D8F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5FA-4979-915D-8C45B88D8F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87-4F3F-9937-0F89832EA9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687-4F3F-9937-0F89832EA9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F2-4056-AB54-4EA263872F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DF2-4056-AB54-4EA263872F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21.07</c:v>
                </c:pt>
                <c:pt idx="1">
                  <c:v>27.76</c:v>
                </c:pt>
                <c:pt idx="2">
                  <c:v>32.130000000000003</c:v>
                </c:pt>
                <c:pt idx="3">
                  <c:v>40.020000000000003</c:v>
                </c:pt>
                <c:pt idx="4">
                  <c:v>37.46</c:v>
                </c:pt>
              </c:numCache>
            </c:numRef>
          </c:val>
          <c:extLst>
            <c:ext xmlns:c16="http://schemas.microsoft.com/office/drawing/2014/chart" uri="{C3380CC4-5D6E-409C-BE32-E72D297353CC}">
              <c16:uniqueId val="{00000000-D428-4953-A46C-DB6463AB28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428-4953-A46C-DB6463AB28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608.98</c:v>
                </c:pt>
                <c:pt idx="1">
                  <c:v>576.69000000000005</c:v>
                </c:pt>
                <c:pt idx="2">
                  <c:v>546.63</c:v>
                </c:pt>
                <c:pt idx="3">
                  <c:v>1669.08</c:v>
                </c:pt>
                <c:pt idx="4">
                  <c:v>1647.61</c:v>
                </c:pt>
              </c:numCache>
            </c:numRef>
          </c:val>
          <c:extLst>
            <c:ext xmlns:c16="http://schemas.microsoft.com/office/drawing/2014/chart" uri="{C3380CC4-5D6E-409C-BE32-E72D297353CC}">
              <c16:uniqueId val="{00000000-D798-4AA7-926A-E6C54E4BE7E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D798-4AA7-926A-E6C54E4BE7E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68.069999999999993</c:v>
                </c:pt>
                <c:pt idx="4">
                  <c:v>69.12</c:v>
                </c:pt>
              </c:numCache>
            </c:numRef>
          </c:val>
          <c:extLst>
            <c:ext xmlns:c16="http://schemas.microsoft.com/office/drawing/2014/chart" uri="{C3380CC4-5D6E-409C-BE32-E72D297353CC}">
              <c16:uniqueId val="{00000000-00BA-4AEC-868B-F3815B0AB5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00BA-4AEC-868B-F3815B0AB5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256.22000000000003</c:v>
                </c:pt>
                <c:pt idx="1">
                  <c:v>259.36</c:v>
                </c:pt>
                <c:pt idx="2">
                  <c:v>260.42</c:v>
                </c:pt>
                <c:pt idx="3">
                  <c:v>183.4</c:v>
                </c:pt>
                <c:pt idx="4">
                  <c:v>180.38</c:v>
                </c:pt>
              </c:numCache>
            </c:numRef>
          </c:val>
          <c:extLst>
            <c:ext xmlns:c16="http://schemas.microsoft.com/office/drawing/2014/chart" uri="{C3380CC4-5D6E-409C-BE32-E72D297353CC}">
              <c16:uniqueId val="{00000000-C37B-4B34-BB74-37D83C7B8A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C37B-4B34-BB74-37D83C7B8A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野木町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24869</v>
      </c>
      <c r="AM8" s="41"/>
      <c r="AN8" s="41"/>
      <c r="AO8" s="41"/>
      <c r="AP8" s="41"/>
      <c r="AQ8" s="41"/>
      <c r="AR8" s="41"/>
      <c r="AS8" s="41"/>
      <c r="AT8" s="34">
        <f>データ!T6</f>
        <v>30.27</v>
      </c>
      <c r="AU8" s="34"/>
      <c r="AV8" s="34"/>
      <c r="AW8" s="34"/>
      <c r="AX8" s="34"/>
      <c r="AY8" s="34"/>
      <c r="AZ8" s="34"/>
      <c r="BA8" s="34"/>
      <c r="BB8" s="34">
        <f>データ!U6</f>
        <v>821.57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53.65</v>
      </c>
      <c r="J10" s="34"/>
      <c r="K10" s="34"/>
      <c r="L10" s="34"/>
      <c r="M10" s="34"/>
      <c r="N10" s="34"/>
      <c r="O10" s="34"/>
      <c r="P10" s="34">
        <f>データ!P6</f>
        <v>7.11</v>
      </c>
      <c r="Q10" s="34"/>
      <c r="R10" s="34"/>
      <c r="S10" s="34"/>
      <c r="T10" s="34"/>
      <c r="U10" s="34"/>
      <c r="V10" s="34"/>
      <c r="W10" s="34">
        <f>データ!Q6</f>
        <v>79.09</v>
      </c>
      <c r="X10" s="34"/>
      <c r="Y10" s="34"/>
      <c r="Z10" s="34"/>
      <c r="AA10" s="34"/>
      <c r="AB10" s="34"/>
      <c r="AC10" s="34"/>
      <c r="AD10" s="41">
        <f>データ!R6</f>
        <v>2530</v>
      </c>
      <c r="AE10" s="41"/>
      <c r="AF10" s="41"/>
      <c r="AG10" s="41"/>
      <c r="AH10" s="41"/>
      <c r="AI10" s="41"/>
      <c r="AJ10" s="41"/>
      <c r="AK10" s="2"/>
      <c r="AL10" s="41">
        <f>データ!V6</f>
        <v>1767</v>
      </c>
      <c r="AM10" s="41"/>
      <c r="AN10" s="41"/>
      <c r="AO10" s="41"/>
      <c r="AP10" s="41"/>
      <c r="AQ10" s="41"/>
      <c r="AR10" s="41"/>
      <c r="AS10" s="41"/>
      <c r="AT10" s="34">
        <f>データ!W6</f>
        <v>0.54</v>
      </c>
      <c r="AU10" s="34"/>
      <c r="AV10" s="34"/>
      <c r="AW10" s="34"/>
      <c r="AX10" s="34"/>
      <c r="AY10" s="34"/>
      <c r="AZ10" s="34"/>
      <c r="BA10" s="34"/>
      <c r="BB10" s="34">
        <f>データ!X6</f>
        <v>3272.22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pkDrNt6pwDywuWxHXXcoMlKfwpHwUguxJn/kAsQ8Vt1VBQ2JgbU4FDgL7bt64wYUyDzRsmQH5qTqAMbJEVgpkQ==" saltValue="BRCePCzFEuY3Hu5WYOT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93645</v>
      </c>
      <c r="D6" s="19">
        <f t="shared" si="3"/>
        <v>46</v>
      </c>
      <c r="E6" s="19">
        <f t="shared" si="3"/>
        <v>17</v>
      </c>
      <c r="F6" s="19">
        <f t="shared" si="3"/>
        <v>4</v>
      </c>
      <c r="G6" s="19">
        <f t="shared" si="3"/>
        <v>0</v>
      </c>
      <c r="H6" s="19" t="str">
        <f t="shared" si="3"/>
        <v>栃木県　野木町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53.65</v>
      </c>
      <c r="P6" s="20">
        <f t="shared" si="3"/>
        <v>7.11</v>
      </c>
      <c r="Q6" s="20">
        <f t="shared" si="3"/>
        <v>79.09</v>
      </c>
      <c r="R6" s="20">
        <f t="shared" si="3"/>
        <v>2530</v>
      </c>
      <c r="S6" s="20">
        <f t="shared" si="3"/>
        <v>24869</v>
      </c>
      <c r="T6" s="20">
        <f t="shared" si="3"/>
        <v>30.27</v>
      </c>
      <c r="U6" s="20">
        <f t="shared" si="3"/>
        <v>821.57</v>
      </c>
      <c r="V6" s="20">
        <f t="shared" si="3"/>
        <v>1767</v>
      </c>
      <c r="W6" s="20">
        <f t="shared" si="3"/>
        <v>0.54</v>
      </c>
      <c r="X6" s="20">
        <f t="shared" si="3"/>
        <v>3272.22</v>
      </c>
      <c r="Y6" s="21">
        <f>IF(Y7="",NA(),Y7)</f>
        <v>123.95</v>
      </c>
      <c r="Z6" s="21">
        <f t="shared" ref="Z6:AH6" si="4">IF(Z7="",NA(),Z7)</f>
        <v>120.28</v>
      </c>
      <c r="AA6" s="21">
        <f t="shared" si="4"/>
        <v>137.43</v>
      </c>
      <c r="AB6" s="21">
        <f t="shared" si="4"/>
        <v>121.69</v>
      </c>
      <c r="AC6" s="21">
        <f t="shared" si="4"/>
        <v>131.85</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21.07</v>
      </c>
      <c r="AV6" s="21">
        <f t="shared" ref="AV6:BD6" si="6">IF(AV7="",NA(),AV7)</f>
        <v>27.76</v>
      </c>
      <c r="AW6" s="21">
        <f t="shared" si="6"/>
        <v>32.130000000000003</v>
      </c>
      <c r="AX6" s="21">
        <f t="shared" si="6"/>
        <v>40.020000000000003</v>
      </c>
      <c r="AY6" s="21">
        <f t="shared" si="6"/>
        <v>37.46</v>
      </c>
      <c r="AZ6" s="21">
        <f t="shared" si="6"/>
        <v>44.24</v>
      </c>
      <c r="BA6" s="21">
        <f t="shared" si="6"/>
        <v>43.07</v>
      </c>
      <c r="BB6" s="21">
        <f t="shared" si="6"/>
        <v>45.42</v>
      </c>
      <c r="BC6" s="21">
        <f t="shared" si="6"/>
        <v>50.63</v>
      </c>
      <c r="BD6" s="21">
        <f t="shared" si="6"/>
        <v>53.28</v>
      </c>
      <c r="BE6" s="20" t="str">
        <f>IF(BE7="","",IF(BE7="-","【-】","【"&amp;SUBSTITUTE(TEXT(BE7,"#,##0.00"),"-","△")&amp;"】"))</f>
        <v>【50.90】</v>
      </c>
      <c r="BF6" s="21">
        <f>IF(BF7="",NA(),BF7)</f>
        <v>608.98</v>
      </c>
      <c r="BG6" s="21">
        <f t="shared" ref="BG6:BO6" si="7">IF(BG7="",NA(),BG7)</f>
        <v>576.69000000000005</v>
      </c>
      <c r="BH6" s="21">
        <f t="shared" si="7"/>
        <v>546.63</v>
      </c>
      <c r="BI6" s="21">
        <f t="shared" si="7"/>
        <v>1669.08</v>
      </c>
      <c r="BJ6" s="21">
        <f t="shared" si="7"/>
        <v>1647.61</v>
      </c>
      <c r="BK6" s="21">
        <f t="shared" si="7"/>
        <v>1258.43</v>
      </c>
      <c r="BL6" s="21">
        <f t="shared" si="7"/>
        <v>1163.75</v>
      </c>
      <c r="BM6" s="21">
        <f t="shared" si="7"/>
        <v>1195.47</v>
      </c>
      <c r="BN6" s="21">
        <f t="shared" si="7"/>
        <v>1168.69</v>
      </c>
      <c r="BO6" s="21">
        <f t="shared" si="7"/>
        <v>1142.44</v>
      </c>
      <c r="BP6" s="20" t="str">
        <f>IF(BP7="","",IF(BP7="-","【-】","【"&amp;SUBSTITUTE(TEXT(BP7,"#,##0.00"),"-","△")&amp;"】"))</f>
        <v>【1,099.15】</v>
      </c>
      <c r="BQ6" s="21">
        <f>IF(BQ7="",NA(),BQ7)</f>
        <v>100</v>
      </c>
      <c r="BR6" s="21">
        <f t="shared" ref="BR6:BZ6" si="8">IF(BR7="",NA(),BR7)</f>
        <v>100</v>
      </c>
      <c r="BS6" s="21">
        <f t="shared" si="8"/>
        <v>100</v>
      </c>
      <c r="BT6" s="21">
        <f t="shared" si="8"/>
        <v>68.069999999999993</v>
      </c>
      <c r="BU6" s="21">
        <f t="shared" si="8"/>
        <v>69.12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256.22000000000003</v>
      </c>
      <c r="CC6" s="21">
        <f t="shared" ref="CC6:CK6" si="9">IF(CC7="",NA(),CC7)</f>
        <v>259.36</v>
      </c>
      <c r="CD6" s="21">
        <f t="shared" si="9"/>
        <v>260.42</v>
      </c>
      <c r="CE6" s="21">
        <f t="shared" si="9"/>
        <v>183.4</v>
      </c>
      <c r="CF6" s="21">
        <f t="shared" si="9"/>
        <v>180.38</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79.510000000000005</v>
      </c>
      <c r="CY6" s="21">
        <f t="shared" ref="CY6:DG6" si="11">IF(CY7="",NA(),CY7)</f>
        <v>83.32</v>
      </c>
      <c r="CZ6" s="21">
        <f t="shared" si="11"/>
        <v>83.33</v>
      </c>
      <c r="DA6" s="21">
        <f t="shared" si="11"/>
        <v>88.93</v>
      </c>
      <c r="DB6" s="21">
        <f t="shared" si="11"/>
        <v>88.51</v>
      </c>
      <c r="DC6" s="21">
        <f t="shared" si="11"/>
        <v>84.19</v>
      </c>
      <c r="DD6" s="21">
        <f t="shared" si="11"/>
        <v>84.34</v>
      </c>
      <c r="DE6" s="21">
        <f t="shared" si="11"/>
        <v>84.34</v>
      </c>
      <c r="DF6" s="21">
        <f t="shared" si="11"/>
        <v>84.73</v>
      </c>
      <c r="DG6" s="21">
        <f t="shared" si="11"/>
        <v>84.21</v>
      </c>
      <c r="DH6" s="20" t="str">
        <f>IF(DH7="","",IF(DH7="-","【-】","【"&amp;SUBSTITUTE(TEXT(DH7,"#,##0.00"),"-","△")&amp;"】"))</f>
        <v>【86.31】</v>
      </c>
      <c r="DI6" s="21">
        <f>IF(DI7="",NA(),DI7)</f>
        <v>3.87</v>
      </c>
      <c r="DJ6" s="21">
        <f t="shared" ref="DJ6:DR6" si="12">IF(DJ7="",NA(),DJ7)</f>
        <v>7.74</v>
      </c>
      <c r="DK6" s="21">
        <f t="shared" si="12"/>
        <v>10.92</v>
      </c>
      <c r="DL6" s="21">
        <f t="shared" si="12"/>
        <v>14.01</v>
      </c>
      <c r="DM6" s="21">
        <f t="shared" si="12"/>
        <v>16.59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93645</v>
      </c>
      <c r="D7" s="23">
        <v>46</v>
      </c>
      <c r="E7" s="23">
        <v>17</v>
      </c>
      <c r="F7" s="23">
        <v>4</v>
      </c>
      <c r="G7" s="23">
        <v>0</v>
      </c>
      <c r="H7" s="23" t="s">
        <v>96</v>
      </c>
      <c r="I7" s="23" t="s">
        <v>97</v>
      </c>
      <c r="J7" s="23" t="s">
        <v>98</v>
      </c>
      <c r="K7" s="23" t="s">
        <v>99</v>
      </c>
      <c r="L7" s="23" t="s">
        <v>100</v>
      </c>
      <c r="M7" s="23" t="s">
        <v>101</v>
      </c>
      <c r="N7" s="24" t="s">
        <v>102</v>
      </c>
      <c r="O7" s="24">
        <v>53.65</v>
      </c>
      <c r="P7" s="24">
        <v>7.11</v>
      </c>
      <c r="Q7" s="24">
        <v>79.09</v>
      </c>
      <c r="R7" s="24">
        <v>2530</v>
      </c>
      <c r="S7" s="24">
        <v>24869</v>
      </c>
      <c r="T7" s="24">
        <v>30.27</v>
      </c>
      <c r="U7" s="24">
        <v>821.57</v>
      </c>
      <c r="V7" s="24">
        <v>1767</v>
      </c>
      <c r="W7" s="24">
        <v>0.54</v>
      </c>
      <c r="X7" s="24">
        <v>3272.22</v>
      </c>
      <c r="Y7" s="24">
        <v>123.95</v>
      </c>
      <c r="Z7" s="24">
        <v>120.28</v>
      </c>
      <c r="AA7" s="24">
        <v>137.43</v>
      </c>
      <c r="AB7" s="24">
        <v>121.69</v>
      </c>
      <c r="AC7" s="24">
        <v>131.85</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21.07</v>
      </c>
      <c r="AV7" s="24">
        <v>27.76</v>
      </c>
      <c r="AW7" s="24">
        <v>32.130000000000003</v>
      </c>
      <c r="AX7" s="24">
        <v>40.020000000000003</v>
      </c>
      <c r="AY7" s="24">
        <v>37.46</v>
      </c>
      <c r="AZ7" s="24">
        <v>44.24</v>
      </c>
      <c r="BA7" s="24">
        <v>43.07</v>
      </c>
      <c r="BB7" s="24">
        <v>45.42</v>
      </c>
      <c r="BC7" s="24">
        <v>50.63</v>
      </c>
      <c r="BD7" s="24">
        <v>53.28</v>
      </c>
      <c r="BE7" s="24">
        <v>50.9</v>
      </c>
      <c r="BF7" s="24">
        <v>608.98</v>
      </c>
      <c r="BG7" s="24">
        <v>576.69000000000005</v>
      </c>
      <c r="BH7" s="24">
        <v>546.63</v>
      </c>
      <c r="BI7" s="24">
        <v>1669.08</v>
      </c>
      <c r="BJ7" s="24">
        <v>1647.61</v>
      </c>
      <c r="BK7" s="24">
        <v>1258.43</v>
      </c>
      <c r="BL7" s="24">
        <v>1163.75</v>
      </c>
      <c r="BM7" s="24">
        <v>1195.47</v>
      </c>
      <c r="BN7" s="24">
        <v>1168.69</v>
      </c>
      <c r="BO7" s="24">
        <v>1142.44</v>
      </c>
      <c r="BP7" s="24">
        <v>1099.1500000000001</v>
      </c>
      <c r="BQ7" s="24">
        <v>100</v>
      </c>
      <c r="BR7" s="24">
        <v>100</v>
      </c>
      <c r="BS7" s="24">
        <v>100</v>
      </c>
      <c r="BT7" s="24">
        <v>68.069999999999993</v>
      </c>
      <c r="BU7" s="24">
        <v>69.12</v>
      </c>
      <c r="BV7" s="24">
        <v>73.36</v>
      </c>
      <c r="BW7" s="24">
        <v>72.599999999999994</v>
      </c>
      <c r="BX7" s="24">
        <v>69.430000000000007</v>
      </c>
      <c r="BY7" s="24">
        <v>70.709999999999994</v>
      </c>
      <c r="BZ7" s="24">
        <v>66.63</v>
      </c>
      <c r="CA7" s="24">
        <v>72.92</v>
      </c>
      <c r="CB7" s="24">
        <v>256.22000000000003</v>
      </c>
      <c r="CC7" s="24">
        <v>259.36</v>
      </c>
      <c r="CD7" s="24">
        <v>260.42</v>
      </c>
      <c r="CE7" s="24">
        <v>183.4</v>
      </c>
      <c r="CF7" s="24">
        <v>180.38</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79.510000000000005</v>
      </c>
      <c r="CY7" s="24">
        <v>83.32</v>
      </c>
      <c r="CZ7" s="24">
        <v>83.33</v>
      </c>
      <c r="DA7" s="24">
        <v>88.93</v>
      </c>
      <c r="DB7" s="24">
        <v>88.51</v>
      </c>
      <c r="DC7" s="24">
        <v>84.19</v>
      </c>
      <c r="DD7" s="24">
        <v>84.34</v>
      </c>
      <c r="DE7" s="24">
        <v>84.34</v>
      </c>
      <c r="DF7" s="24">
        <v>84.73</v>
      </c>
      <c r="DG7" s="24">
        <v>84.21</v>
      </c>
      <c r="DH7" s="24">
        <v>86.31</v>
      </c>
      <c r="DI7" s="24">
        <v>3.87</v>
      </c>
      <c r="DJ7" s="24">
        <v>7.74</v>
      </c>
      <c r="DK7" s="24">
        <v>10.92</v>
      </c>
      <c r="DL7" s="24">
        <v>14.01</v>
      </c>
      <c r="DM7" s="24">
        <v>16.59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2026-01-20T00:58:44Z</cp:lastPrinted>
  <dcterms:created xsi:type="dcterms:W3CDTF">2025-12-23T06:09:54Z</dcterms:created>
  <dcterms:modified xsi:type="dcterms:W3CDTF">2026-03-06T05:10:09Z</dcterms:modified>
  <cp:category/>
</cp:coreProperties>
</file>