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B09AF2B1-98AF-40E1-A4A1-C87DA315285B}" xr6:coauthVersionLast="47" xr6:coauthVersionMax="47" xr10:uidLastSave="{00000000-0000-0000-0000-000000000000}"/>
  <workbookProtection workbookAlgorithmName="SHA-512" workbookHashValue="bxOm3J23xXy2E3UJ6Bg36jVRZVf7BSVDNPBA5B8+sOlhjQGP0T81X+irLVrVSASX9pwla5E7ags70EUDGVHmsg==" workbookSaltValue="goR+dsnwRnjOIeTD4ru7T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L10" i="4"/>
  <c r="AD10" i="4"/>
  <c r="B10" i="4"/>
  <c r="AD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<sst xmlns="http://schemas.openxmlformats.org/spreadsheetml/2006/main" count="231" uniqueCount="118">
  <si>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</si>
  <si>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</si>
  <si>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</si>
  <si>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</si>
  <si>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</si>
  <si>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</si>
  <si>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</si>
  <si>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</si>
  <si>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</si>
  <si>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</si>
  <si>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</si>
  <si>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</si>
  <si>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</si>
  <si>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</si>
  <si>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</si>
  <si>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</si>
  <si>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</si>
  <si>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</si>
  <si>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</si>
  <si>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</si>
  <si>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</si>
  <si>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</si>
  <si>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</si>
  <si>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</si>
  <si>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</si>
  <si>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</si>
  <si>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</si>
  <si>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</si>
  <si>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</si>
  <si>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</si>
  <si>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</si>
  <si>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</si>
  <si>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</si>
  <si>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</si>
  <si>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</si>
  <si>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</si>
  <si>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</si>
  <si>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</si>
  <si>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</si>
  <si>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</si>
  <si>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</si>
  <si>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</si>
  <si>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</si>
  <si>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</si>
  <si>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</si>
  <si>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</si>
  <si>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</si>
  <si>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</si>
  <si>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</si>
  <si>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</si>
  <si>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</si>
  <si>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</si>
  <si>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</si>
  <si>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</si>
  <si>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</si>
  <si>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</si>
  <si>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</si>
  <si>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</si>
  <si>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</si>
  <si>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</si>
  <si>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</si>
  <si>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</si>
  <si>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</si>
  <si>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</si>
  <si>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</si>
  <si>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</si>
  <si>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</si>
  <si>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</si>
  <si>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</si>
  <si>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</si>
  <si>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</si>
  <si>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</si>
  <si>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</si>
  <si>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</si>
  <si>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</si>
  <si>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</si>
  <si>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</si>
  <si>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</si>
  <si>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</si>
  <si>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</si>
  <si>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</si>
  <si>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</si>
  <si>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</si>
  <si>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</si>
  <si>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</si>
  <si>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</si>
  <si>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</si>
  <si>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</si>
  <si>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</si>
  <si>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</si>
  <si>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</si>
  <si>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</si>
  <si>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</si>
  <si>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</si>
  <si>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</si>
  <si>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</si>
  <si>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</si>
  <si>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</si>
  <si>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</si>
  <si>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</si>
  <si>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</si>
  <si>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</si>
  <si>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</si>
  <si>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</si>
  <si>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</si>
  <si>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</si>
  <si>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</si>
  <si>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</si>
  <si>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</si>
  <si>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</si>
  <si>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</si>
  <si>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</si>
  <si>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</si>
  <si>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</si>
  <si>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</si>
  <si>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「①経常収支比率」は、１００％を超えていることから収支は黒字であるが、一般会計からの繰入に依存しているため、更なる収入の確保と経費削減が必要となる。
　また、「③流動比率」は１００％を上回り、類似団体と比べても高い水準だが、今後は施設の更新等想定される。その財源として企業債を積極的に活用する必要があるため、現金等流動資産の増減については高い水準を維持し、経営の柔軟性を維持していく必要がある。
　「④企業債残高対規模比率」についても、当事業が完了していることから減少傾向にある。しかし、今後は施設の更新等想定されるため、平均値と乖離し過ぎないよう努める。
　「⑤経費回収率」は１００％を下回っていることから一般会計からの繰入に依存していることが分かる。今後は適正な使用料の確保と汚水処理費の削減が必要である。
　一方で「⑥汚水処理原価」は全国平均や類似団体平均よりも大幅に低いため、効率的な汚水処理施設の運転ができていると考えられる。今後も低い水準を維持できるよう努める。
　「⑦施設利用率」・「⑧水洗化率」は平均並みであり、汚水処理施設としてはまだ余力を残している。住民への接続を呼びかけ、水洗化率の向上を促進し、より能率的な施設利用を目指していく。</t>
    <rPh sb="93" eb="95">
      <t>ウワマワ</t>
    </rPh>
    <rPh sb="97" eb="101">
      <t>ルイジダンタイ</t>
    </rPh>
    <rPh sb="102" eb="103">
      <t>クラ</t>
    </rPh>
    <rPh sb="106" eb="107">
      <t>タカ</t>
    </rPh>
    <rPh sb="108" eb="110">
      <t>スイジュン</t>
    </rPh>
    <rPh sb="113" eb="115">
      <t>コンゴ</t>
    </rPh>
    <rPh sb="116" eb="118">
      <t>シセツ</t>
    </rPh>
    <rPh sb="119" eb="121">
      <t>コウシン</t>
    </rPh>
    <rPh sb="121" eb="122">
      <t>トウ</t>
    </rPh>
    <rPh sb="122" eb="124">
      <t>ソウテイ</t>
    </rPh>
    <rPh sb="130" eb="132">
      <t>ザイゲン</t>
    </rPh>
    <rPh sb="135" eb="137">
      <t>キギョウ</t>
    </rPh>
    <rPh sb="137" eb="138">
      <t>サイ</t>
    </rPh>
    <rPh sb="139" eb="142">
      <t>セッキョクテキ</t>
    </rPh>
    <rPh sb="143" eb="145">
      <t>カツヨウ</t>
    </rPh>
    <rPh sb="147" eb="149">
      <t>ヒツヨウ</t>
    </rPh>
    <rPh sb="155" eb="157">
      <t>ゲンキン</t>
    </rPh>
    <rPh sb="157" eb="158">
      <t>トウ</t>
    </rPh>
    <rPh sb="158" eb="160">
      <t>リュウドウ</t>
    </rPh>
    <rPh sb="160" eb="162">
      <t>シサン</t>
    </rPh>
    <rPh sb="163" eb="165">
      <t>ゾウゲン</t>
    </rPh>
    <rPh sb="170" eb="171">
      <t>タカ</t>
    </rPh>
    <rPh sb="172" eb="174">
      <t>スイジュン</t>
    </rPh>
    <rPh sb="175" eb="177">
      <t>イジ</t>
    </rPh>
    <rPh sb="179" eb="181">
      <t>ケイエイ</t>
    </rPh>
    <rPh sb="182" eb="185">
      <t>ジュウナンセイ</t>
    </rPh>
    <rPh sb="186" eb="188">
      <t>イジ</t>
    </rPh>
    <rPh sb="192" eb="194">
      <t>ヒツヨウ</t>
    </rPh>
    <phoneticPr fontId="4"/>
  </si>
  <si>
    <t>　野木町の農業集落排水事業は２地区で事業を行っており、佐川野地区では平成１１年、川西地区では平成１７年から供用を開始している。現在、管渠の不備は確認されていないが処理場やポンプ場では修繕箇所が多々見受けられる状況である。
　佐川野地区については、令和７年度に維持管理適正化計画を策定し、計画的な老朽化対策を図っていく。</t>
    <rPh sb="112" eb="115">
      <t>サガワノ</t>
    </rPh>
    <rPh sb="115" eb="117">
      <t>チク</t>
    </rPh>
    <rPh sb="123" eb="125">
      <t>レイワ</t>
    </rPh>
    <rPh sb="126" eb="128">
      <t>ネンド</t>
    </rPh>
    <rPh sb="129" eb="131">
      <t>イジ</t>
    </rPh>
    <rPh sb="131" eb="133">
      <t>カンリ</t>
    </rPh>
    <rPh sb="133" eb="136">
      <t>テキセイカ</t>
    </rPh>
    <rPh sb="136" eb="138">
      <t>ケイカク</t>
    </rPh>
    <rPh sb="139" eb="141">
      <t>サクテイ</t>
    </rPh>
    <rPh sb="143" eb="146">
      <t>ケイカクテキ</t>
    </rPh>
    <rPh sb="147" eb="150">
      <t>ロウキュウカ</t>
    </rPh>
    <rPh sb="150" eb="152">
      <t>タイサク</t>
    </rPh>
    <rPh sb="153" eb="154">
      <t>ハカ</t>
    </rPh>
    <phoneticPr fontId="4"/>
  </si>
  <si>
    <t>　経営の健全性・効率性の項目によっては、類似団体の平均値よりも数値が上回っているが、経費回収率に課題がみられた。本事業はすでに整備工事が完了しているが、未接続の住民は少なくはない。また、今後は施設の老朽化に伴う更新等が予想されるとともに物価高騰による営業費用の増加も予想される。しかし、佐川野地区においては、規制緩和による住宅開発を促進しており、接続率の向上が期待され、使用料の増収を見込める。今後は料金の改定を計画しており、汚水処理にかかる費用を一般財源に頼らない経営を目指していく。</t>
    <rPh sb="93" eb="95">
      <t>コンゴ</t>
    </rPh>
    <rPh sb="96" eb="98">
      <t>シセツ</t>
    </rPh>
    <rPh sb="99" eb="102">
      <t>ロウキュウカ</t>
    </rPh>
    <rPh sb="103" eb="104">
      <t>トモナ</t>
    </rPh>
    <rPh sb="105" eb="107">
      <t>コウシン</t>
    </rPh>
    <rPh sb="107" eb="108">
      <t>トウ</t>
    </rPh>
    <rPh sb="109" eb="111">
      <t>ヨソウ</t>
    </rPh>
    <rPh sb="118" eb="120">
      <t>ブッカ</t>
    </rPh>
    <rPh sb="120" eb="122">
      <t>コウトウ</t>
    </rPh>
    <rPh sb="125" eb="127">
      <t>エイギョウ</t>
    </rPh>
    <rPh sb="127" eb="129">
      <t>ヒヨウ</t>
    </rPh>
    <rPh sb="130" eb="132">
      <t>ゾウカ</t>
    </rPh>
    <rPh sb="133" eb="135">
      <t>ヨソウ</t>
    </rPh>
    <rPh sb="197" eb="199">
      <t>コンゴ</t>
    </rPh>
    <rPh sb="200" eb="202">
      <t>リョウキン</t>
    </rPh>
    <rPh sb="203" eb="205">
      <t>カイテイ</t>
    </rPh>
    <rPh sb="206" eb="208">
      <t>ケイカク</t>
    </rPh>
    <rPh sb="213" eb="215">
      <t>オスイ</t>
    </rPh>
    <rPh sb="215" eb="217">
      <t>ショリ</t>
    </rPh>
    <rPh sb="221" eb="223">
      <t>ヒヨウ</t>
    </rPh>
    <rPh sb="224" eb="226">
      <t>イッパン</t>
    </rPh>
    <rPh sb="226" eb="228">
      <t>ザイゲン</t>
    </rPh>
    <rPh sb="229" eb="230">
      <t>タヨ</t>
    </rPh>
    <rPh sb="233" eb="235">
      <t>ケイエイ</t>
    </rPh>
    <rPh sb="236" eb="23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</si>
</sst>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BA-4093-9DF5-F5E72C62E9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DBA-4093-9DF5-F5E72C62E9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60.12</c:v>
                </c:pt>
                <c:pt idx="1">
                  <c:v>58.55</c:v>
                </c:pt>
                <c:pt idx="2">
                  <c:v>76.42</c:v>
                </c:pt>
                <c:pt idx="3">
                  <c:v>55.99</c:v>
                </c:pt>
                <c:pt idx="4">
                  <c:v>55.01</c:v>
                </c:pt>
              </c:numCache>
            </c:numRef>
          </c:val>
          <c:extLst>
            <c:ext xmlns:c16="http://schemas.microsoft.com/office/drawing/2014/chart" uri="{C3380CC4-5D6E-409C-BE32-E72D297353CC}">
              <c16:uniqueId val="{00000000-E249-4EFA-B3B5-FCDB5D3D21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249-4EFA-B3B5-FCDB5D3D21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85.71</c:v>
                </c:pt>
                <c:pt idx="1">
                  <c:v>80.7</c:v>
                </c:pt>
                <c:pt idx="2">
                  <c:v>81.040000000000006</c:v>
                </c:pt>
                <c:pt idx="3">
                  <c:v>82.31</c:v>
                </c:pt>
                <c:pt idx="4">
                  <c:v>83.33</c:v>
                </c:pt>
              </c:numCache>
            </c:numRef>
          </c:val>
          <c:extLst>
            <c:ext xmlns:c16="http://schemas.microsoft.com/office/drawing/2014/chart" uri="{C3380CC4-5D6E-409C-BE32-E72D297353CC}">
              <c16:uniqueId val="{00000000-BD5B-4266-81C1-0752635E61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D5B-4266-81C1-0752635E61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145.19</c:v>
                </c:pt>
                <c:pt idx="1">
                  <c:v>140.1</c:v>
                </c:pt>
                <c:pt idx="2">
                  <c:v>136.16999999999999</c:v>
                </c:pt>
                <c:pt idx="3">
                  <c:v>141.05000000000001</c:v>
                </c:pt>
                <c:pt idx="4">
                  <c:v>134.79</c:v>
                </c:pt>
              </c:numCache>
            </c:numRef>
          </c:val>
          <c:extLst>
            <c:ext xmlns:c16="http://schemas.microsoft.com/office/drawing/2014/chart" uri="{C3380CC4-5D6E-409C-BE32-E72D297353CC}">
              <c16:uniqueId val="{00000000-0738-4352-9AA0-D352C6DDB6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738-4352-9AA0-D352C6DDB6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formatCode="#,##0.00;&quot;△&quot;#,##0.00">
                  <c:v>0</c:v>
                </c:pt>
                <c:pt idx="1">
                  <c:v>6.36</c:v>
                </c:pt>
                <c:pt idx="2">
                  <c:v>9.52</c:v>
                </c:pt>
                <c:pt idx="3">
                  <c:v>12.66</c:v>
                </c:pt>
                <c:pt idx="4">
                  <c:v>15.77</c:v>
                </c:pt>
              </c:numCache>
            </c:numRef>
          </c:val>
          <c:extLst>
            <c:ext xmlns:c16="http://schemas.microsoft.com/office/drawing/2014/chart" uri="{C3380CC4-5D6E-409C-BE32-E72D297353CC}">
              <c16:uniqueId val="{00000000-8450-4B07-A2AD-54BDDC972F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450-4B07-A2AD-54BDDC972F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5-4BEB-99C6-7E8F573A0A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7A5-4BEB-99C6-7E8F573A0A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A8-4975-8415-903A09A5D5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1CA8-4975-8415-903A09A5D5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50.28</c:v>
                </c:pt>
                <c:pt idx="1">
                  <c:v>64.260000000000005</c:v>
                </c:pt>
                <c:pt idx="2">
                  <c:v>77.91</c:v>
                </c:pt>
                <c:pt idx="3">
                  <c:v>91.66</c:v>
                </c:pt>
                <c:pt idx="4">
                  <c:v>103.15</c:v>
                </c:pt>
              </c:numCache>
            </c:numRef>
          </c:val>
          <c:extLst>
            <c:ext xmlns:c16="http://schemas.microsoft.com/office/drawing/2014/chart" uri="{C3380CC4-5D6E-409C-BE32-E72D297353CC}">
              <c16:uniqueId val="{00000000-1C9D-491B-B121-33C4EC3E5F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C9D-491B-B121-33C4EC3E5F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1204.21</c:v>
                </c:pt>
                <c:pt idx="1">
                  <c:v>1113.1199999999999</c:v>
                </c:pt>
                <c:pt idx="2">
                  <c:v>992</c:v>
                </c:pt>
                <c:pt idx="3">
                  <c:v>868.58</c:v>
                </c:pt>
                <c:pt idx="4">
                  <c:v>708.46</c:v>
                </c:pt>
              </c:numCache>
            </c:numRef>
          </c:val>
          <c:extLst>
            <c:ext xmlns:c16="http://schemas.microsoft.com/office/drawing/2014/chart" uri="{C3380CC4-5D6E-409C-BE32-E72D297353CC}">
              <c16:uniqueId val="{00000000-1E9C-46C0-9E86-D4907BA8D3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E9C-46C0-9E86-D4907BA8D3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82.6</c:v>
                </c:pt>
                <c:pt idx="1">
                  <c:v>79.22</c:v>
                </c:pt>
                <c:pt idx="2">
                  <c:v>66.459999999999994</c:v>
                </c:pt>
                <c:pt idx="3">
                  <c:v>71.34</c:v>
                </c:pt>
                <c:pt idx="4">
                  <c:v>58.1</c:v>
                </c:pt>
              </c:numCache>
            </c:numRef>
          </c:val>
          <c:extLst>
            <c:ext xmlns:c16="http://schemas.microsoft.com/office/drawing/2014/chart" uri="{C3380CC4-5D6E-409C-BE32-E72D297353CC}">
              <c16:uniqueId val="{00000000-5F1C-46BE-8660-258C8D1BAF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F1C-46BE-8660-258C8D1BAF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150.88</c:v>
                </c:pt>
                <c:pt idx="1">
                  <c:v>157.44</c:v>
                </c:pt>
                <c:pt idx="2">
                  <c:v>187.21</c:v>
                </c:pt>
                <c:pt idx="3">
                  <c:v>175.17</c:v>
                </c:pt>
                <c:pt idx="4">
                  <c:v>214.8</c:v>
                </c:pt>
              </c:numCache>
            </c:numRef>
          </c:val>
          <c:extLst>
            <c:ext xmlns:c16="http://schemas.microsoft.com/office/drawing/2014/chart" uri="{C3380CC4-5D6E-409C-BE32-E72D297353CC}">
              <c16:uniqueId val="{00000000-5CE5-4A6A-AD9C-362E1EEA56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CE5-4A6A-AD9C-362E1EEA56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野木町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24869</v>
      </c>
      <c r="AM8" s="41"/>
      <c r="AN8" s="41"/>
      <c r="AO8" s="41"/>
      <c r="AP8" s="41"/>
      <c r="AQ8" s="41"/>
      <c r="AR8" s="41"/>
      <c r="AS8" s="41"/>
      <c r="AT8" s="34">
        <f>データ!T6</f>
        <v>30.27</v>
      </c>
      <c r="AU8" s="34"/>
      <c r="AV8" s="34"/>
      <c r="AW8" s="34"/>
      <c r="AX8" s="34"/>
      <c r="AY8" s="34"/>
      <c r="AZ8" s="34"/>
      <c r="BA8" s="34"/>
      <c r="BB8" s="34">
        <f>データ!U6</f>
        <v>821.57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87.7</v>
      </c>
      <c r="J10" s="34"/>
      <c r="K10" s="34"/>
      <c r="L10" s="34"/>
      <c r="M10" s="34"/>
      <c r="N10" s="34"/>
      <c r="O10" s="34"/>
      <c r="P10" s="34">
        <f>データ!P6</f>
        <v>4.2699999999999996</v>
      </c>
      <c r="Q10" s="34"/>
      <c r="R10" s="34"/>
      <c r="S10" s="34"/>
      <c r="T10" s="34"/>
      <c r="U10" s="34"/>
      <c r="V10" s="34"/>
      <c r="W10" s="34">
        <f>データ!Q6</f>
        <v>83.99</v>
      </c>
      <c r="X10" s="34"/>
      <c r="Y10" s="34"/>
      <c r="Z10" s="34"/>
      <c r="AA10" s="34"/>
      <c r="AB10" s="34"/>
      <c r="AC10" s="34"/>
      <c r="AD10" s="41">
        <f>データ!R6</f>
        <v>2530</v>
      </c>
      <c r="AE10" s="41"/>
      <c r="AF10" s="41"/>
      <c r="AG10" s="41"/>
      <c r="AH10" s="41"/>
      <c r="AI10" s="41"/>
      <c r="AJ10" s="41"/>
      <c r="AK10" s="2"/>
      <c r="AL10" s="41">
        <f>データ!V6</f>
        <v>1062</v>
      </c>
      <c r="AM10" s="41"/>
      <c r="AN10" s="41"/>
      <c r="AO10" s="41"/>
      <c r="AP10" s="41"/>
      <c r="AQ10" s="41"/>
      <c r="AR10" s="41"/>
      <c r="AS10" s="41"/>
      <c r="AT10" s="34">
        <f>データ!W6</f>
        <v>0.46</v>
      </c>
      <c r="AU10" s="34"/>
      <c r="AV10" s="34"/>
      <c r="AW10" s="34"/>
      <c r="AX10" s="34"/>
      <c r="AY10" s="34"/>
      <c r="AZ10" s="34"/>
      <c r="BA10" s="34"/>
      <c r="BB10" s="34">
        <f>データ!X6</f>
        <v>2308.6999999999998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H0Tq6pAWXMbYvvdWQQgRon48901uC5SEUU7tDlat9WAp9z0XsaAhW4OYeFisj95dkz0VHJ2Ez7S6bShgTDUg==" saltValue="Jhbj6LkCV4EMpyv2V2FI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93645</v>
      </c>
      <c r="D6" s="19">
        <f t="shared" si="3"/>
        <v>46</v>
      </c>
      <c r="E6" s="19">
        <f t="shared" si="3"/>
        <v>17</v>
      </c>
      <c r="F6" s="19">
        <f t="shared" si="3"/>
        <v>5</v>
      </c>
      <c r="G6" s="19">
        <f t="shared" si="3"/>
        <v>0</v>
      </c>
      <c r="H6" s="19" t="str">
        <f t="shared" si="3"/>
        <v>栃木県　野木町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87.7</v>
      </c>
      <c r="P6" s="20">
        <f t="shared" si="3"/>
        <v>4.2699999999999996</v>
      </c>
      <c r="Q6" s="20">
        <f t="shared" si="3"/>
        <v>83.99</v>
      </c>
      <c r="R6" s="20">
        <f t="shared" si="3"/>
        <v>2530</v>
      </c>
      <c r="S6" s="20">
        <f t="shared" si="3"/>
        <v>24869</v>
      </c>
      <c r="T6" s="20">
        <f t="shared" si="3"/>
        <v>30.27</v>
      </c>
      <c r="U6" s="20">
        <f t="shared" si="3"/>
        <v>821.57</v>
      </c>
      <c r="V6" s="20">
        <f t="shared" si="3"/>
        <v>1062</v>
      </c>
      <c r="W6" s="20">
        <f t="shared" si="3"/>
        <v>0.46</v>
      </c>
      <c r="X6" s="20">
        <f t="shared" si="3"/>
        <v>2308.6999999999998</v>
      </c>
      <c r="Y6" s="21">
        <f>IF(Y7="",NA(),Y7)</f>
        <v>145.19</v>
      </c>
      <c r="Z6" s="21">
        <f t="shared" ref="Z6:AH6" si="4">IF(Z7="",NA(),Z7)</f>
        <v>140.1</v>
      </c>
      <c r="AA6" s="21">
        <f t="shared" si="4"/>
        <v>136.16999999999999</v>
      </c>
      <c r="AB6" s="21">
        <f t="shared" si="4"/>
        <v>141.05000000000001</v>
      </c>
      <c r="AC6" s="21">
        <f t="shared" si="4"/>
        <v>134.79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50.28</v>
      </c>
      <c r="AV6" s="21">
        <f t="shared" ref="AV6:BD6" si="6">IF(AV7="",NA(),AV7)</f>
        <v>64.260000000000005</v>
      </c>
      <c r="AW6" s="21">
        <f t="shared" si="6"/>
        <v>77.91</v>
      </c>
      <c r="AX6" s="21">
        <f t="shared" si="6"/>
        <v>91.66</v>
      </c>
      <c r="AY6" s="21">
        <f t="shared" si="6"/>
        <v>103.15</v>
      </c>
      <c r="AZ6" s="21">
        <f t="shared" si="6"/>
        <v>29.13</v>
      </c>
      <c r="BA6" s="21">
        <f t="shared" si="6"/>
        <v>35.69</v>
      </c>
      <c r="BB6" s="21">
        <f t="shared" si="6"/>
        <v>38.4</v>
      </c>
      <c r="BC6" s="21">
        <f t="shared" si="6"/>
        <v>44.04</v>
      </c>
      <c r="BD6" s="21">
        <f t="shared" si="6"/>
        <v>58.25</v>
      </c>
      <c r="BE6" s="20" t="str">
        <f>IF(BE7="","",IF(BE7="-","【-】","【"&amp;SUBSTITUTE(TEXT(BE7,"#,##0.00"),"-","△")&amp;"】"))</f>
        <v>【47.19】</v>
      </c>
      <c r="BF6" s="21">
        <f>IF(BF7="",NA(),BF7)</f>
        <v>1204.21</v>
      </c>
      <c r="BG6" s="21">
        <f t="shared" ref="BG6:BO6" si="7">IF(BG7="",NA(),BG7)</f>
        <v>1113.1199999999999</v>
      </c>
      <c r="BH6" s="21">
        <f t="shared" si="7"/>
        <v>992</v>
      </c>
      <c r="BI6" s="21">
        <f t="shared" si="7"/>
        <v>868.58</v>
      </c>
      <c r="BJ6" s="21">
        <f t="shared" si="7"/>
        <v>708.46</v>
      </c>
      <c r="BK6" s="21">
        <f t="shared" si="7"/>
        <v>867.83</v>
      </c>
      <c r="BL6" s="21">
        <f t="shared" si="7"/>
        <v>791.76</v>
      </c>
      <c r="BM6" s="21">
        <f t="shared" si="7"/>
        <v>900.82</v>
      </c>
      <c r="BN6" s="21">
        <f t="shared" si="7"/>
        <v>839.21</v>
      </c>
      <c r="BO6" s="21">
        <f t="shared" si="7"/>
        <v>791.46</v>
      </c>
      <c r="BP6" s="20" t="str">
        <f>IF(BP7="","",IF(BP7="-","【-】","【"&amp;SUBSTITUTE(TEXT(BP7,"#,##0.00"),"-","△")&amp;"】"))</f>
        <v>【798.10】</v>
      </c>
      <c r="BQ6" s="21">
        <f>IF(BQ7="",NA(),BQ7)</f>
        <v>82.6</v>
      </c>
      <c r="BR6" s="21">
        <f t="shared" ref="BR6:BZ6" si="8">IF(BR7="",NA(),BR7)</f>
        <v>79.22</v>
      </c>
      <c r="BS6" s="21">
        <f t="shared" si="8"/>
        <v>66.459999999999994</v>
      </c>
      <c r="BT6" s="21">
        <f t="shared" si="8"/>
        <v>71.34</v>
      </c>
      <c r="BU6" s="21">
        <f t="shared" si="8"/>
        <v>58.1</v>
      </c>
      <c r="BV6" s="21">
        <f t="shared" si="8"/>
        <v>57.08</v>
      </c>
      <c r="BW6" s="21">
        <f t="shared" si="8"/>
        <v>56.26</v>
      </c>
      <c r="BX6" s="21">
        <f t="shared" si="8"/>
        <v>52.94</v>
      </c>
      <c r="BY6" s="21">
        <f t="shared" si="8"/>
        <v>52.05</v>
      </c>
      <c r="BZ6" s="21">
        <f t="shared" si="8"/>
        <v>47.96</v>
      </c>
      <c r="CA6" s="20" t="str">
        <f>IF(CA7="","",IF(CA7="-","【-】","【"&amp;SUBSTITUTE(TEXT(CA7,"#,##0.00"),"-","△")&amp;"】"))</f>
        <v>【54.51】</v>
      </c>
      <c r="CB6" s="21">
        <f>IF(CB7="",NA(),CB7)</f>
        <v>150.88</v>
      </c>
      <c r="CC6" s="21">
        <f t="shared" ref="CC6:CK6" si="9">IF(CC7="",NA(),CC7)</f>
        <v>157.44</v>
      </c>
      <c r="CD6" s="21">
        <f t="shared" si="9"/>
        <v>187.21</v>
      </c>
      <c r="CE6" s="21">
        <f t="shared" si="9"/>
        <v>175.17</v>
      </c>
      <c r="CF6" s="21">
        <f t="shared" si="9"/>
        <v>214.8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60.12</v>
      </c>
      <c r="CN6" s="21">
        <f t="shared" ref="CN6:CV6" si="10">IF(CN7="",NA(),CN7)</f>
        <v>58.55</v>
      </c>
      <c r="CO6" s="21">
        <f t="shared" si="10"/>
        <v>76.42</v>
      </c>
      <c r="CP6" s="21">
        <f t="shared" si="10"/>
        <v>55.99</v>
      </c>
      <c r="CQ6" s="21">
        <f t="shared" si="10"/>
        <v>55.01</v>
      </c>
      <c r="CR6" s="21">
        <f t="shared" si="10"/>
        <v>54.83</v>
      </c>
      <c r="CS6" s="21">
        <f t="shared" si="10"/>
        <v>66.53</v>
      </c>
      <c r="CT6" s="21">
        <f t="shared" si="10"/>
        <v>52.35</v>
      </c>
      <c r="CU6" s="21">
        <f t="shared" si="10"/>
        <v>46.25</v>
      </c>
      <c r="CV6" s="21">
        <f t="shared" si="10"/>
        <v>45.32</v>
      </c>
      <c r="CW6" s="20" t="str">
        <f>IF(CW7="","",IF(CW7="-","【-】","【"&amp;SUBSTITUTE(TEXT(CW7,"#,##0.00"),"-","△")&amp;"】"))</f>
        <v>【49.92】</v>
      </c>
      <c r="CX6" s="21">
        <f>IF(CX7="",NA(),CX7)</f>
        <v>85.71</v>
      </c>
      <c r="CY6" s="21">
        <f t="shared" ref="CY6:DG6" si="11">IF(CY7="",NA(),CY7)</f>
        <v>80.7</v>
      </c>
      <c r="CZ6" s="21">
        <f t="shared" si="11"/>
        <v>81.040000000000006</v>
      </c>
      <c r="DA6" s="21">
        <f t="shared" si="11"/>
        <v>82.31</v>
      </c>
      <c r="DB6" s="21">
        <f t="shared" si="11"/>
        <v>83.33</v>
      </c>
      <c r="DC6" s="21">
        <f t="shared" si="11"/>
        <v>84.7</v>
      </c>
      <c r="DD6" s="21">
        <f t="shared" si="11"/>
        <v>84.67</v>
      </c>
      <c r="DE6" s="21">
        <f t="shared" si="11"/>
        <v>84.39</v>
      </c>
      <c r="DF6" s="21">
        <f t="shared" si="11"/>
        <v>83.96</v>
      </c>
      <c r="DG6" s="21">
        <f t="shared" si="11"/>
        <v>83.54</v>
      </c>
      <c r="DH6" s="20" t="str">
        <f>IF(DH7="","",IF(DH7="-","【-】","【"&amp;SUBSTITUTE(TEXT(DH7,"#,##0.00"),"-","△")&amp;"】"))</f>
        <v>【87.80】</v>
      </c>
      <c r="DI6" s="20">
        <f>IF(DI7="",NA(),DI7)</f>
        <v>0</v>
      </c>
      <c r="DJ6" s="21">
        <f t="shared" ref="DJ6:DR6" si="12">IF(DJ7="",NA(),DJ7)</f>
        <v>6.36</v>
      </c>
      <c r="DK6" s="21">
        <f t="shared" si="12"/>
        <v>9.52</v>
      </c>
      <c r="DL6" s="21">
        <f t="shared" si="12"/>
        <v>12.66</v>
      </c>
      <c r="DM6" s="21">
        <f t="shared" si="12"/>
        <v>15.77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93645</v>
      </c>
      <c r="D7" s="23">
        <v>46</v>
      </c>
      <c r="E7" s="23">
        <v>17</v>
      </c>
      <c r="F7" s="23">
        <v>5</v>
      </c>
      <c r="G7" s="23">
        <v>0</v>
      </c>
      <c r="H7" s="23" t="s">
        <v>96</v>
      </c>
      <c r="I7" s="23" t="s">
        <v>97</v>
      </c>
      <c r="J7" s="23" t="s">
        <v>98</v>
      </c>
      <c r="K7" s="23" t="s">
        <v>99</v>
      </c>
      <c r="L7" s="23" t="s">
        <v>100</v>
      </c>
      <c r="M7" s="23" t="s">
        <v>101</v>
      </c>
      <c r="N7" s="24" t="s">
        <v>102</v>
      </c>
      <c r="O7" s="24">
        <v>87.7</v>
      </c>
      <c r="P7" s="24">
        <v>4.2699999999999996</v>
      </c>
      <c r="Q7" s="24">
        <v>83.99</v>
      </c>
      <c r="R7" s="24">
        <v>2530</v>
      </c>
      <c r="S7" s="24">
        <v>24869</v>
      </c>
      <c r="T7" s="24">
        <v>30.27</v>
      </c>
      <c r="U7" s="24">
        <v>821.57</v>
      </c>
      <c r="V7" s="24">
        <v>1062</v>
      </c>
      <c r="W7" s="24">
        <v>0.46</v>
      </c>
      <c r="X7" s="24">
        <v>2308.6999999999998</v>
      </c>
      <c r="Y7" s="24">
        <v>145.19</v>
      </c>
      <c r="Z7" s="24">
        <v>140.1</v>
      </c>
      <c r="AA7" s="24">
        <v>136.16999999999999</v>
      </c>
      <c r="AB7" s="24">
        <v>141.05000000000001</v>
      </c>
      <c r="AC7" s="24">
        <v>134.79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50.28</v>
      </c>
      <c r="AV7" s="24">
        <v>64.260000000000005</v>
      </c>
      <c r="AW7" s="24">
        <v>77.91</v>
      </c>
      <c r="AX7" s="24">
        <v>91.66</v>
      </c>
      <c r="AY7" s="24">
        <v>103.15</v>
      </c>
      <c r="AZ7" s="24">
        <v>29.13</v>
      </c>
      <c r="BA7" s="24">
        <v>35.69</v>
      </c>
      <c r="BB7" s="24">
        <v>38.4</v>
      </c>
      <c r="BC7" s="24">
        <v>44.04</v>
      </c>
      <c r="BD7" s="24">
        <v>58.25</v>
      </c>
      <c r="BE7" s="24">
        <v>47.19</v>
      </c>
      <c r="BF7" s="24">
        <v>1204.21</v>
      </c>
      <c r="BG7" s="24">
        <v>1113.1199999999999</v>
      </c>
      <c r="BH7" s="24">
        <v>992</v>
      </c>
      <c r="BI7" s="24">
        <v>868.58</v>
      </c>
      <c r="BJ7" s="24">
        <v>708.46</v>
      </c>
      <c r="BK7" s="24">
        <v>867.83</v>
      </c>
      <c r="BL7" s="24">
        <v>791.76</v>
      </c>
      <c r="BM7" s="24">
        <v>900.82</v>
      </c>
      <c r="BN7" s="24">
        <v>839.21</v>
      </c>
      <c r="BO7" s="24">
        <v>791.46</v>
      </c>
      <c r="BP7" s="24">
        <v>798.1</v>
      </c>
      <c r="BQ7" s="24">
        <v>82.6</v>
      </c>
      <c r="BR7" s="24">
        <v>79.22</v>
      </c>
      <c r="BS7" s="24">
        <v>66.459999999999994</v>
      </c>
      <c r="BT7" s="24">
        <v>71.34</v>
      </c>
      <c r="BU7" s="24">
        <v>58.1</v>
      </c>
      <c r="BV7" s="24">
        <v>57.08</v>
      </c>
      <c r="BW7" s="24">
        <v>56.26</v>
      </c>
      <c r="BX7" s="24">
        <v>52.94</v>
      </c>
      <c r="BY7" s="24">
        <v>52.05</v>
      </c>
      <c r="BZ7" s="24">
        <v>47.96</v>
      </c>
      <c r="CA7" s="24">
        <v>54.51</v>
      </c>
      <c r="CB7" s="24">
        <v>150.88</v>
      </c>
      <c r="CC7" s="24">
        <v>157.44</v>
      </c>
      <c r="CD7" s="24">
        <v>187.21</v>
      </c>
      <c r="CE7" s="24">
        <v>175.17</v>
      </c>
      <c r="CF7" s="24">
        <v>214.8</v>
      </c>
      <c r="CG7" s="24">
        <v>274.99</v>
      </c>
      <c r="CH7" s="24">
        <v>282.08999999999997</v>
      </c>
      <c r="CI7" s="24">
        <v>303.27999999999997</v>
      </c>
      <c r="CJ7" s="24">
        <v>301.86</v>
      </c>
      <c r="CK7" s="24">
        <v>325.85000000000002</v>
      </c>
      <c r="CL7" s="24">
        <v>286.33</v>
      </c>
      <c r="CM7" s="24">
        <v>60.12</v>
      </c>
      <c r="CN7" s="24">
        <v>58.55</v>
      </c>
      <c r="CO7" s="24">
        <v>76.42</v>
      </c>
      <c r="CP7" s="24">
        <v>55.99</v>
      </c>
      <c r="CQ7" s="24">
        <v>55.01</v>
      </c>
      <c r="CR7" s="24">
        <v>54.83</v>
      </c>
      <c r="CS7" s="24">
        <v>66.53</v>
      </c>
      <c r="CT7" s="24">
        <v>52.35</v>
      </c>
      <c r="CU7" s="24">
        <v>46.25</v>
      </c>
      <c r="CV7" s="24">
        <v>45.32</v>
      </c>
      <c r="CW7" s="24">
        <v>49.92</v>
      </c>
      <c r="CX7" s="24">
        <v>85.71</v>
      </c>
      <c r="CY7" s="24">
        <v>80.7</v>
      </c>
      <c r="CZ7" s="24">
        <v>81.040000000000006</v>
      </c>
      <c r="DA7" s="24">
        <v>82.31</v>
      </c>
      <c r="DB7" s="24">
        <v>83.33</v>
      </c>
      <c r="DC7" s="24">
        <v>84.7</v>
      </c>
      <c r="DD7" s="24">
        <v>84.67</v>
      </c>
      <c r="DE7" s="24">
        <v>84.39</v>
      </c>
      <c r="DF7" s="24">
        <v>83.96</v>
      </c>
      <c r="DG7" s="24">
        <v>83.54</v>
      </c>
      <c r="DH7" s="24">
        <v>87.8</v>
      </c>
      <c r="DI7" s="24">
        <v>0</v>
      </c>
      <c r="DJ7" s="24">
        <v>6.36</v>
      </c>
      <c r="DK7" s="24">
        <v>9.52</v>
      </c>
      <c r="DL7" s="24">
        <v>12.66</v>
      </c>
      <c r="DM7" s="24">
        <v>15.77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2026-01-20T00:59:24Z</cp:lastPrinted>
  <dcterms:created xsi:type="dcterms:W3CDTF">2025-12-23T06:18:08Z</dcterms:created>
  <dcterms:modified xsi:type="dcterms:W3CDTF">2026-03-06T05:16:27Z</dcterms:modified>
  <cp:category/>
</cp:coreProperties>
</file>