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1 上水道\"/>
    </mc:Choice>
  </mc:AlternateContent>
  <xr:revisionPtr revIDLastSave="0" documentId="13_ncr:1_{E16C559D-1DFB-4968-AFAB-C20B4E060674}" xr6:coauthVersionLast="47" xr6:coauthVersionMax="47" xr10:uidLastSave="{00000000-0000-0000-0000-000000000000}"/>
  <workbookProtection workbookAlgorithmName="SHA-512" workbookHashValue="pTnIyB1HRlnRcCVoqFDVm3y80Y4W8n6+pES+tjRBTuEdmQ7PklBVf796gahvnPoUn8CS9qgY16AUy3kP54hvPg==" workbookSaltValue="Brl7T21x01hZI/MNJreYGA==" workbookSpinCount="100000" lockStructure="1"/>
  <bookViews>
    <workbookView xWindow="45" yWindow="-163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P6" i="5"/>
  <c r="P10" i="4" s="1"/>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H85" i="4"/>
  <c r="F85" i="4"/>
  <c r="E85" i="4"/>
  <c r="AT10" i="4"/>
  <c r="AL10" i="4"/>
  <c r="W10" i="4"/>
  <c r="B10" i="4"/>
  <c r="BB8" i="4"/>
  <c r="AT8" i="4"/>
  <c r="AL8" i="4"/>
  <c r="AD8" i="4"/>
  <c r="W8" i="4"/>
  <c r="P8" i="4"/>
  <c r="I8" i="4"/>
  <c r="B8" i="4"/>
  <c r="B6" i="4"/>
</calcChain>
</file>

<file path=xl/sharedStrings.xml><?xml version="1.0" encoding="utf-8"?>
<sst xmlns="http://schemas.openxmlformats.org/spreadsheetml/2006/main" count="228" uniqueCount="111">
  <si>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</si>
  <si>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</si>
  <si>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</si>
  <si>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</si>
  <si>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</si>
  <si>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</si>
  <si>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</si>
  <si>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</si>
  <si>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</si>
  <si>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</si>
  <si>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</si>
  <si>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</si>
  <si>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</si>
  <si>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</si>
  <si>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</si>
  <si>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</si>
  <si>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</si>
  <si>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</si>
  <si>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</si>
  <si>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</si>
  <si>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</si>
  <si>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</si>
  <si>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</si>
  <si>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</si>
  <si>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</si>
  <si>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</si>
  <si>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</si>
  <si>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</si>
  <si>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</si>
  <si>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</si>
  <si>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</si>
  <si>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</si>
  <si>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</si>
  <si>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</si>
  <si>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</si>
  <si>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</si>
  <si>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</si>
  <si>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</si>
  <si>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</si>
  <si>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</si>
  <si>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</si>
  <si>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</si>
  <si>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</si>
  <si>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</si>
  <si>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</si>
  <si>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</si>
  <si>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</si>
  <si>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</si>
  <si>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</si>
  <si>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</si>
  <si>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</si>
  <si>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</si>
  <si>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</si>
  <si>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</si>
  <si>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</si>
  <si>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</si>
  <si>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</si>
  <si>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</si>
  <si>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</si>
  <si>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</si>
  <si>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</si>
  <si>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</si>
  <si>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</si>
  <si>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</si>
  <si>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</si>
  <si>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</si>
  <si>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</si>
  <si>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</si>
  <si>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</si>
  <si>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</si>
  <si>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</si>
  <si>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</si>
  <si>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</si>
  <si>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</si>
  <si>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</si>
  <si>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</si>
  <si>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</si>
  <si>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</si>
  <si>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</si>
  <si>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</si>
  <si>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</si>
  <si>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</si>
  <si>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</si>
  <si>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</si>
  <si>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</si>
  <si>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</si>
  <si>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</si>
  <si>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</si>
  <si>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</si>
  <si>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</si>
  <si>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</si>
  <si>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</si>
  <si>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壬生町</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</si>
  <si>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</si>
  <si>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</si>
  <si>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</si>
  <si>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</si>
  <si>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</si>
  <si>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</si>
  <si>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</si>
  <si>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</si>
  <si>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</si>
  <si>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</si>
  <si>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</si>
  <si>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</si>
  <si>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</si>
  <si>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</si>
  <si>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</si>
  <si>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「①経営収支比率」は、100％を上回っており健全経営が維持できている。
 「②累積欠損金比率」は、累積欠損金が発生していないため0％が維持できている。
 「③流動比率」は、100％以上であることから、短期的な債務に対する支払い能力は確保されている状況である。
 「④企業債残高対給水収益比率」は、前年度より減少した。
 「⑤料金回収率」は、100％を上回っており健全経営が維持できている。
 「⑥給水原価」は、類似団体と比べても低い水準を維持できている。
 「⑦施設利用率」は、前年度より減少した。
 「⑧有収率」は、前年度に引き続き漏水調査の実施や漏水箇所の早期修繕を行っており、類似団体平均値を上回っている。</t>
    <rPh sb="267" eb="270">
      <t>ゼンネンド</t>
    </rPh>
    <rPh sb="271" eb="272">
      <t>ヒ</t>
    </rPh>
    <rPh sb="273" eb="274">
      <t>ツヅ</t>
    </rPh>
    <rPh sb="293" eb="294">
      <t>オコナ</t>
    </rPh>
    <phoneticPr fontId="4"/>
  </si>
  <si>
    <t>「①有形固定資産減価償却率」は、類似団体平均値を下回っており、アセットマネジメントに基づき引き続き適切な施設更新計画を進めていく。
 「②管路経年化率」は、法定耐用年数を超えた管路の増加に伴い上昇してきているが、類似団体平均値・全国平均値共に大幅に下回っている状況である。
 「③管路更新率」は、重要給水施設管路の更新及び開発地内の新規布設を優先して実施しているため類似団体平均値を下回っているが、今後は老朽管の計画的な更新を実施する予定であり、上昇していく見込みである。</t>
    <rPh sb="52" eb="54">
      <t>シセツ</t>
    </rPh>
    <rPh sb="56" eb="58">
      <t>ケイカク</t>
    </rPh>
    <rPh sb="150" eb="152">
      <t>ジュウヨウ</t>
    </rPh>
    <rPh sb="152" eb="154">
      <t>キュウスイ</t>
    </rPh>
    <rPh sb="154" eb="156">
      <t>シセツ</t>
    </rPh>
    <rPh sb="156" eb="158">
      <t>カンロ</t>
    </rPh>
    <rPh sb="161" eb="162">
      <t>オヨ</t>
    </rPh>
    <rPh sb="163" eb="165">
      <t>カイハツ</t>
    </rPh>
    <rPh sb="165" eb="167">
      <t>チナイ</t>
    </rPh>
    <rPh sb="168" eb="170">
      <t>シンキ</t>
    </rPh>
    <rPh sb="170" eb="172">
      <t>フセツ</t>
    </rPh>
    <rPh sb="185" eb="189">
      <t>ルイジダンタイ</t>
    </rPh>
    <rPh sb="189" eb="192">
      <t>ヘイキンチ</t>
    </rPh>
    <rPh sb="193" eb="195">
      <t>シタマワ</t>
    </rPh>
    <rPh sb="204" eb="206">
      <t>ロウキュウ</t>
    </rPh>
    <rPh sb="219" eb="221">
      <t>ヨテイ</t>
    </rPh>
    <phoneticPr fontId="4"/>
  </si>
  <si>
    <t>　経営の健全性・効率性に関する指標については、おおむね良好な数値であり、現在は健全な経営状況であると言えるが、人口減少に伴う水道需要の減少や人件費上昇、物価高騰による営業費用の増加により、前年度の数値を下回っている項目が多く、一層効率的な経営を行うことが必要である。
　また、今後老朽化した施設の更新需要が増大していくことが見込まれることから、経営の健全性を確保しながら、計画的に施設更新を行う必要がある。
　そのため、「壬生町水道ビジョン」に基づき、「安全」で「安心」な水道を「安定」して提供できるよう、計画的かつ効率的な事業運営を推進していきたい。</t>
    <rPh sb="36" eb="38">
      <t>ゲンザイ</t>
    </rPh>
    <rPh sb="55" eb="59">
      <t>ジンコウゲンショウ</t>
    </rPh>
    <rPh sb="60" eb="61">
      <t>トモナ</t>
    </rPh>
    <rPh sb="63" eb="64">
      <t>ミチ</t>
    </rPh>
    <rPh sb="64" eb="66">
      <t>ジュヨウ</t>
    </rPh>
    <rPh sb="67" eb="69">
      <t>ゲンショウ</t>
    </rPh>
    <rPh sb="70" eb="75">
      <t>ジンケンヒジョウショウ</t>
    </rPh>
    <rPh sb="76" eb="80">
      <t>ブッカコウトウ</t>
    </rPh>
    <rPh sb="83" eb="87">
      <t>エイギョウヒヨウ</t>
    </rPh>
    <rPh sb="88" eb="90">
      <t>ゾウカ</t>
    </rPh>
    <rPh sb="94" eb="97">
      <t>ゼンネンド</t>
    </rPh>
    <rPh sb="98" eb="100">
      <t>スウチ</t>
    </rPh>
    <rPh sb="101" eb="103">
      <t>シタマワ</t>
    </rPh>
    <rPh sb="107" eb="109">
      <t>コウモク</t>
    </rPh>
    <rPh sb="110" eb="111">
      <t>オオ</t>
    </rPh>
    <rPh sb="113" eb="115">
      <t>イッソウ</t>
    </rPh>
    <rPh sb="115" eb="118">
      <t>コウリツテキ</t>
    </rPh>
    <rPh sb="119" eb="121">
      <t>ケイエイ</t>
    </rPh>
    <rPh sb="122" eb="123">
      <t>オコナ</t>
    </rPh>
    <rPh sb="127" eb="129">
      <t>ヒツヨウ</t>
    </rPh>
    <rPh sb="138" eb="140">
      <t>コンゴ</t>
    </rPh>
    <rPh sb="140" eb="143">
      <t>ロウキュウカ</t>
    </rPh>
    <rPh sb="145" eb="147">
      <t>シセツ</t>
    </rPh>
    <rPh sb="148" eb="150">
      <t>コウシン</t>
    </rPh>
    <rPh sb="150" eb="152">
      <t>ジュヨウ</t>
    </rPh>
    <rPh sb="153" eb="155">
      <t>ゾウダイ</t>
    </rPh>
    <rPh sb="162" eb="164">
      <t>ミコ</t>
    </rPh>
    <rPh sb="172" eb="174">
      <t>ケイエイ</t>
    </rPh>
    <rPh sb="175" eb="178">
      <t>ケンゼンセイ</t>
    </rPh>
    <rPh sb="179" eb="181">
      <t>カクホ</t>
    </rPh>
    <rPh sb="186" eb="189">
      <t>ケイカクテキ</t>
    </rPh>
    <rPh sb="190" eb="194">
      <t>シセツコウシン</t>
    </rPh>
    <rPh sb="195" eb="196">
      <t>オコナ</t>
    </rPh>
    <rPh sb="232" eb="234">
      <t>アンシン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</si>
</sst>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0.21</c:v>
                </c:pt>
                <c:pt idx="1">
                  <c:v>0.17</c:v>
                </c:pt>
                <c:pt idx="2">
                  <c:v>0.14000000000000001</c:v>
                </c:pt>
                <c:pt idx="3">
                  <c:v>0.21</c:v>
                </c:pt>
                <c:pt idx="4">
                  <c:v>0.28999999999999998</c:v>
                </c:pt>
              </c:numCache>
            </c:numRef>
          </c:val>
          <c:extLst>
            <c:ext xmlns:c16="http://schemas.microsoft.com/office/drawing/2014/chart" uri="{C3380CC4-5D6E-409C-BE32-E72D297353CC}">
              <c16:uniqueId val="{00000000-8408-4521-891E-2E1F2AB88E8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8408-4521-891E-2E1F2AB88E8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60.96</c:v>
                </c:pt>
                <c:pt idx="1">
                  <c:v>61.91</c:v>
                </c:pt>
                <c:pt idx="2">
                  <c:v>62.47</c:v>
                </c:pt>
                <c:pt idx="3">
                  <c:v>57.32</c:v>
                </c:pt>
                <c:pt idx="4">
                  <c:v>56.61</c:v>
                </c:pt>
              </c:numCache>
            </c:numRef>
          </c:val>
          <c:extLst>
            <c:ext xmlns:c16="http://schemas.microsoft.com/office/drawing/2014/chart" uri="{C3380CC4-5D6E-409C-BE32-E72D297353CC}">
              <c16:uniqueId val="{00000000-CBB0-4CFD-8C65-FD43D1A57DF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CBB0-4CFD-8C65-FD43D1A57DF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80.67</c:v>
                </c:pt>
                <c:pt idx="1">
                  <c:v>80.349999999999994</c:v>
                </c:pt>
                <c:pt idx="2">
                  <c:v>79.48</c:v>
                </c:pt>
                <c:pt idx="3">
                  <c:v>86.12</c:v>
                </c:pt>
                <c:pt idx="4">
                  <c:v>86.79</c:v>
                </c:pt>
              </c:numCache>
            </c:numRef>
          </c:val>
          <c:extLst>
            <c:ext xmlns:c16="http://schemas.microsoft.com/office/drawing/2014/chart" uri="{C3380CC4-5D6E-409C-BE32-E72D297353CC}">
              <c16:uniqueId val="{00000000-A1DE-44AD-95C2-E907E2E6F0F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A1DE-44AD-95C2-E907E2E6F0F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122.04</c:v>
                </c:pt>
                <c:pt idx="1">
                  <c:v>127.4</c:v>
                </c:pt>
                <c:pt idx="2">
                  <c:v>120.63</c:v>
                </c:pt>
                <c:pt idx="3">
                  <c:v>119.68</c:v>
                </c:pt>
                <c:pt idx="4">
                  <c:v>117.69</c:v>
                </c:pt>
              </c:numCache>
            </c:numRef>
          </c:val>
          <c:extLst>
            <c:ext xmlns:c16="http://schemas.microsoft.com/office/drawing/2014/chart" uri="{C3380CC4-5D6E-409C-BE32-E72D297353CC}">
              <c16:uniqueId val="{00000000-71BC-4454-9076-63618B3B565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71BC-4454-9076-63618B3B565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48.27</c:v>
                </c:pt>
                <c:pt idx="1">
                  <c:v>48.91</c:v>
                </c:pt>
                <c:pt idx="2">
                  <c:v>47.82</c:v>
                </c:pt>
                <c:pt idx="3">
                  <c:v>49.03</c:v>
                </c:pt>
                <c:pt idx="4">
                  <c:v>50.23</c:v>
                </c:pt>
              </c:numCache>
            </c:numRef>
          </c:val>
          <c:extLst>
            <c:ext xmlns:c16="http://schemas.microsoft.com/office/drawing/2014/chart" uri="{C3380CC4-5D6E-409C-BE32-E72D297353CC}">
              <c16:uniqueId val="{00000000-5A1E-4296-816D-F7B515E90C9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5A1E-4296-816D-F7B515E90C9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8.68</c:v>
                </c:pt>
                <c:pt idx="1">
                  <c:v>9.25</c:v>
                </c:pt>
                <c:pt idx="2">
                  <c:v>9.6199999999999992</c:v>
                </c:pt>
                <c:pt idx="3">
                  <c:v>10.220000000000001</c:v>
                </c:pt>
                <c:pt idx="4">
                  <c:v>12.56</c:v>
                </c:pt>
              </c:numCache>
            </c:numRef>
          </c:val>
          <c:extLst>
            <c:ext xmlns:c16="http://schemas.microsoft.com/office/drawing/2014/chart" uri="{C3380CC4-5D6E-409C-BE32-E72D297353CC}">
              <c16:uniqueId val="{00000000-FA69-465B-93A4-99CEA000F53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FA69-465B-93A4-99CEA000F53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266-45BB-9468-2702D5D45B2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B266-45BB-9468-2702D5D45B2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319.97000000000003</c:v>
                </c:pt>
                <c:pt idx="1">
                  <c:v>207.6</c:v>
                </c:pt>
                <c:pt idx="2">
                  <c:v>269.63</c:v>
                </c:pt>
                <c:pt idx="3">
                  <c:v>358.09</c:v>
                </c:pt>
                <c:pt idx="4">
                  <c:v>395.15</c:v>
                </c:pt>
              </c:numCache>
            </c:numRef>
          </c:val>
          <c:extLst>
            <c:ext xmlns:c16="http://schemas.microsoft.com/office/drawing/2014/chart" uri="{C3380CC4-5D6E-409C-BE32-E72D297353CC}">
              <c16:uniqueId val="{00000000-C705-4577-9EEC-DCB55183D0B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C705-4577-9EEC-DCB55183D0B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314.72000000000003</c:v>
                </c:pt>
                <c:pt idx="1">
                  <c:v>312.82</c:v>
                </c:pt>
                <c:pt idx="2">
                  <c:v>307.97000000000003</c:v>
                </c:pt>
                <c:pt idx="3">
                  <c:v>284.91000000000003</c:v>
                </c:pt>
                <c:pt idx="4">
                  <c:v>272.56</c:v>
                </c:pt>
              </c:numCache>
            </c:numRef>
          </c:val>
          <c:extLst>
            <c:ext xmlns:c16="http://schemas.microsoft.com/office/drawing/2014/chart" uri="{C3380CC4-5D6E-409C-BE32-E72D297353CC}">
              <c16:uniqueId val="{00000000-FBEF-453C-B599-AFCD3CCB983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FBEF-453C-B599-AFCD3CCB983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116.95</c:v>
                </c:pt>
                <c:pt idx="1">
                  <c:v>121.25</c:v>
                </c:pt>
                <c:pt idx="2">
                  <c:v>108.78</c:v>
                </c:pt>
                <c:pt idx="3">
                  <c:v>113.07</c:v>
                </c:pt>
                <c:pt idx="4">
                  <c:v>110.78</c:v>
                </c:pt>
              </c:numCache>
            </c:numRef>
          </c:val>
          <c:extLst>
            <c:ext xmlns:c16="http://schemas.microsoft.com/office/drawing/2014/chart" uri="{C3380CC4-5D6E-409C-BE32-E72D297353CC}">
              <c16:uniqueId val="{00000000-781F-48B5-B916-2A772AC7A4D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781F-48B5-B916-2A772AC7A4D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128.54</c:v>
                </c:pt>
                <c:pt idx="1">
                  <c:v>124.26</c:v>
                </c:pt>
                <c:pt idx="2">
                  <c:v>133.33000000000001</c:v>
                </c:pt>
                <c:pt idx="3">
                  <c:v>133.94</c:v>
                </c:pt>
                <c:pt idx="4">
                  <c:v>137.03</c:v>
                </c:pt>
              </c:numCache>
            </c:numRef>
          </c:val>
          <c:extLst>
            <c:ext xmlns:c16="http://schemas.microsoft.com/office/drawing/2014/chart" uri="{C3380CC4-5D6E-409C-BE32-E72D297353CC}">
              <c16:uniqueId val="{00000000-DAF6-4A75-870D-AE2AD2860C3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DAF6-4A75-870D-AE2AD2860C3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栃木県　壬生町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A5</v>
      </c>
      <c r="X8" s="74"/>
      <c r="Y8" s="74"/>
      <c r="Z8" s="74"/>
      <c r="AA8" s="74"/>
      <c r="AB8" s="74"/>
      <c r="AC8" s="74"/>
      <c r="AD8" s="74" t="str">
        <f>データ!$M$6</f>
        <v>非設置</v>
      </c>
      <c r="AE8" s="74"/>
      <c r="AF8" s="74"/>
      <c r="AG8" s="74"/>
      <c r="AH8" s="74"/>
      <c r="AI8" s="74"/>
      <c r="AJ8" s="74"/>
      <c r="AK8" s="2"/>
      <c r="AL8" s="65">
        <f>データ!$R$6</f>
        <v>38140</v>
      </c>
      <c r="AM8" s="65"/>
      <c r="AN8" s="65"/>
      <c r="AO8" s="65"/>
      <c r="AP8" s="65"/>
      <c r="AQ8" s="65"/>
      <c r="AR8" s="65"/>
      <c r="AS8" s="65"/>
      <c r="AT8" s="36">
        <f>データ!$S$6</f>
        <v>61.06</v>
      </c>
      <c r="AU8" s="37"/>
      <c r="AV8" s="37"/>
      <c r="AW8" s="37"/>
      <c r="AX8" s="37"/>
      <c r="AY8" s="37"/>
      <c r="AZ8" s="37"/>
      <c r="BA8" s="37"/>
      <c r="BB8" s="54">
        <f>データ!$T$6</f>
        <v>624.63</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78.05</v>
      </c>
      <c r="J10" s="37"/>
      <c r="K10" s="37"/>
      <c r="L10" s="37"/>
      <c r="M10" s="37"/>
      <c r="N10" s="37"/>
      <c r="O10" s="64"/>
      <c r="P10" s="54">
        <f>データ!$P$6</f>
        <v>98.74</v>
      </c>
      <c r="Q10" s="54"/>
      <c r="R10" s="54"/>
      <c r="S10" s="54"/>
      <c r="T10" s="54"/>
      <c r="U10" s="54"/>
      <c r="V10" s="54"/>
      <c r="W10" s="65">
        <f>データ!$Q$6</f>
        <v>3047</v>
      </c>
      <c r="X10" s="65"/>
      <c r="Y10" s="65"/>
      <c r="Z10" s="65"/>
      <c r="AA10" s="65"/>
      <c r="AB10" s="65"/>
      <c r="AC10" s="65"/>
      <c r="AD10" s="2"/>
      <c r="AE10" s="2"/>
      <c r="AF10" s="2"/>
      <c r="AG10" s="2"/>
      <c r="AH10" s="2"/>
      <c r="AI10" s="2"/>
      <c r="AJ10" s="2"/>
      <c r="AK10" s="2"/>
      <c r="AL10" s="65">
        <f>データ!$U$6</f>
        <v>37510</v>
      </c>
      <c r="AM10" s="65"/>
      <c r="AN10" s="65"/>
      <c r="AO10" s="65"/>
      <c r="AP10" s="65"/>
      <c r="AQ10" s="65"/>
      <c r="AR10" s="65"/>
      <c r="AS10" s="65"/>
      <c r="AT10" s="36">
        <f>データ!$V$6</f>
        <v>25.37</v>
      </c>
      <c r="AU10" s="37"/>
      <c r="AV10" s="37"/>
      <c r="AW10" s="37"/>
      <c r="AX10" s="37"/>
      <c r="AY10" s="37"/>
      <c r="AZ10" s="37"/>
      <c r="BA10" s="37"/>
      <c r="BB10" s="54">
        <f>データ!$W$6</f>
        <v>1478.52</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108</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h7IphxJFbPz4MiGTj23Ixwe1PvyQXy1/e1B9BQENnDbvV5wB4rpQ/Ze+D4WxyFAvro5J3sNe7lS9D0v1dHv08w==" saltValue="z6w0ugmR7MTCm+HeVEjRg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2024</v>
      </c>
      <c r="C6" s="20">
        <f t="shared" ref="C6:W6" si="3">C7</f>
        <v>93611</v>
      </c>
      <c r="D6" s="20">
        <f t="shared" si="3"/>
        <v>46</v>
      </c>
      <c r="E6" s="20">
        <f t="shared" si="3"/>
        <v>1</v>
      </c>
      <c r="F6" s="20">
        <f t="shared" si="3"/>
        <v>0</v>
      </c>
      <c r="G6" s="20">
        <f t="shared" si="3"/>
        <v>1</v>
      </c>
      <c r="H6" s="20" t="str">
        <f t="shared" si="3"/>
        <v>栃木県　壬生町</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78.05</v>
      </c>
      <c r="P6" s="21">
        <f t="shared" si="3"/>
        <v>98.74</v>
      </c>
      <c r="Q6" s="21">
        <f t="shared" si="3"/>
        <v>3047</v>
      </c>
      <c r="R6" s="21">
        <f t="shared" si="3"/>
        <v>38140</v>
      </c>
      <c r="S6" s="21">
        <f t="shared" si="3"/>
        <v>61.06</v>
      </c>
      <c r="T6" s="21">
        <f t="shared" si="3"/>
        <v>624.63</v>
      </c>
      <c r="U6" s="21">
        <f t="shared" si="3"/>
        <v>37510</v>
      </c>
      <c r="V6" s="21">
        <f t="shared" si="3"/>
        <v>25.37</v>
      </c>
      <c r="W6" s="21">
        <f t="shared" si="3"/>
        <v>1478.52</v>
      </c>
      <c r="X6" s="22">
        <f>IF(X7="",NA(),X7)</f>
        <v>122.04</v>
      </c>
      <c r="Y6" s="22">
        <f t="shared" ref="Y6:AG6" si="4">IF(Y7="",NA(),Y7)</f>
        <v>127.4</v>
      </c>
      <c r="Z6" s="22">
        <f t="shared" si="4"/>
        <v>120.63</v>
      </c>
      <c r="AA6" s="22">
        <f t="shared" si="4"/>
        <v>119.68</v>
      </c>
      <c r="AB6" s="22">
        <f t="shared" si="4"/>
        <v>117.69</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319.97000000000003</v>
      </c>
      <c r="AU6" s="22">
        <f t="shared" ref="AU6:BC6" si="6">IF(AU7="",NA(),AU7)</f>
        <v>207.6</v>
      </c>
      <c r="AV6" s="22">
        <f t="shared" si="6"/>
        <v>269.63</v>
      </c>
      <c r="AW6" s="22">
        <f t="shared" si="6"/>
        <v>358.09</v>
      </c>
      <c r="AX6" s="22">
        <f t="shared" si="6"/>
        <v>395.15</v>
      </c>
      <c r="AY6" s="22">
        <f t="shared" si="6"/>
        <v>327.77</v>
      </c>
      <c r="AZ6" s="22">
        <f t="shared" si="6"/>
        <v>338.02</v>
      </c>
      <c r="BA6" s="22">
        <f t="shared" si="6"/>
        <v>345.94</v>
      </c>
      <c r="BB6" s="22">
        <f t="shared" si="6"/>
        <v>329.7</v>
      </c>
      <c r="BC6" s="22">
        <f t="shared" si="6"/>
        <v>319.99</v>
      </c>
      <c r="BD6" s="21" t="str">
        <f>IF(BD7="","",IF(BD7="-","【-】","【"&amp;SUBSTITUTE(TEXT(BD7,"#,##0.00"),"-","△")&amp;"】"))</f>
        <v>【239.69】</v>
      </c>
      <c r="BE6" s="22">
        <f>IF(BE7="",NA(),BE7)</f>
        <v>314.72000000000003</v>
      </c>
      <c r="BF6" s="22">
        <f t="shared" ref="BF6:BN6" si="7">IF(BF7="",NA(),BF7)</f>
        <v>312.82</v>
      </c>
      <c r="BG6" s="22">
        <f t="shared" si="7"/>
        <v>307.97000000000003</v>
      </c>
      <c r="BH6" s="22">
        <f t="shared" si="7"/>
        <v>284.91000000000003</v>
      </c>
      <c r="BI6" s="22">
        <f t="shared" si="7"/>
        <v>272.56</v>
      </c>
      <c r="BJ6" s="22">
        <f t="shared" si="7"/>
        <v>397.1</v>
      </c>
      <c r="BK6" s="22">
        <f t="shared" si="7"/>
        <v>379.91</v>
      </c>
      <c r="BL6" s="22">
        <f t="shared" si="7"/>
        <v>386.61</v>
      </c>
      <c r="BM6" s="22">
        <f t="shared" si="7"/>
        <v>381.56</v>
      </c>
      <c r="BN6" s="22">
        <f t="shared" si="7"/>
        <v>365.55</v>
      </c>
      <c r="BO6" s="21" t="str">
        <f>IF(BO7="","",IF(BO7="-","【-】","【"&amp;SUBSTITUTE(TEXT(BO7,"#,##0.00"),"-","△")&amp;"】"))</f>
        <v>【264.86】</v>
      </c>
      <c r="BP6" s="22">
        <f>IF(BP7="",NA(),BP7)</f>
        <v>116.95</v>
      </c>
      <c r="BQ6" s="22">
        <f t="shared" ref="BQ6:BY6" si="8">IF(BQ7="",NA(),BQ7)</f>
        <v>121.25</v>
      </c>
      <c r="BR6" s="22">
        <f t="shared" si="8"/>
        <v>108.78</v>
      </c>
      <c r="BS6" s="22">
        <f t="shared" si="8"/>
        <v>113.07</v>
      </c>
      <c r="BT6" s="22">
        <f t="shared" si="8"/>
        <v>110.78</v>
      </c>
      <c r="BU6" s="22">
        <f t="shared" si="8"/>
        <v>95.79</v>
      </c>
      <c r="BV6" s="22">
        <f t="shared" si="8"/>
        <v>98.3</v>
      </c>
      <c r="BW6" s="22">
        <f t="shared" si="8"/>
        <v>93.82</v>
      </c>
      <c r="BX6" s="22">
        <f t="shared" si="8"/>
        <v>95.04</v>
      </c>
      <c r="BY6" s="22">
        <f t="shared" si="8"/>
        <v>95.42</v>
      </c>
      <c r="BZ6" s="21" t="str">
        <f>IF(BZ7="","",IF(BZ7="-","【-】","【"&amp;SUBSTITUTE(TEXT(BZ7,"#,##0.00"),"-","△")&amp;"】"))</f>
        <v>【97.59】</v>
      </c>
      <c r="CA6" s="22">
        <f>IF(CA7="",NA(),CA7)</f>
        <v>128.54</v>
      </c>
      <c r="CB6" s="22">
        <f t="shared" ref="CB6:CJ6" si="9">IF(CB7="",NA(),CB7)</f>
        <v>124.26</v>
      </c>
      <c r="CC6" s="22">
        <f t="shared" si="9"/>
        <v>133.33000000000001</v>
      </c>
      <c r="CD6" s="22">
        <f t="shared" si="9"/>
        <v>133.94</v>
      </c>
      <c r="CE6" s="22">
        <f t="shared" si="9"/>
        <v>137.03</v>
      </c>
      <c r="CF6" s="22">
        <f t="shared" si="9"/>
        <v>171.13</v>
      </c>
      <c r="CG6" s="22">
        <f t="shared" si="9"/>
        <v>173.7</v>
      </c>
      <c r="CH6" s="22">
        <f t="shared" si="9"/>
        <v>178.94</v>
      </c>
      <c r="CI6" s="22">
        <f t="shared" si="9"/>
        <v>180.19</v>
      </c>
      <c r="CJ6" s="22">
        <f t="shared" si="9"/>
        <v>184.25</v>
      </c>
      <c r="CK6" s="21" t="str">
        <f>IF(CK7="","",IF(CK7="-","【-】","【"&amp;SUBSTITUTE(TEXT(CK7,"#,##0.00"),"-","△")&amp;"】"))</f>
        <v>【181.66】</v>
      </c>
      <c r="CL6" s="22">
        <f>IF(CL7="",NA(),CL7)</f>
        <v>60.96</v>
      </c>
      <c r="CM6" s="22">
        <f t="shared" ref="CM6:CU6" si="10">IF(CM7="",NA(),CM7)</f>
        <v>61.91</v>
      </c>
      <c r="CN6" s="22">
        <f t="shared" si="10"/>
        <v>62.47</v>
      </c>
      <c r="CO6" s="22">
        <f t="shared" si="10"/>
        <v>57.32</v>
      </c>
      <c r="CP6" s="22">
        <f t="shared" si="10"/>
        <v>56.61</v>
      </c>
      <c r="CQ6" s="22">
        <f t="shared" si="10"/>
        <v>60.12</v>
      </c>
      <c r="CR6" s="22">
        <f t="shared" si="10"/>
        <v>60.34</v>
      </c>
      <c r="CS6" s="22">
        <f t="shared" si="10"/>
        <v>59.54</v>
      </c>
      <c r="CT6" s="22">
        <f t="shared" si="10"/>
        <v>59.26</v>
      </c>
      <c r="CU6" s="22">
        <f t="shared" si="10"/>
        <v>60.44</v>
      </c>
      <c r="CV6" s="21" t="str">
        <f>IF(CV7="","",IF(CV7="-","【-】","【"&amp;SUBSTITUTE(TEXT(CV7,"#,##0.00"),"-","△")&amp;"】"))</f>
        <v>【60.21】</v>
      </c>
      <c r="CW6" s="22">
        <f>IF(CW7="",NA(),CW7)</f>
        <v>80.67</v>
      </c>
      <c r="CX6" s="22">
        <f t="shared" ref="CX6:DF6" si="11">IF(CX7="",NA(),CX7)</f>
        <v>80.349999999999994</v>
      </c>
      <c r="CY6" s="22">
        <f t="shared" si="11"/>
        <v>79.48</v>
      </c>
      <c r="CZ6" s="22">
        <f t="shared" si="11"/>
        <v>86.12</v>
      </c>
      <c r="DA6" s="22">
        <f t="shared" si="11"/>
        <v>86.79</v>
      </c>
      <c r="DB6" s="22">
        <f t="shared" si="11"/>
        <v>84.24</v>
      </c>
      <c r="DC6" s="22">
        <f t="shared" si="11"/>
        <v>84.19</v>
      </c>
      <c r="DD6" s="22">
        <f t="shared" si="11"/>
        <v>83.93</v>
      </c>
      <c r="DE6" s="22">
        <f t="shared" si="11"/>
        <v>83.84</v>
      </c>
      <c r="DF6" s="22">
        <f t="shared" si="11"/>
        <v>83.39</v>
      </c>
      <c r="DG6" s="21" t="str">
        <f>IF(DG7="","",IF(DG7="-","【-】","【"&amp;SUBSTITUTE(TEXT(DG7,"#,##0.00"),"-","△")&amp;"】"))</f>
        <v>【89.21】</v>
      </c>
      <c r="DH6" s="22">
        <f>IF(DH7="",NA(),DH7)</f>
        <v>48.27</v>
      </c>
      <c r="DI6" s="22">
        <f t="shared" ref="DI6:DQ6" si="12">IF(DI7="",NA(),DI7)</f>
        <v>48.91</v>
      </c>
      <c r="DJ6" s="22">
        <f t="shared" si="12"/>
        <v>47.82</v>
      </c>
      <c r="DK6" s="22">
        <f t="shared" si="12"/>
        <v>49.03</v>
      </c>
      <c r="DL6" s="22">
        <f t="shared" si="12"/>
        <v>50.23</v>
      </c>
      <c r="DM6" s="22">
        <f t="shared" si="12"/>
        <v>48.83</v>
      </c>
      <c r="DN6" s="22">
        <f t="shared" si="12"/>
        <v>49.96</v>
      </c>
      <c r="DO6" s="22">
        <f t="shared" si="12"/>
        <v>50.82</v>
      </c>
      <c r="DP6" s="22">
        <f t="shared" si="12"/>
        <v>51.82</v>
      </c>
      <c r="DQ6" s="22">
        <f t="shared" si="12"/>
        <v>52.53</v>
      </c>
      <c r="DR6" s="21" t="str">
        <f>IF(DR7="","",IF(DR7="-","【-】","【"&amp;SUBSTITUTE(TEXT(DR7,"#,##0.00"),"-","△")&amp;"】"))</f>
        <v>【52.41】</v>
      </c>
      <c r="DS6" s="22">
        <f>IF(DS7="",NA(),DS7)</f>
        <v>8.68</v>
      </c>
      <c r="DT6" s="22">
        <f t="shared" ref="DT6:EB6" si="13">IF(DT7="",NA(),DT7)</f>
        <v>9.25</v>
      </c>
      <c r="DU6" s="22">
        <f t="shared" si="13"/>
        <v>9.6199999999999992</v>
      </c>
      <c r="DV6" s="22">
        <f t="shared" si="13"/>
        <v>10.220000000000001</v>
      </c>
      <c r="DW6" s="22">
        <f t="shared" si="13"/>
        <v>12.56</v>
      </c>
      <c r="DX6" s="22">
        <f t="shared" si="13"/>
        <v>18.18</v>
      </c>
      <c r="DY6" s="22">
        <f t="shared" si="13"/>
        <v>19.32</v>
      </c>
      <c r="DZ6" s="22">
        <f t="shared" si="13"/>
        <v>21.16</v>
      </c>
      <c r="EA6" s="22">
        <f t="shared" si="13"/>
        <v>22.72</v>
      </c>
      <c r="EB6" s="22">
        <f t="shared" si="13"/>
        <v>24.16</v>
      </c>
      <c r="EC6" s="21" t="str">
        <f>IF(EC7="","",IF(EC7="-","【-】","【"&amp;SUBSTITUTE(TEXT(EC7,"#,##0.00"),"-","△")&amp;"】"))</f>
        <v>【26.78】</v>
      </c>
      <c r="ED6" s="22">
        <f>IF(ED7="",NA(),ED7)</f>
        <v>0.21</v>
      </c>
      <c r="EE6" s="22">
        <f t="shared" ref="EE6:EM6" si="14">IF(EE7="",NA(),EE7)</f>
        <v>0.17</v>
      </c>
      <c r="EF6" s="22">
        <f t="shared" si="14"/>
        <v>0.14000000000000001</v>
      </c>
      <c r="EG6" s="22">
        <f t="shared" si="14"/>
        <v>0.21</v>
      </c>
      <c r="EH6" s="22">
        <f t="shared" si="14"/>
        <v>0.28999999999999998</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2">
      <c r="A7" s="15"/>
      <c r="B7" s="24">
        <v>2024</v>
      </c>
      <c r="C7" s="24">
        <v>93611</v>
      </c>
      <c r="D7" s="24">
        <v>46</v>
      </c>
      <c r="E7" s="24">
        <v>1</v>
      </c>
      <c r="F7" s="24">
        <v>0</v>
      </c>
      <c r="G7" s="24">
        <v>1</v>
      </c>
      <c r="H7" s="24" t="s">
        <v>92</v>
      </c>
      <c r="I7" s="24" t="s">
        <v>93</v>
      </c>
      <c r="J7" s="24" t="s">
        <v>94</v>
      </c>
      <c r="K7" s="24" t="s">
        <v>95</v>
      </c>
      <c r="L7" s="24" t="s">
        <v>96</v>
      </c>
      <c r="M7" s="24" t="s">
        <v>97</v>
      </c>
      <c r="N7" s="25" t="s">
        <v>98</v>
      </c>
      <c r="O7" s="25">
        <v>78.05</v>
      </c>
      <c r="P7" s="25">
        <v>98.74</v>
      </c>
      <c r="Q7" s="25">
        <v>3047</v>
      </c>
      <c r="R7" s="25">
        <v>38140</v>
      </c>
      <c r="S7" s="25">
        <v>61.06</v>
      </c>
      <c r="T7" s="25">
        <v>624.63</v>
      </c>
      <c r="U7" s="25">
        <v>37510</v>
      </c>
      <c r="V7" s="25">
        <v>25.37</v>
      </c>
      <c r="W7" s="25">
        <v>1478.52</v>
      </c>
      <c r="X7" s="25">
        <v>122.04</v>
      </c>
      <c r="Y7" s="25">
        <v>127.4</v>
      </c>
      <c r="Z7" s="25">
        <v>120.63</v>
      </c>
      <c r="AA7" s="25">
        <v>119.68</v>
      </c>
      <c r="AB7" s="25">
        <v>117.69</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319.97000000000003</v>
      </c>
      <c r="AU7" s="25">
        <v>207.6</v>
      </c>
      <c r="AV7" s="25">
        <v>269.63</v>
      </c>
      <c r="AW7" s="25">
        <v>358.09</v>
      </c>
      <c r="AX7" s="25">
        <v>395.15</v>
      </c>
      <c r="AY7" s="25">
        <v>327.77</v>
      </c>
      <c r="AZ7" s="25">
        <v>338.02</v>
      </c>
      <c r="BA7" s="25">
        <v>345.94</v>
      </c>
      <c r="BB7" s="25">
        <v>329.7</v>
      </c>
      <c r="BC7" s="25">
        <v>319.99</v>
      </c>
      <c r="BD7" s="25">
        <v>239.69</v>
      </c>
      <c r="BE7" s="25">
        <v>314.72000000000003</v>
      </c>
      <c r="BF7" s="25">
        <v>312.82</v>
      </c>
      <c r="BG7" s="25">
        <v>307.97000000000003</v>
      </c>
      <c r="BH7" s="25">
        <v>284.91000000000003</v>
      </c>
      <c r="BI7" s="25">
        <v>272.56</v>
      </c>
      <c r="BJ7" s="25">
        <v>397.1</v>
      </c>
      <c r="BK7" s="25">
        <v>379.91</v>
      </c>
      <c r="BL7" s="25">
        <v>386.61</v>
      </c>
      <c r="BM7" s="25">
        <v>381.56</v>
      </c>
      <c r="BN7" s="25">
        <v>365.55</v>
      </c>
      <c r="BO7" s="25">
        <v>264.86</v>
      </c>
      <c r="BP7" s="25">
        <v>116.95</v>
      </c>
      <c r="BQ7" s="25">
        <v>121.25</v>
      </c>
      <c r="BR7" s="25">
        <v>108.78</v>
      </c>
      <c r="BS7" s="25">
        <v>113.07</v>
      </c>
      <c r="BT7" s="25">
        <v>110.78</v>
      </c>
      <c r="BU7" s="25">
        <v>95.79</v>
      </c>
      <c r="BV7" s="25">
        <v>98.3</v>
      </c>
      <c r="BW7" s="25">
        <v>93.82</v>
      </c>
      <c r="BX7" s="25">
        <v>95.04</v>
      </c>
      <c r="BY7" s="25">
        <v>95.42</v>
      </c>
      <c r="BZ7" s="25">
        <v>97.59</v>
      </c>
      <c r="CA7" s="25">
        <v>128.54</v>
      </c>
      <c r="CB7" s="25">
        <v>124.26</v>
      </c>
      <c r="CC7" s="25">
        <v>133.33000000000001</v>
      </c>
      <c r="CD7" s="25">
        <v>133.94</v>
      </c>
      <c r="CE7" s="25">
        <v>137.03</v>
      </c>
      <c r="CF7" s="25">
        <v>171.13</v>
      </c>
      <c r="CG7" s="25">
        <v>173.7</v>
      </c>
      <c r="CH7" s="25">
        <v>178.94</v>
      </c>
      <c r="CI7" s="25">
        <v>180.19</v>
      </c>
      <c r="CJ7" s="25">
        <v>184.25</v>
      </c>
      <c r="CK7" s="25">
        <v>181.66</v>
      </c>
      <c r="CL7" s="25">
        <v>60.96</v>
      </c>
      <c r="CM7" s="25">
        <v>61.91</v>
      </c>
      <c r="CN7" s="25">
        <v>62.47</v>
      </c>
      <c r="CO7" s="25">
        <v>57.32</v>
      </c>
      <c r="CP7" s="25">
        <v>56.61</v>
      </c>
      <c r="CQ7" s="25">
        <v>60.12</v>
      </c>
      <c r="CR7" s="25">
        <v>60.34</v>
      </c>
      <c r="CS7" s="25">
        <v>59.54</v>
      </c>
      <c r="CT7" s="25">
        <v>59.26</v>
      </c>
      <c r="CU7" s="25">
        <v>60.44</v>
      </c>
      <c r="CV7" s="25">
        <v>60.21</v>
      </c>
      <c r="CW7" s="25">
        <v>80.67</v>
      </c>
      <c r="CX7" s="25">
        <v>80.349999999999994</v>
      </c>
      <c r="CY7" s="25">
        <v>79.48</v>
      </c>
      <c r="CZ7" s="25">
        <v>86.12</v>
      </c>
      <c r="DA7" s="25">
        <v>86.79</v>
      </c>
      <c r="DB7" s="25">
        <v>84.24</v>
      </c>
      <c r="DC7" s="25">
        <v>84.19</v>
      </c>
      <c r="DD7" s="25">
        <v>83.93</v>
      </c>
      <c r="DE7" s="25">
        <v>83.84</v>
      </c>
      <c r="DF7" s="25">
        <v>83.39</v>
      </c>
      <c r="DG7" s="25">
        <v>89.21</v>
      </c>
      <c r="DH7" s="25">
        <v>48.27</v>
      </c>
      <c r="DI7" s="25">
        <v>48.91</v>
      </c>
      <c r="DJ7" s="25">
        <v>47.82</v>
      </c>
      <c r="DK7" s="25">
        <v>49.03</v>
      </c>
      <c r="DL7" s="25">
        <v>50.23</v>
      </c>
      <c r="DM7" s="25">
        <v>48.83</v>
      </c>
      <c r="DN7" s="25">
        <v>49.96</v>
      </c>
      <c r="DO7" s="25">
        <v>50.82</v>
      </c>
      <c r="DP7" s="25">
        <v>51.82</v>
      </c>
      <c r="DQ7" s="25">
        <v>52.53</v>
      </c>
      <c r="DR7" s="25">
        <v>52.41</v>
      </c>
      <c r="DS7" s="25">
        <v>8.68</v>
      </c>
      <c r="DT7" s="25">
        <v>9.25</v>
      </c>
      <c r="DU7" s="25">
        <v>9.6199999999999992</v>
      </c>
      <c r="DV7" s="25">
        <v>10.220000000000001</v>
      </c>
      <c r="DW7" s="25">
        <v>12.56</v>
      </c>
      <c r="DX7" s="25">
        <v>18.18</v>
      </c>
      <c r="DY7" s="25">
        <v>19.32</v>
      </c>
      <c r="DZ7" s="25">
        <v>21.16</v>
      </c>
      <c r="EA7" s="25">
        <v>22.72</v>
      </c>
      <c r="EB7" s="25">
        <v>24.16</v>
      </c>
      <c r="EC7" s="25">
        <v>26.78</v>
      </c>
      <c r="ED7" s="25">
        <v>0.21</v>
      </c>
      <c r="EE7" s="25">
        <v>0.17</v>
      </c>
      <c r="EF7" s="25">
        <v>0.14000000000000001</v>
      </c>
      <c r="EG7" s="25">
        <v>0.21</v>
      </c>
      <c r="EH7" s="25">
        <v>0.28999999999999998</v>
      </c>
      <c r="EI7" s="25">
        <v>0.56999999999999995</v>
      </c>
      <c r="EJ7" s="25">
        <v>0.52</v>
      </c>
      <c r="EK7" s="25">
        <v>0.48</v>
      </c>
      <c r="EL7" s="25">
        <v>0.48</v>
      </c>
      <c r="EM7" s="25">
        <v>0.46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中野　友寛</cp:lastModifiedBy>
  <dcterms:created xsi:type="dcterms:W3CDTF">2025-12-12T09:13:24Z</dcterms:created>
  <dcterms:modified xsi:type="dcterms:W3CDTF">2026-03-06T05:00:34Z</dcterms:modified>
  <cp:category/>
</cp:coreProperties>
</file>