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031FD06A-10D5-4275-A51F-C0D804F040D7}" xr6:coauthVersionLast="47" xr6:coauthVersionMax="47" xr10:uidLastSave="{00000000-0000-0000-0000-000000000000}"/>
  <workbookProtection workbookAlgorithmName="SHA-512" workbookHashValue="nFH2NRkWH4tHD+tef7+8LfjmYowsNrM/Zp+uJhWdQced4+mGv9V9WNjLnxjlm2FYLo8PoXpJFYB40nnuQo5A1A==" workbookSaltValue="e3FH7SruWdE1LUfk7anP5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<sst xmlns="http://schemas.openxmlformats.org/spreadsheetml/2006/main" count="231" uniqueCount="117">
  <si>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</si>
  <si>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</si>
  <si>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</si>
  <si>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</si>
  <si>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</si>
  <si>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</si>
  <si>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</si>
  <si>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</si>
  <si>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</si>
  <si>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</si>
  <si>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</si>
  <si>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</si>
  <si>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</si>
  <si>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</si>
  <si>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</si>
  <si>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</si>
  <si>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</si>
  <si>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</si>
  <si>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</si>
  <si>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</si>
  <si>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</si>
  <si>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</si>
  <si>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</si>
  <si>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</si>
  <si>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</si>
  <si>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</si>
  <si>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</si>
  <si>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</si>
  <si>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</si>
  <si>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</si>
  <si>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</si>
  <si>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</si>
  <si>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</si>
  <si>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</si>
  <si>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</si>
  <si>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</si>
  <si>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</si>
  <si>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</si>
  <si>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</si>
  <si>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</si>
  <si>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</si>
  <si>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</si>
  <si>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</si>
  <si>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</si>
  <si>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</si>
  <si>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</si>
  <si>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</si>
  <si>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</si>
  <si>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</si>
  <si>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</si>
  <si>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</si>
  <si>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</si>
  <si>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</si>
  <si>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</si>
  <si>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</si>
  <si>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</si>
  <si>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</si>
  <si>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</si>
  <si>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</si>
  <si>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</si>
  <si>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</si>
  <si>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</si>
  <si>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</si>
  <si>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</si>
  <si>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</si>
  <si>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</si>
  <si>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</si>
  <si>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</si>
  <si>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</si>
  <si>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</si>
  <si>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</si>
  <si>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</si>
  <si>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</si>
  <si>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</si>
  <si>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</si>
  <si>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</si>
  <si>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</si>
  <si>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</si>
  <si>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</si>
  <si>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</si>
  <si>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</si>
  <si>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</si>
  <si>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</si>
  <si>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</si>
  <si>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</si>
  <si>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</si>
  <si>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</si>
  <si>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</si>
  <si>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</si>
  <si>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</si>
  <si>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</si>
  <si>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</si>
  <si>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</si>
  <si>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</si>
  <si>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</si>
  <si>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</si>
  <si>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</si>
  <si>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</si>
  <si>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</si>
  <si>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</si>
  <si>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</si>
  <si>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</si>
  <si>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</si>
  <si>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</si>
  <si>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</si>
  <si>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</si>
  <si>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</si>
  <si>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</si>
  <si>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</si>
  <si>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</si>
  <si>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</si>
  <si>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</si>
  <si>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</si>
  <si>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</si>
  <si>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公共下水道事業は今後も未普及地域の汚水管渠整備や老朽施設の更新を進める予定であり、整備に伴う費用の増加が見込まれます。
　経営基盤の強化と財政マネジメントの向上に取り組むため、令和３年１１月に改定した経営戦略に基づき事業を実施してきましたが、令和6年度の使用料改定により実態との乖離が生じるため、令和７年度に戦略改定の見直しを予定しております。</t>
    <phoneticPr fontId="4"/>
  </si>
  <si>
    <t>①有形固定資産減価償却率は、類似団体と比較して、引き続き高い数値となっています。終末処理場について、平成３０年度に策定した下水道施設ストックマネジメント計画に基づき予防保全的な管理を行うとともに、費用の平準化を図り、施設の改築更新を計画的に実施します。
②管渠老朽化率は、類似団体と比較して、引き続き高い数値となっています。昭和４３年度に供用開始した北部処理区において耐用年数を経過した管渠があり、今後も耐用年数に達する管渠の増加が見込まれるため、予防保全的な管理を行うとともに、事業費の平準化を図り、計画的かつ効率的な維持管理・改築更新に取り組む必要があります。
③管渠改善率は、令和５年度決算状況調査表作成時に記入漏れがあったため０％となっておりますが、実際の数値は０.０５％となります。類似団体と比較して、低い数値となっており管渠の改善が進んでいない状況です。計画的な更新投資を実施する必要があります。</t>
    <phoneticPr fontId="4"/>
  </si>
  <si>
    <t>①引き続き、経常収支比率は１００％を超えており、黒字の状況ですが、一般会計からの繰入金には基準外繰入金もあるため、基準外繰入金を削減しても１００％を超えるように経営する必要があります。
②引き続き、累積欠損金比率は０％であり、累積欠損金が計上されていない状況です。
③流動比率は、類似団体と比較して低い数値となっていますが、流動負債には建設改良費等に充てられた企業債が含まれており、これらの財源により整備された施設について、将来、償還・返済の原資を使用料収入等により得ることが予定されています。
④企業債残高対事業規模比率は、昨年と比べ僅かに減少となっています。昨年に引き続き、翌年度繰越となる事業が多かったことが原因であり、継続費事業の最終年度となる翌年度は増加となる見込みです。類似団体と比較して、引き続き低い数値となっています。
⑤経費回収率は、適正な使用料収入の確保のため令和６年度に使用料を改定したことにより、資材、人件費が高騰する中、昨年に比べ数値を改善することができましたが、依然として１００％を下回っており、汚水処理に係る費用が使用料以外の収入に賄われている状況であるため、汚水処理費の削減が必要と考えます。
⑥汚水処理原価は、令和６年度に行った使用料改定により増加し、類似団体に近い値となりました。今後も適切な使用料収入となるよう検討を続けるとともに、更なる経費の削減に向けた取組が必要があります。
⑦施設利用率は、処理水量の減少により減少傾向が見られます。処理水量は2.35ポイント減、有収水量は0.33ポイントの減となっているため、不明水の流入が昨年に比べ少なかったことが主な要因です。引き続き類似団体や全国平均よりも、若干ではありますが高い数値となっており、概ね適正な利用状況であると考えます。
⑧水洗化率は、類似団体と比較して、引き続き高い数値となっていますが、使用料収入の確保を図るため、今後も水洗化率向上のための取組が必要です。</t>
    <rPh sb="268" eb="269">
      <t>ワズ</t>
    </rPh>
    <rPh sb="281" eb="283">
      <t>サクネン</t>
    </rPh>
    <rPh sb="284" eb="285">
      <t>ヒ</t>
    </rPh>
    <rPh sb="286" eb="287">
      <t>ツヅ</t>
    </rPh>
    <rPh sb="313" eb="318">
      <t>ケイゾクヒジギョウ</t>
    </rPh>
    <rPh sb="319" eb="323">
      <t>サイシュウネンド</t>
    </rPh>
    <rPh sb="395" eb="397">
      <t>シザイ</t>
    </rPh>
    <rPh sb="398" eb="401">
      <t>ジンケンヒ</t>
    </rPh>
    <rPh sb="402" eb="404">
      <t>コウトウ</t>
    </rPh>
    <rPh sb="406" eb="407">
      <t>ナカ</t>
    </rPh>
    <rPh sb="408" eb="410">
      <t>サクネン</t>
    </rPh>
    <rPh sb="411" eb="412">
      <t>クラ</t>
    </rPh>
    <rPh sb="413" eb="415">
      <t>スウチ</t>
    </rPh>
    <rPh sb="416" eb="418">
      <t>カイゼン</t>
    </rPh>
    <rPh sb="445" eb="447">
      <t>イゼン</t>
    </rPh>
    <rPh sb="522" eb="524">
      <t>レイワ</t>
    </rPh>
    <rPh sb="525" eb="527">
      <t>ネンド</t>
    </rPh>
    <rPh sb="528" eb="529">
      <t>オコナ</t>
    </rPh>
    <rPh sb="531" eb="536">
      <t>シヨウリョウカイテイ</t>
    </rPh>
    <rPh sb="539" eb="541">
      <t>ゾウカ</t>
    </rPh>
    <rPh sb="548" eb="549">
      <t>チカ</t>
    </rPh>
    <rPh sb="550" eb="551">
      <t>アタイ</t>
    </rPh>
    <rPh sb="561" eb="563">
      <t>テキセツ</t>
    </rPh>
    <rPh sb="564" eb="569">
      <t>シヨウリョウシュウニュウ</t>
    </rPh>
    <rPh sb="574" eb="576">
      <t>ケントウ</t>
    </rPh>
    <rPh sb="577" eb="578">
      <t>ツヅ</t>
    </rPh>
    <rPh sb="622" eb="624">
      <t>ゲンショウ</t>
    </rPh>
    <rPh sb="627" eb="629">
      <t>ゲンショウ</t>
    </rPh>
    <rPh sb="638" eb="642">
      <t>ショリスイリョウ</t>
    </rPh>
    <rPh sb="653" eb="657">
      <t>ユウシュウスイリョウ</t>
    </rPh>
    <rPh sb="667" eb="668">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</si>
</sst>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6999999999999993"/>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0.05</c:v>
                </c:pt>
                <c:pt idx="3">
                  <c:v>0</c:v>
                </c:pt>
                <c:pt idx="4" formatCode="#,##0.00;&quot;△&quot;#,##0.00;&quot;-&quot;">
                  <c:v>0.06</c:v>
                </c:pt>
              </c:numCache>
            </c:numRef>
          </c:val>
          <c:extLst>
            <c:ext xmlns:c16="http://schemas.microsoft.com/office/drawing/2014/chart" uri="{C3380CC4-5D6E-409C-BE32-E72D297353CC}">
              <c16:uniqueId val="{00000000-419F-46C3-AA1F-7DB4621B15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19F-46C3-AA1F-7DB4621B15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
                  <c:v>0</c:v>
                </c:pt>
                <c:pt idx="1">
                  <c:v>61.98</c:v>
                </c:pt>
                <c:pt idx="2">
                  <c:v>61.3</c:v>
                </c:pt>
                <c:pt idx="3">
                  <c:v>66.290000000000006</c:v>
                </c:pt>
                <c:pt idx="4">
                  <c:v>62.75</c:v>
                </c:pt>
              </c:numCache>
            </c:numRef>
          </c:val>
          <c:extLst>
            <c:ext xmlns:c16="http://schemas.microsoft.com/office/drawing/2014/chart" uri="{C3380CC4-5D6E-409C-BE32-E72D297353CC}">
              <c16:uniqueId val="{00000000-6373-482B-BC8B-81D1903506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6373-482B-BC8B-81D1903506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95.03</c:v>
                </c:pt>
                <c:pt idx="1">
                  <c:v>95.23</c:v>
                </c:pt>
                <c:pt idx="2">
                  <c:v>95.22</c:v>
                </c:pt>
                <c:pt idx="3">
                  <c:v>95.65</c:v>
                </c:pt>
                <c:pt idx="4">
                  <c:v>96.23</c:v>
                </c:pt>
              </c:numCache>
            </c:numRef>
          </c:val>
          <c:extLst>
            <c:ext xmlns:c16="http://schemas.microsoft.com/office/drawing/2014/chart" uri="{C3380CC4-5D6E-409C-BE32-E72D297353CC}">
              <c16:uniqueId val="{00000000-E9C9-4F34-989B-9C0DD744E7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E9C9-4F34-989B-9C0DD744E7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112.2</c:v>
                </c:pt>
                <c:pt idx="1">
                  <c:v>111.54</c:v>
                </c:pt>
                <c:pt idx="2">
                  <c:v>110.54</c:v>
                </c:pt>
                <c:pt idx="3">
                  <c:v>110.29</c:v>
                </c:pt>
                <c:pt idx="4">
                  <c:v>112.38</c:v>
                </c:pt>
              </c:numCache>
            </c:numRef>
          </c:val>
          <c:extLst>
            <c:ext xmlns:c16="http://schemas.microsoft.com/office/drawing/2014/chart" uri="{C3380CC4-5D6E-409C-BE32-E72D297353CC}">
              <c16:uniqueId val="{00000000-8B51-4589-B1FB-9DDC35AE91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8B51-4589-B1FB-9DDC35AE91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47.81</c:v>
                </c:pt>
                <c:pt idx="1">
                  <c:v>48.59</c:v>
                </c:pt>
                <c:pt idx="2">
                  <c:v>49.84</c:v>
                </c:pt>
                <c:pt idx="3">
                  <c:v>50.25</c:v>
                </c:pt>
                <c:pt idx="4">
                  <c:v>51.63</c:v>
                </c:pt>
              </c:numCache>
            </c:numRef>
          </c:val>
          <c:extLst>
            <c:ext xmlns:c16="http://schemas.microsoft.com/office/drawing/2014/chart" uri="{C3380CC4-5D6E-409C-BE32-E72D297353CC}">
              <c16:uniqueId val="{00000000-531B-415D-B41B-4178124094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531B-415D-B41B-4178124094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22.6</c:v>
                </c:pt>
                <c:pt idx="1">
                  <c:v>22.18</c:v>
                </c:pt>
                <c:pt idx="2">
                  <c:v>21.98</c:v>
                </c:pt>
                <c:pt idx="3">
                  <c:v>21.88</c:v>
                </c:pt>
                <c:pt idx="4">
                  <c:v>21.5</c:v>
                </c:pt>
              </c:numCache>
            </c:numRef>
          </c:val>
          <c:extLst>
            <c:ext xmlns:c16="http://schemas.microsoft.com/office/drawing/2014/chart" uri="{C3380CC4-5D6E-409C-BE32-E72D297353CC}">
              <c16:uniqueId val="{00000000-A5E4-461D-81BE-F66A59363D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A5E4-461D-81BE-F66A59363D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32-4A69-8719-E98E2C34A3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CC32-4A69-8719-E98E2C34A3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c:v>
                </c:pt>
                <c:pt idx="1">
                  <c:v>52.5</c:v>
                </c:pt>
                <c:pt idx="2">
                  <c:v>53.23</c:v>
                </c:pt>
                <c:pt idx="3">
                  <c:v>52.2</c:v>
                </c:pt>
                <c:pt idx="4">
                  <c:v>59.44</c:v>
                </c:pt>
              </c:numCache>
            </c:numRef>
          </c:val>
          <c:extLst>
            <c:ext xmlns:c16="http://schemas.microsoft.com/office/drawing/2014/chart" uri="{C3380CC4-5D6E-409C-BE32-E72D297353CC}">
              <c16:uniqueId val="{00000000-50C3-4F25-8AD6-1BA68A59CD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50C3-4F25-8AD6-1BA68A59CD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622.4</c:v>
                </c:pt>
                <c:pt idx="1">
                  <c:v>562.55999999999995</c:v>
                </c:pt>
                <c:pt idx="2">
                  <c:v>551.72</c:v>
                </c:pt>
                <c:pt idx="3">
                  <c:v>368.14</c:v>
                </c:pt>
                <c:pt idx="4">
                  <c:v>350.89</c:v>
                </c:pt>
              </c:numCache>
            </c:numRef>
          </c:val>
          <c:extLst>
            <c:ext xmlns:c16="http://schemas.microsoft.com/office/drawing/2014/chart" uri="{C3380CC4-5D6E-409C-BE32-E72D297353CC}">
              <c16:uniqueId val="{00000000-6DD4-4378-8102-AFD66336EB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6DD4-4378-8102-AFD66336EB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93.63</c:v>
                </c:pt>
                <c:pt idx="1">
                  <c:v>93.74</c:v>
                </c:pt>
                <c:pt idx="2">
                  <c:v>93.13</c:v>
                </c:pt>
                <c:pt idx="3">
                  <c:v>94.16</c:v>
                </c:pt>
                <c:pt idx="4">
                  <c:v>97.53</c:v>
                </c:pt>
              </c:numCache>
            </c:numRef>
          </c:val>
          <c:extLst>
            <c:ext xmlns:c16="http://schemas.microsoft.com/office/drawing/2014/chart" uri="{C3380CC4-5D6E-409C-BE32-E72D297353CC}">
              <c16:uniqueId val="{00000000-522B-46E4-ACD6-7888D6C4E8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522B-46E4-ACD6-7888D6C4E8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151.15</c:v>
                </c:pt>
                <c:pt idx="1">
                  <c:v>151.4</c:v>
                </c:pt>
                <c:pt idx="2">
                  <c:v>153.32</c:v>
                </c:pt>
                <c:pt idx="3">
                  <c:v>152.21</c:v>
                </c:pt>
                <c:pt idx="4">
                  <c:v>168.65</c:v>
                </c:pt>
              </c:numCache>
            </c:numRef>
          </c:val>
          <c:extLst>
            <c:ext xmlns:c16="http://schemas.microsoft.com/office/drawing/2014/chart" uri="{C3380CC4-5D6E-409C-BE32-E72D297353CC}">
              <c16:uniqueId val="{00000000-281D-424D-8A53-93EB4B2CA7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281D-424D-8A53-93EB4B2CA7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壬生町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Cc1</v>
      </c>
      <c r="X8" s="76"/>
      <c r="Y8" s="76"/>
      <c r="Z8" s="76"/>
      <c r="AA8" s="76"/>
      <c r="AB8" s="76"/>
      <c r="AC8" s="76"/>
      <c r="AD8" s="77" t="str">
        <f>データ!$M$6</f>
        <v>非設置</v>
      </c>
      <c r="AE8" s="77"/>
      <c r="AF8" s="77"/>
      <c r="AG8" s="77"/>
      <c r="AH8" s="77"/>
      <c r="AI8" s="77"/>
      <c r="AJ8" s="77"/>
      <c r="AK8" s="3"/>
      <c r="AL8" s="50">
        <f>データ!S6</f>
        <v>38140</v>
      </c>
      <c r="AM8" s="50"/>
      <c r="AN8" s="50"/>
      <c r="AO8" s="50"/>
      <c r="AP8" s="50"/>
      <c r="AQ8" s="50"/>
      <c r="AR8" s="50"/>
      <c r="AS8" s="50"/>
      <c r="AT8" s="51">
        <f>データ!T6</f>
        <v>61.06</v>
      </c>
      <c r="AU8" s="51"/>
      <c r="AV8" s="51"/>
      <c r="AW8" s="51"/>
      <c r="AX8" s="51"/>
      <c r="AY8" s="51"/>
      <c r="AZ8" s="51"/>
      <c r="BA8" s="51"/>
      <c r="BB8" s="51">
        <f>データ!U6</f>
        <v>624.63</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71.61</v>
      </c>
      <c r="J10" s="51"/>
      <c r="K10" s="51"/>
      <c r="L10" s="51"/>
      <c r="M10" s="51"/>
      <c r="N10" s="51"/>
      <c r="O10" s="51"/>
      <c r="P10" s="51">
        <f>データ!P6</f>
        <v>72.22</v>
      </c>
      <c r="Q10" s="51"/>
      <c r="R10" s="51"/>
      <c r="S10" s="51"/>
      <c r="T10" s="51"/>
      <c r="U10" s="51"/>
      <c r="V10" s="51"/>
      <c r="W10" s="51">
        <f>データ!Q6</f>
        <v>76.61</v>
      </c>
      <c r="X10" s="51"/>
      <c r="Y10" s="51"/>
      <c r="Z10" s="51"/>
      <c r="AA10" s="51"/>
      <c r="AB10" s="51"/>
      <c r="AC10" s="51"/>
      <c r="AD10" s="50">
        <f>データ!R6</f>
        <v>3234</v>
      </c>
      <c r="AE10" s="50"/>
      <c r="AF10" s="50"/>
      <c r="AG10" s="50"/>
      <c r="AH10" s="50"/>
      <c r="AI10" s="50"/>
      <c r="AJ10" s="50"/>
      <c r="AK10" s="2"/>
      <c r="AL10" s="50">
        <f>データ!V6</f>
        <v>27433</v>
      </c>
      <c r="AM10" s="50"/>
      <c r="AN10" s="50"/>
      <c r="AO10" s="50"/>
      <c r="AP10" s="50"/>
      <c r="AQ10" s="50"/>
      <c r="AR10" s="50"/>
      <c r="AS10" s="50"/>
      <c r="AT10" s="51">
        <f>データ!W6</f>
        <v>7.94</v>
      </c>
      <c r="AU10" s="51"/>
      <c r="AV10" s="51"/>
      <c r="AW10" s="51"/>
      <c r="AX10" s="51"/>
      <c r="AY10" s="51"/>
      <c r="AZ10" s="51"/>
      <c r="BA10" s="51"/>
      <c r="BB10" s="51">
        <f>データ!X6</f>
        <v>3455.04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116</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sXsAkoHgEZrRvX0jJWWjemFkEUWKhLV8lERqX+lhtZIYAeVK+Ai4ovSj5Pbe+DNES0IdlRVuIQnUeO6LMKAmA==" saltValue="Y6wH8+E0CQnRiH1LzdCk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93611</v>
      </c>
      <c r="D6" s="19">
        <f t="shared" si="3"/>
        <v>46</v>
      </c>
      <c r="E6" s="19">
        <f t="shared" si="3"/>
        <v>17</v>
      </c>
      <c r="F6" s="19">
        <f t="shared" si="3"/>
        <v>1</v>
      </c>
      <c r="G6" s="19">
        <f t="shared" si="3"/>
        <v>0</v>
      </c>
      <c r="H6" s="19" t="str">
        <f t="shared" si="3"/>
        <v>栃木県　壬生町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71.61</v>
      </c>
      <c r="P6" s="20">
        <f t="shared" si="3"/>
        <v>72.22</v>
      </c>
      <c r="Q6" s="20">
        <f t="shared" si="3"/>
        <v>76.61</v>
      </c>
      <c r="R6" s="20">
        <f t="shared" si="3"/>
        <v>3234</v>
      </c>
      <c r="S6" s="20">
        <f t="shared" si="3"/>
        <v>38140</v>
      </c>
      <c r="T6" s="20">
        <f t="shared" si="3"/>
        <v>61.06</v>
      </c>
      <c r="U6" s="20">
        <f t="shared" si="3"/>
        <v>624.63</v>
      </c>
      <c r="V6" s="20">
        <f t="shared" si="3"/>
        <v>27433</v>
      </c>
      <c r="W6" s="20">
        <f t="shared" si="3"/>
        <v>7.94</v>
      </c>
      <c r="X6" s="20">
        <f t="shared" si="3"/>
        <v>3455.04</v>
      </c>
      <c r="Y6" s="21">
        <f>IF(Y7="",NA(),Y7)</f>
        <v>112.2</v>
      </c>
      <c r="Z6" s="21">
        <f t="shared" ref="Z6:AH6" si="4">IF(Z7="",NA(),Z7)</f>
        <v>111.54</v>
      </c>
      <c r="AA6" s="21">
        <f t="shared" si="4"/>
        <v>110.54</v>
      </c>
      <c r="AB6" s="21">
        <f t="shared" si="4"/>
        <v>110.29</v>
      </c>
      <c r="AC6" s="21">
        <f t="shared" si="4"/>
        <v>112.38</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38</v>
      </c>
      <c r="AV6" s="21">
        <f t="shared" ref="AV6:BD6" si="6">IF(AV7="",NA(),AV7)</f>
        <v>52.5</v>
      </c>
      <c r="AW6" s="21">
        <f t="shared" si="6"/>
        <v>53.23</v>
      </c>
      <c r="AX6" s="21">
        <f t="shared" si="6"/>
        <v>52.2</v>
      </c>
      <c r="AY6" s="21">
        <f t="shared" si="6"/>
        <v>59.44</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622.4</v>
      </c>
      <c r="BG6" s="21">
        <f t="shared" ref="BG6:BO6" si="7">IF(BG7="",NA(),BG7)</f>
        <v>562.55999999999995</v>
      </c>
      <c r="BH6" s="21">
        <f t="shared" si="7"/>
        <v>551.72</v>
      </c>
      <c r="BI6" s="21">
        <f t="shared" si="7"/>
        <v>368.14</v>
      </c>
      <c r="BJ6" s="21">
        <f t="shared" si="7"/>
        <v>350.89</v>
      </c>
      <c r="BK6" s="21">
        <f t="shared" si="7"/>
        <v>789.08</v>
      </c>
      <c r="BL6" s="21">
        <f t="shared" si="7"/>
        <v>747.84</v>
      </c>
      <c r="BM6" s="21">
        <f t="shared" si="7"/>
        <v>804.98</v>
      </c>
      <c r="BN6" s="21">
        <f t="shared" si="7"/>
        <v>767.56</v>
      </c>
      <c r="BO6" s="21">
        <f t="shared" si="7"/>
        <v>795.22</v>
      </c>
      <c r="BP6" s="20" t="str">
        <f>IF(BP7="","",IF(BP7="-","【-】","【"&amp;SUBSTITUTE(TEXT(BP7,"#,##0.00"),"-","△")&amp;"】"))</f>
        <v>【602.56】</v>
      </c>
      <c r="BQ6" s="21">
        <f>IF(BQ7="",NA(),BQ7)</f>
        <v>93.63</v>
      </c>
      <c r="BR6" s="21">
        <f t="shared" ref="BR6:BZ6" si="8">IF(BR7="",NA(),BR7)</f>
        <v>93.74</v>
      </c>
      <c r="BS6" s="21">
        <f t="shared" si="8"/>
        <v>93.13</v>
      </c>
      <c r="BT6" s="21">
        <f t="shared" si="8"/>
        <v>94.16</v>
      </c>
      <c r="BU6" s="21">
        <f t="shared" si="8"/>
        <v>97.53</v>
      </c>
      <c r="BV6" s="21">
        <f t="shared" si="8"/>
        <v>88.25</v>
      </c>
      <c r="BW6" s="21">
        <f t="shared" si="8"/>
        <v>90.17</v>
      </c>
      <c r="BX6" s="21">
        <f t="shared" si="8"/>
        <v>88.71</v>
      </c>
      <c r="BY6" s="21">
        <f t="shared" si="8"/>
        <v>90.23</v>
      </c>
      <c r="BZ6" s="21">
        <f t="shared" si="8"/>
        <v>90.78</v>
      </c>
      <c r="CA6" s="20" t="str">
        <f>IF(CA7="","",IF(CA7="-","【-】","【"&amp;SUBSTITUTE(TEXT(CA7,"#,##0.00"),"-","△")&amp;"】"))</f>
        <v>【97.94】</v>
      </c>
      <c r="CB6" s="21">
        <f>IF(CB7="",NA(),CB7)</f>
        <v>151.15</v>
      </c>
      <c r="CC6" s="21">
        <f t="shared" ref="CC6:CK6" si="9">IF(CC7="",NA(),CC7)</f>
        <v>151.4</v>
      </c>
      <c r="CD6" s="21">
        <f t="shared" si="9"/>
        <v>153.32</v>
      </c>
      <c r="CE6" s="21">
        <f t="shared" si="9"/>
        <v>152.21</v>
      </c>
      <c r="CF6" s="21">
        <f t="shared" si="9"/>
        <v>168.65</v>
      </c>
      <c r="CG6" s="21">
        <f t="shared" si="9"/>
        <v>176.37</v>
      </c>
      <c r="CH6" s="21">
        <f t="shared" si="9"/>
        <v>173.17</v>
      </c>
      <c r="CI6" s="21">
        <f t="shared" si="9"/>
        <v>174.8</v>
      </c>
      <c r="CJ6" s="21">
        <f t="shared" si="9"/>
        <v>170.2</v>
      </c>
      <c r="CK6" s="21">
        <f t="shared" si="9"/>
        <v>170.83</v>
      </c>
      <c r="CL6" s="20" t="str">
        <f>IF(CL7="","",IF(CL7="-","【-】","【"&amp;SUBSTITUTE(TEXT(CL7,"#,##0.00"),"-","△")&amp;"】"))</f>
        <v>【140.98】</v>
      </c>
      <c r="CM6" s="20">
        <f>IF(CM7="",NA(),CM7)</f>
        <v>0</v>
      </c>
      <c r="CN6" s="21">
        <f t="shared" ref="CN6:CV6" si="10">IF(CN7="",NA(),CN7)</f>
        <v>61.98</v>
      </c>
      <c r="CO6" s="21">
        <f t="shared" si="10"/>
        <v>61.3</v>
      </c>
      <c r="CP6" s="21">
        <f t="shared" si="10"/>
        <v>66.290000000000006</v>
      </c>
      <c r="CQ6" s="21">
        <f t="shared" si="10"/>
        <v>62.75</v>
      </c>
      <c r="CR6" s="21">
        <f t="shared" si="10"/>
        <v>56.72</v>
      </c>
      <c r="CS6" s="21">
        <f t="shared" si="10"/>
        <v>56.43</v>
      </c>
      <c r="CT6" s="21">
        <f t="shared" si="10"/>
        <v>55.82</v>
      </c>
      <c r="CU6" s="21">
        <f t="shared" si="10"/>
        <v>56.51</v>
      </c>
      <c r="CV6" s="21">
        <f t="shared" si="10"/>
        <v>56.85</v>
      </c>
      <c r="CW6" s="20" t="str">
        <f>IF(CW7="","",IF(CW7="-","【-】","【"&amp;SUBSTITUTE(TEXT(CW7,"#,##0.00"),"-","△")&amp;"】"))</f>
        <v>【60.13】</v>
      </c>
      <c r="CX6" s="21">
        <f>IF(CX7="",NA(),CX7)</f>
        <v>95.03</v>
      </c>
      <c r="CY6" s="21">
        <f t="shared" ref="CY6:DG6" si="11">IF(CY7="",NA(),CY7)</f>
        <v>95.23</v>
      </c>
      <c r="CZ6" s="21">
        <f t="shared" si="11"/>
        <v>95.22</v>
      </c>
      <c r="DA6" s="21">
        <f t="shared" si="11"/>
        <v>95.65</v>
      </c>
      <c r="DB6" s="21">
        <f t="shared" si="11"/>
        <v>96.23</v>
      </c>
      <c r="DC6" s="21">
        <f t="shared" si="11"/>
        <v>90.72</v>
      </c>
      <c r="DD6" s="21">
        <f t="shared" si="11"/>
        <v>91.07</v>
      </c>
      <c r="DE6" s="21">
        <f t="shared" si="11"/>
        <v>90.67</v>
      </c>
      <c r="DF6" s="21">
        <f t="shared" si="11"/>
        <v>90.62</v>
      </c>
      <c r="DG6" s="21">
        <f t="shared" si="11"/>
        <v>90.79</v>
      </c>
      <c r="DH6" s="20" t="str">
        <f>IF(DH7="","",IF(DH7="-","【-】","【"&amp;SUBSTITUTE(TEXT(DH7,"#,##0.00"),"-","△")&amp;"】"))</f>
        <v>【96.00】</v>
      </c>
      <c r="DI6" s="21">
        <f>IF(DI7="",NA(),DI7)</f>
        <v>47.81</v>
      </c>
      <c r="DJ6" s="21">
        <f t="shared" ref="DJ6:DR6" si="12">IF(DJ7="",NA(),DJ7)</f>
        <v>48.59</v>
      </c>
      <c r="DK6" s="21">
        <f t="shared" si="12"/>
        <v>49.84</v>
      </c>
      <c r="DL6" s="21">
        <f t="shared" si="12"/>
        <v>50.25</v>
      </c>
      <c r="DM6" s="21">
        <f t="shared" si="12"/>
        <v>51.63</v>
      </c>
      <c r="DN6" s="21">
        <f t="shared" si="12"/>
        <v>20.78</v>
      </c>
      <c r="DO6" s="21">
        <f t="shared" si="12"/>
        <v>23.54</v>
      </c>
      <c r="DP6" s="21">
        <f t="shared" si="12"/>
        <v>25.86</v>
      </c>
      <c r="DQ6" s="21">
        <f t="shared" si="12"/>
        <v>26.9</v>
      </c>
      <c r="DR6" s="21">
        <f t="shared" si="12"/>
        <v>28.47</v>
      </c>
      <c r="DS6" s="20" t="str">
        <f>IF(DS7="","",IF(DS7="-","【-】","【"&amp;SUBSTITUTE(TEXT(DS7,"#,##0.00"),"-","△")&amp;"】"))</f>
        <v>【42.20】</v>
      </c>
      <c r="DT6" s="21">
        <f>IF(DT7="",NA(),DT7)</f>
        <v>22.6</v>
      </c>
      <c r="DU6" s="21">
        <f t="shared" ref="DU6:EC6" si="13">IF(DU7="",NA(),DU7)</f>
        <v>22.18</v>
      </c>
      <c r="DV6" s="21">
        <f t="shared" si="13"/>
        <v>21.98</v>
      </c>
      <c r="DW6" s="21">
        <f t="shared" si="13"/>
        <v>21.88</v>
      </c>
      <c r="DX6" s="21">
        <f t="shared" si="13"/>
        <v>21.5</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1">
        <f t="shared" si="14"/>
        <v>0.05</v>
      </c>
      <c r="EH6" s="20">
        <f t="shared" si="14"/>
        <v>0</v>
      </c>
      <c r="EI6" s="21">
        <f t="shared" si="14"/>
        <v>0.06</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93611</v>
      </c>
      <c r="D7" s="23">
        <v>46</v>
      </c>
      <c r="E7" s="23">
        <v>17</v>
      </c>
      <c r="F7" s="23">
        <v>1</v>
      </c>
      <c r="G7" s="23">
        <v>0</v>
      </c>
      <c r="H7" s="23" t="s">
        <v>96</v>
      </c>
      <c r="I7" s="23" t="s">
        <v>97</v>
      </c>
      <c r="J7" s="23" t="s">
        <v>98</v>
      </c>
      <c r="K7" s="23" t="s">
        <v>99</v>
      </c>
      <c r="L7" s="23" t="s">
        <v>100</v>
      </c>
      <c r="M7" s="23" t="s">
        <v>101</v>
      </c>
      <c r="N7" s="24" t="s">
        <v>102</v>
      </c>
      <c r="O7" s="24">
        <v>71.61</v>
      </c>
      <c r="P7" s="24">
        <v>72.22</v>
      </c>
      <c r="Q7" s="24">
        <v>76.61</v>
      </c>
      <c r="R7" s="24">
        <v>3234</v>
      </c>
      <c r="S7" s="24">
        <v>38140</v>
      </c>
      <c r="T7" s="24">
        <v>61.06</v>
      </c>
      <c r="U7" s="24">
        <v>624.63</v>
      </c>
      <c r="V7" s="24">
        <v>27433</v>
      </c>
      <c r="W7" s="24">
        <v>7.94</v>
      </c>
      <c r="X7" s="24">
        <v>3455.04</v>
      </c>
      <c r="Y7" s="24">
        <v>112.2</v>
      </c>
      <c r="Z7" s="24">
        <v>111.54</v>
      </c>
      <c r="AA7" s="24">
        <v>110.54</v>
      </c>
      <c r="AB7" s="24">
        <v>110.29</v>
      </c>
      <c r="AC7" s="24">
        <v>112.38</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38</v>
      </c>
      <c r="AV7" s="24">
        <v>52.5</v>
      </c>
      <c r="AW7" s="24">
        <v>53.23</v>
      </c>
      <c r="AX7" s="24">
        <v>52.2</v>
      </c>
      <c r="AY7" s="24">
        <v>59.44</v>
      </c>
      <c r="AZ7" s="24">
        <v>55.6</v>
      </c>
      <c r="BA7" s="24">
        <v>59.4</v>
      </c>
      <c r="BB7" s="24">
        <v>68.27</v>
      </c>
      <c r="BC7" s="24">
        <v>74.790000000000006</v>
      </c>
      <c r="BD7" s="24">
        <v>73.930000000000007</v>
      </c>
      <c r="BE7" s="24">
        <v>82.75</v>
      </c>
      <c r="BF7" s="24">
        <v>622.4</v>
      </c>
      <c r="BG7" s="24">
        <v>562.55999999999995</v>
      </c>
      <c r="BH7" s="24">
        <v>551.72</v>
      </c>
      <c r="BI7" s="24">
        <v>368.14</v>
      </c>
      <c r="BJ7" s="24">
        <v>350.89</v>
      </c>
      <c r="BK7" s="24">
        <v>789.08</v>
      </c>
      <c r="BL7" s="24">
        <v>747.84</v>
      </c>
      <c r="BM7" s="24">
        <v>804.98</v>
      </c>
      <c r="BN7" s="24">
        <v>767.56</v>
      </c>
      <c r="BO7" s="24">
        <v>795.22</v>
      </c>
      <c r="BP7" s="24">
        <v>602.55999999999995</v>
      </c>
      <c r="BQ7" s="24">
        <v>93.63</v>
      </c>
      <c r="BR7" s="24">
        <v>93.74</v>
      </c>
      <c r="BS7" s="24">
        <v>93.13</v>
      </c>
      <c r="BT7" s="24">
        <v>94.16</v>
      </c>
      <c r="BU7" s="24">
        <v>97.53</v>
      </c>
      <c r="BV7" s="24">
        <v>88.25</v>
      </c>
      <c r="BW7" s="24">
        <v>90.17</v>
      </c>
      <c r="BX7" s="24">
        <v>88.71</v>
      </c>
      <c r="BY7" s="24">
        <v>90.23</v>
      </c>
      <c r="BZ7" s="24">
        <v>90.78</v>
      </c>
      <c r="CA7" s="24">
        <v>97.94</v>
      </c>
      <c r="CB7" s="24">
        <v>151.15</v>
      </c>
      <c r="CC7" s="24">
        <v>151.4</v>
      </c>
      <c r="CD7" s="24">
        <v>153.32</v>
      </c>
      <c r="CE7" s="24">
        <v>152.21</v>
      </c>
      <c r="CF7" s="24">
        <v>168.65</v>
      </c>
      <c r="CG7" s="24">
        <v>176.37</v>
      </c>
      <c r="CH7" s="24">
        <v>173.17</v>
      </c>
      <c r="CI7" s="24">
        <v>174.8</v>
      </c>
      <c r="CJ7" s="24">
        <v>170.2</v>
      </c>
      <c r="CK7" s="24">
        <v>170.83</v>
      </c>
      <c r="CL7" s="24">
        <v>140.97999999999999</v>
      </c>
      <c r="CM7" s="24">
        <v>0</v>
      </c>
      <c r="CN7" s="24">
        <v>61.98</v>
      </c>
      <c r="CO7" s="24">
        <v>61.3</v>
      </c>
      <c r="CP7" s="24">
        <v>66.290000000000006</v>
      </c>
      <c r="CQ7" s="24">
        <v>62.75</v>
      </c>
      <c r="CR7" s="24">
        <v>56.72</v>
      </c>
      <c r="CS7" s="24">
        <v>56.43</v>
      </c>
      <c r="CT7" s="24">
        <v>55.82</v>
      </c>
      <c r="CU7" s="24">
        <v>56.51</v>
      </c>
      <c r="CV7" s="24">
        <v>56.85</v>
      </c>
      <c r="CW7" s="24">
        <v>60.13</v>
      </c>
      <c r="CX7" s="24">
        <v>95.03</v>
      </c>
      <c r="CY7" s="24">
        <v>95.23</v>
      </c>
      <c r="CZ7" s="24">
        <v>95.22</v>
      </c>
      <c r="DA7" s="24">
        <v>95.65</v>
      </c>
      <c r="DB7" s="24">
        <v>96.23</v>
      </c>
      <c r="DC7" s="24">
        <v>90.72</v>
      </c>
      <c r="DD7" s="24">
        <v>91.07</v>
      </c>
      <c r="DE7" s="24">
        <v>90.67</v>
      </c>
      <c r="DF7" s="24">
        <v>90.62</v>
      </c>
      <c r="DG7" s="24">
        <v>90.79</v>
      </c>
      <c r="DH7" s="24">
        <v>96</v>
      </c>
      <c r="DI7" s="24">
        <v>47.81</v>
      </c>
      <c r="DJ7" s="24">
        <v>48.59</v>
      </c>
      <c r="DK7" s="24">
        <v>49.84</v>
      </c>
      <c r="DL7" s="24">
        <v>50.25</v>
      </c>
      <c r="DM7" s="24">
        <v>51.63</v>
      </c>
      <c r="DN7" s="24">
        <v>20.78</v>
      </c>
      <c r="DO7" s="24">
        <v>23.54</v>
      </c>
      <c r="DP7" s="24">
        <v>25.86</v>
      </c>
      <c r="DQ7" s="24">
        <v>26.9</v>
      </c>
      <c r="DR7" s="24">
        <v>28.47</v>
      </c>
      <c r="DS7" s="24">
        <v>42.2</v>
      </c>
      <c r="DT7" s="24">
        <v>22.6</v>
      </c>
      <c r="DU7" s="24">
        <v>22.18</v>
      </c>
      <c r="DV7" s="24">
        <v>21.98</v>
      </c>
      <c r="DW7" s="24">
        <v>21.88</v>
      </c>
      <c r="DX7" s="24">
        <v>21.5</v>
      </c>
      <c r="DY7" s="24">
        <v>1.34</v>
      </c>
      <c r="DZ7" s="24">
        <v>1.5</v>
      </c>
      <c r="EA7" s="24">
        <v>1.4</v>
      </c>
      <c r="EB7" s="24">
        <v>2.08</v>
      </c>
      <c r="EC7" s="24">
        <v>1.87</v>
      </c>
      <c r="ED7" s="24">
        <v>9.4600000000000009</v>
      </c>
      <c r="EE7" s="24">
        <v>0</v>
      </c>
      <c r="EF7" s="24">
        <v>0</v>
      </c>
      <c r="EG7" s="24">
        <v>0.05</v>
      </c>
      <c r="EH7" s="24">
        <v>0</v>
      </c>
      <c r="EI7" s="24">
        <v>0.06</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2026-02-04T08:18:13Z</cp:lastPrinted>
  <dcterms:created xsi:type="dcterms:W3CDTF">2025-12-23T05:58:12Z</dcterms:created>
  <dcterms:modified xsi:type="dcterms:W3CDTF">2026-03-06T05:05:15Z</dcterms:modified>
  <cp:category/>
</cp:coreProperties>
</file>