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6 下水道（農集）\"/>
    </mc:Choice>
  </mc:AlternateContent>
  <xr:revisionPtr revIDLastSave="0" documentId="13_ncr:1_{BA611391-4D07-4A04-9F32-E87A76966E30}" xr6:coauthVersionLast="47" xr6:coauthVersionMax="47" xr10:uidLastSave="{00000000-0000-0000-0000-000000000000}"/>
  <workbookProtection workbookAlgorithmName="SHA-512" workbookHashValue="MH02ZkWSPYIQTmtuudVJ1gweqKKzNVaop5+S6kFaepBhxpXRsYuOYSHHEf7M7l3e5o0oM7UWaUPoY0WB1vp8xg==" workbookSaltValue="Rc7qjph8/9K3r6YkIRY3Qg==" workbookSpinCount="100000" lockStructure="1"/>
  <bookViews>
    <workbookView xWindow="-28920" yWindow="-120" windowWidth="29040" windowHeight="157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W10" i="4" s="1"/>
  <c r="P6" i="5"/>
  <c r="P10" i="4" s="1"/>
  <c r="O6" i="5"/>
  <c r="N6" i="5"/>
  <c r="M6" i="5"/>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K86" i="4"/>
  <c r="I86" i="4"/>
  <c r="E86" i="4"/>
  <c r="AT10" i="4"/>
  <c r="AL10" i="4"/>
  <c r="AD10" i="4"/>
  <c r="I10" i="4"/>
  <c r="B10" i="4"/>
  <c r="BB8" i="4"/>
  <c r="AL8" i="4"/>
  <c r="AD8" i="4"/>
  <c r="P8" i="4"/>
  <c r="I8" i="4"/>
</calcChain>
</file>

<file path=xl/sharedStrings.xml><?xml version="1.0" encoding="utf-8"?>
<sst xmlns="http://schemas.openxmlformats.org/spreadsheetml/2006/main" count="236" uniqueCount="116">
  <si>
    <t>1⑥</t>
  </si>
  <si>
    <t>令和6年度全国平均</t>
    <rPh sb="0" eb="2">
      <t>レイワ</t>
    </rPh>
    <rPh sb="3" eb="5">
      <t>ネンド</t>
    </rPh>
    <phoneticPr fontId="1"/>
  </si>
  <si>
    <t>経営比較分析表（令和6年度決算）</t>
    <rPh sb="8" eb="10">
      <t>レイワ</t>
    </rPh>
    <rPh sb="11" eb="13">
      <t>ネンド</t>
    </rPh>
    <phoneticPr fontId="1"/>
  </si>
  <si>
    <t>人口（人）</t>
    <rPh sb="0" eb="2">
      <t>ジンコウ</t>
    </rPh>
    <rPh sb="3" eb="4">
      <t>ヒト</t>
    </rPh>
    <phoneticPr fontId="1"/>
  </si>
  <si>
    <t>1. 経営の健全性・効率性</t>
    <rPh sb="3" eb="5">
      <t>ケイエイ</t>
    </rPh>
    <rPh sb="6" eb="9">
      <t>ケンゼンセイ</t>
    </rPh>
    <rPh sb="10" eb="12">
      <t>コウリツ</t>
    </rPh>
    <rPh sb="12" eb="13">
      <t>セイ</t>
    </rPh>
    <phoneticPr fontId="1"/>
  </si>
  <si>
    <t>F2</t>
  </si>
  <si>
    <t>業務名</t>
    <rPh sb="2" eb="3">
      <t>メイ</t>
    </rPh>
    <phoneticPr fontId="1"/>
  </si>
  <si>
    <t>業種名</t>
    <rPh sb="2" eb="3">
      <t>メイ</t>
    </rPh>
    <phoneticPr fontId="1"/>
  </si>
  <si>
    <t>1. 経営の健全性・効率性について</t>
  </si>
  <si>
    <t>事業名</t>
  </si>
  <si>
    <t>比率(N-3)</t>
    <rPh sb="0" eb="2">
      <t>ヒリツ</t>
    </rPh>
    <phoneticPr fontId="1"/>
  </si>
  <si>
    <t>業務CD</t>
    <rPh sb="0" eb="2">
      <t>ギョウム</t>
    </rPh>
    <phoneticPr fontId="1"/>
  </si>
  <si>
    <r>
      <t>面積(km</t>
    </r>
    <r>
      <rPr>
        <b/>
        <vertAlign val="superscript"/>
        <sz val="11"/>
        <color theme="1"/>
        <rFont val="ＭＳ ゴシック"/>
        <family val="3"/>
        <charset val="128"/>
      </rPr>
      <t>2</t>
    </r>
    <r>
      <rPr>
        <b/>
        <sz val="11"/>
        <color theme="1"/>
        <rFont val="ＭＳ ゴシック"/>
        <family val="3"/>
        <charset val="128"/>
      </rPr>
      <t>)</t>
    </r>
  </si>
  <si>
    <t>当該団体値（当該値）</t>
    <rPh sb="2" eb="4">
      <t>ダンタイ</t>
    </rPh>
    <phoneticPr fontId="1"/>
  </si>
  <si>
    <t>類似団体区分</t>
    <rPh sb="4" eb="6">
      <t>クブン</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</si>
  <si>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</si>
  <si>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管理者の情報</t>
    <rPh sb="0" eb="3">
      <t>カンリシャ</t>
    </rPh>
    <rPh sb="4" eb="6">
      <t>ジョウホウ</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</si>
  <si>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</si>
  <si>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分析欄</t>
    <rPh sb="0" eb="2">
      <t>ブンセキ</t>
    </rPh>
    <rPh sb="2" eb="3">
      <t>ラン</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</si>
  <si>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</si>
  <si>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</si>
  <si>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t>
  </si>
  <si>
    <t>業種CD</t>
    <rPh sb="0" eb="2">
      <t>ギョウシュ</t>
    </rPh>
    <phoneticPr fontId="1"/>
  </si>
  <si>
    <t>施設CD</t>
    <rPh sb="0" eb="2">
      <t>シセツ</t>
    </rPh>
    <phoneticPr fontId="1"/>
  </si>
  <si>
    <t>資金不足比率(％)</t>
  </si>
  <si>
    <t>自己資本構成比率(％)</t>
  </si>
  <si>
    <t>1⑦</t>
  </si>
  <si>
    <t>類似団体</t>
    <rPh sb="0" eb="2">
      <t>ルイジ</t>
    </rPh>
    <rPh sb="2" eb="4">
      <t>ダンタイ</t>
    </rPh>
    <phoneticPr fontId="1"/>
  </si>
  <si>
    <t>普及率(％)</t>
  </si>
  <si>
    <t>－</t>
  </si>
  <si>
    <t>2. 老朽化の状況</t>
  </si>
  <si>
    <t>有収率(％)</t>
    <rPh sb="0" eb="1">
      <t>ユウ</t>
    </rPh>
    <rPh sb="1" eb="3">
      <t>シュウリツ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</si>
  <si>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</si>
  <si>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</si>
  <si>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④企業債残高対事業規模比率(％)</t>
  </si>
  <si>
    <t>1②</t>
  </si>
  <si>
    <t>下水道事業(法非適用)</t>
    <rPh sb="3" eb="5">
      <t>ジギョウ</t>
    </rPh>
    <rPh sb="6" eb="7">
      <t>ホウ</t>
    </rPh>
    <rPh sb="7" eb="8">
      <t>ヒ</t>
    </rPh>
    <rPh sb="8" eb="10">
      <t>テキヨウ</t>
    </rPh>
    <phoneticPr fontId="1"/>
  </si>
  <si>
    <t>類似団体平均値（平均値）</t>
  </si>
  <si>
    <t>大項目</t>
    <rPh sb="0" eb="3">
      <t>ダイコウモク</t>
    </rPh>
    <phoneticPr fontId="1"/>
  </si>
  <si>
    <t>【】</t>
  </si>
  <si>
    <t>全国平均</t>
    <rPh sb="0" eb="2">
      <t>ゼンコク</t>
    </rPh>
    <rPh sb="2" eb="4">
      <t>ヘイキン</t>
    </rPh>
    <phoneticPr fontId="1"/>
  </si>
  <si>
    <t>1. 経営の健全性・効率性</t>
  </si>
  <si>
    <t>小項目</t>
    <rPh sb="0" eb="3">
      <t>ショウコウモク</t>
    </rPh>
    <phoneticPr fontId="1"/>
  </si>
  <si>
    <t>2. 老朽化の状況について</t>
  </si>
  <si>
    <t>類似団体平均(N-2)</t>
  </si>
  <si>
    <t>全体総括</t>
    <rPh sb="0" eb="2">
      <t>ゼンタイ</t>
    </rPh>
    <rPh sb="2" eb="4">
      <t>ソウカツ</t>
    </rPh>
    <phoneticPr fontId="1"/>
  </si>
  <si>
    <t>②累積欠損金比率(％)</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</si>
  <si>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</si>
  <si>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1①</t>
  </si>
  <si>
    <t>1③</t>
  </si>
  <si>
    <t>1④</t>
  </si>
  <si>
    <t>1⑧</t>
  </si>
  <si>
    <t>項番</t>
    <rPh sb="0" eb="2">
      <t>コウバン</t>
    </rPh>
    <phoneticPr fontId="1"/>
  </si>
  <si>
    <t>1⑤</t>
  </si>
  <si>
    <t>2①</t>
  </si>
  <si>
    <t>2②</t>
  </si>
  <si>
    <t>2③</t>
  </si>
  <si>
    <t>-</t>
  </si>
  <si>
    <t>年度</t>
    <rPh sb="0" eb="2">
      <t>ネンド</t>
    </rPh>
    <phoneticPr fontId="1"/>
  </si>
  <si>
    <t>事業CD</t>
    <rPh sb="0" eb="2">
      <t>ジギョウ</t>
    </rPh>
    <phoneticPr fontId="1"/>
  </si>
  <si>
    <t>←年数補正</t>
    <rPh sb="1" eb="3">
      <t>ネンスウ</t>
    </rPh>
    <rPh sb="3" eb="5">
      <t>ホセイ</t>
    </rPh>
    <phoneticPr fontId="1"/>
  </si>
  <si>
    <t>団体CD</t>
    <rPh sb="0" eb="2">
      <t>ダンタイ</t>
    </rPh>
    <phoneticPr fontId="1"/>
  </si>
  <si>
    <t>⑧水洗化率(％)</t>
  </si>
  <si>
    <t>③流動比率(％)</t>
    <rPh sb="1" eb="3">
      <t>リュウドウ</t>
    </rPh>
    <rPh sb="3" eb="5">
      <t>ヒリツ</t>
    </rPh>
    <phoneticPr fontId="1"/>
  </si>
  <si>
    <t>基本情報</t>
    <rPh sb="0" eb="2">
      <t>キホン</t>
    </rPh>
    <rPh sb="2" eb="4">
      <t>ジョウホウ</t>
    </rPh>
    <phoneticPr fontId="1"/>
  </si>
  <si>
    <t>中項目</t>
    <rPh sb="0" eb="1">
      <t>チュウ</t>
    </rPh>
    <rPh sb="1" eb="3">
      <t>コウモク</t>
    </rPh>
    <phoneticPr fontId="1"/>
  </si>
  <si>
    <t>①収益的収支比率(％)</t>
    <rPh sb="1" eb="4">
      <t>シュウエキテキ</t>
    </rPh>
    <phoneticPr fontId="1"/>
  </si>
  <si>
    <t>⑤経費回収率(％)</t>
  </si>
  <si>
    <t>⑥汚水処理原価(円)</t>
    <rPh sb="1" eb="3">
      <t>オスイ</t>
    </rPh>
    <rPh sb="3" eb="5">
      <t>ショリ</t>
    </rPh>
    <rPh sb="5" eb="7">
      <t>ゲンカ</t>
    </rPh>
    <rPh sb="8" eb="9">
      <t>エン</t>
    </rPh>
    <phoneticPr fontId="1"/>
  </si>
  <si>
    <t>⑦施設利用率(％)</t>
    <rPh sb="1" eb="3">
      <t>シセツ</t>
    </rPh>
    <rPh sb="3" eb="6">
      <t>リヨウリツ</t>
    </rPh>
    <phoneticPr fontId="1"/>
  </si>
  <si>
    <t>①有形固定資産減価償却率(％)</t>
    <rPh sb="1" eb="3">
      <t>ユウケイ</t>
    </rPh>
    <rPh sb="3" eb="5">
      <t>コテイ</t>
    </rPh>
    <rPh sb="5" eb="7">
      <t>シサン</t>
    </rPh>
    <rPh sb="7" eb="9">
      <t>ゲンカ</t>
    </rPh>
    <rPh sb="9" eb="11">
      <t>ショウキャク</t>
    </rPh>
    <rPh sb="11" eb="12">
      <t>リツ</t>
    </rPh>
    <phoneticPr fontId="1"/>
  </si>
  <si>
    <t>業種名称</t>
    <rPh sb="0" eb="2">
      <t>ギョウシュ</t>
    </rPh>
    <rPh sb="2" eb="4">
      <t>メイショウ</t>
    </rPh>
    <phoneticPr fontId="1"/>
  </si>
  <si>
    <t>②管渠老朽化率(％)</t>
  </si>
  <si>
    <t>③管渠改善率(％)</t>
  </si>
  <si>
    <t>都道府県名</t>
    <rPh sb="0" eb="4">
      <t>トドウフケン</t>
    </rPh>
    <rPh sb="4" eb="5">
      <t>メイ</t>
    </rPh>
    <phoneticPr fontId="1"/>
  </si>
  <si>
    <t>法適・法非適</t>
    <rPh sb="0" eb="1">
      <t>ホウ</t>
    </rPh>
    <rPh sb="1" eb="2">
      <t>テキ</t>
    </rPh>
    <rPh sb="3" eb="4">
      <t>ホウ</t>
    </rPh>
    <rPh sb="4" eb="5">
      <t>ヒ</t>
    </rPh>
    <rPh sb="5" eb="6">
      <t>テキ</t>
    </rPh>
    <phoneticPr fontId="1"/>
  </si>
  <si>
    <t>事業名称</t>
    <rPh sb="0" eb="2">
      <t>ジギョウ</t>
    </rPh>
    <rPh sb="2" eb="4">
      <t>メイショウ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</si>
  <si>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</si>
  <si>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</si>
  <si>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</si>
  <si>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</si>
  <si>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</si>
  <si>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r>
      <t>　農業集落排水事業は大山地区、北東部地区、東部地区、南部地区の特環への段階的な統合を予定しているため、区域内人口は段階的に減少し、令和１９年度の統合完了により０になる見込み。
　また、人材面では公営企業に携わる人材確保の問題および近年の職員給与費の増加や物価高騰による営業費用の増加の影響については続くものと想定し、現状の最低人員体制を維持しつつ、業務委託の活用等による効率化・経費削減を適宜検討していく。
　引き続き維持管理費等の削減および</t>
    </r>
    <r>
      <rPr>
        <sz val="11"/>
        <rFont val="ＭＳ ゴシック"/>
        <family val="3"/>
        <charset val="128"/>
      </rPr>
      <t>水洗化率の向上や有収水量の増加による料金収入の確保を図るなど、更なる経営改善も必要である。</t>
    </r>
    <rPh sb="1" eb="3">
      <t>ノウギョウ</t>
    </rPh>
    <rPh sb="3" eb="5">
      <t>シュウラク</t>
    </rPh>
    <rPh sb="5" eb="7">
      <t>ハイスイ</t>
    </rPh>
    <rPh sb="7" eb="9">
      <t>ジギョウ</t>
    </rPh>
    <rPh sb="10" eb="12">
      <t>オオヤマ</t>
    </rPh>
    <rPh sb="12" eb="14">
      <t>チク</t>
    </rPh>
    <rPh sb="15" eb="18">
      <t>ホクトウブ</t>
    </rPh>
    <rPh sb="18" eb="20">
      <t>チク</t>
    </rPh>
    <rPh sb="21" eb="23">
      <t>トウブ</t>
    </rPh>
    <rPh sb="23" eb="25">
      <t>チク</t>
    </rPh>
    <rPh sb="26" eb="28">
      <t>ナンブ</t>
    </rPh>
    <rPh sb="28" eb="30">
      <t>チク</t>
    </rPh>
    <rPh sb="31" eb="32">
      <t>トク</t>
    </rPh>
    <rPh sb="32" eb="33">
      <t>カン</t>
    </rPh>
    <rPh sb="35" eb="38">
      <t>ダンカイテキ</t>
    </rPh>
    <rPh sb="39" eb="41">
      <t>トウゴウ</t>
    </rPh>
    <rPh sb="42" eb="44">
      <t>ヨテイ</t>
    </rPh>
    <rPh sb="51" eb="54">
      <t>クイキナイ</t>
    </rPh>
    <rPh sb="54" eb="56">
      <t>ジンコウ</t>
    </rPh>
    <rPh sb="57" eb="60">
      <t>ダンカイテキ</t>
    </rPh>
    <rPh sb="61" eb="63">
      <t>ゲンショウ</t>
    </rPh>
    <rPh sb="65" eb="67">
      <t>レイワ</t>
    </rPh>
    <rPh sb="69" eb="70">
      <t>ネン</t>
    </rPh>
    <rPh sb="70" eb="71">
      <t>ド</t>
    </rPh>
    <rPh sb="72" eb="74">
      <t>トウゴウ</t>
    </rPh>
    <rPh sb="74" eb="76">
      <t>カンリョウ</t>
    </rPh>
    <rPh sb="83" eb="85">
      <t>ミコ</t>
    </rPh>
    <phoneticPr fontId="1"/>
  </si>
  <si>
    <t>人口</t>
    <rPh sb="0" eb="2">
      <t>ジンコウ</t>
    </rPh>
    <phoneticPr fontId="1"/>
  </si>
  <si>
    <t>面積</t>
    <rPh sb="0" eb="2">
      <t>メンセキ</t>
    </rPh>
    <phoneticPr fontId="1"/>
  </si>
  <si>
    <t>人口密度</t>
    <rPh sb="0" eb="2">
      <t>ジンコウ</t>
    </rPh>
    <rPh sb="2" eb="4">
      <t>ミツド</t>
    </rPh>
    <phoneticPr fontId="1"/>
  </si>
  <si>
    <t>処理区域内人口</t>
  </si>
  <si>
    <t>処理区域面積</t>
  </si>
  <si>
    <t>処理区域内人口密度</t>
  </si>
  <si>
    <t>比率(N-4)</t>
    <rPh sb="0" eb="2">
      <t>ヒリツ</t>
    </rPh>
    <phoneticPr fontId="1"/>
  </si>
  <si>
    <t>比率(N-2)</t>
    <rPh sb="0" eb="2">
      <t>ヒリツ</t>
    </rPh>
    <phoneticPr fontId="1"/>
  </si>
  <si>
    <t>比率(N-1)</t>
    <rPh sb="0" eb="2">
      <t>ヒリツ</t>
    </rPh>
    <phoneticPr fontId="1"/>
  </si>
  <si>
    <t>比率(N)</t>
    <rPh sb="0" eb="2">
      <t>ヒリツ</t>
    </rPh>
    <phoneticPr fontId="1"/>
  </si>
  <si>
    <t>類似団体平均(N-4)</t>
  </si>
  <si>
    <t>類似団体平均(N-3)</t>
  </si>
  <si>
    <t>類似団体平均(N-1)</t>
  </si>
  <si>
    <t>法非適用</t>
  </si>
  <si>
    <t>農業集落排水</t>
  </si>
  <si>
    <t>類似団体平均(N)</t>
  </si>
  <si>
    <t>全国平均</t>
  </si>
  <si>
    <t>参照用</t>
    <rPh sb="0" eb="3">
      <t>サンショウヨウ</t>
    </rPh>
    <phoneticPr fontId="1"/>
  </si>
  <si>
    <t>栃木県　上三川町</t>
  </si>
  <si>
    <t>下水道事業</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</si>
  <si>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</si>
  <si>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</si>
  <si>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</si>
  <si>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</si>
  <si>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</si>
  <si>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</si>
  <si>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</si>
  <si>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←日数補正</t>
    <rPh sb="1" eb="3">
      <t>ニッスウ</t>
    </rPh>
    <rPh sb="3" eb="5">
      <t>ホセイ</t>
    </rPh>
    <phoneticPr fontId="1"/>
  </si>
  <si>
    <t>"R"yy</t>
  </si>
  <si>
    <t>"R"dd</t>
  </si>
  <si>
    <t>←書式設定</t>
    <rPh sb="1" eb="3">
      <t>ショシキ</t>
    </rPh>
    <rPh sb="3" eb="5">
      <t>セッテイ</t>
    </rPh>
    <phoneticPr fontId="1"/>
  </si>
  <si>
    <r>
      <t>　④企業債残高対事業規模比率（正：0.00、誤：3,554.24　令和４年度決算状況調査第２４表１行１６列の記載誤り＝正：2,032,774、誤：0）は、一般会計繰入金により賄っているため、０となっている。
　⑤経費回収率は</t>
    </r>
    <r>
      <rPr>
        <sz val="11"/>
        <rFont val="ＭＳ ゴシック"/>
        <family val="3"/>
        <charset val="128"/>
      </rPr>
      <t>類似団体平均値を上回っている状況であり、令和６年１０月に下水道使用料を引き上げたものの約６割弱と使用料で賄えていないため、経費削減に努めるなど今後も経営改善に向けた取組が必要である。
　⑥汚水処理原価は類似団体平均値を下回っているが、引き続き接続率の向上により有収水量の増加を図る取組が必要である。
　⑦施設利用率は、横ばいで推移している。なお令和２年度については、計測機器の故障により正確な有収水量が計測できなかったため、推計により算出している。
　⑧水洗化率については改善傾向にあるが依然として低い水準である。管渠整備は完了しているため、人口減少や高齢化等による理論上の指数減少が懸念される。</t>
    </r>
    <rPh sb="275" eb="277">
      <t>スイイ</t>
    </rPh>
    <rPh sb="348" eb="350">
      <t>カイゼン</t>
    </rPh>
    <rPh sb="350" eb="352">
      <t>ケイコウ</t>
    </rPh>
    <phoneticPr fontId="1"/>
  </si>
  <si>
    <r>
      <t>　平成１４年に供用開始をしてから</t>
    </r>
    <r>
      <rPr>
        <sz val="11"/>
        <rFont val="ＭＳ ゴシック"/>
        <family val="3"/>
        <charset val="128"/>
      </rPr>
      <t>２２年経過しているが、耐用年数を経過している施設はまだ無いため、修繕の実績はない。
　そのため、現在管渠は老朽化対策等を実施していないが、排水処理施設は設備機器の老朽化を踏まえ特定環境保全公共下水道事業へ統合していくこととした。</t>
    </r>
    <rPh sb="66" eb="68">
      <t>カンキョ</t>
    </rPh>
    <rPh sb="92" eb="94">
      <t>セツビ</t>
    </rPh>
    <rPh sb="94" eb="96">
      <t>キキ</t>
    </rPh>
    <rPh sb="97" eb="100">
      <t>ロウキュウカ</t>
    </rPh>
    <rPh sb="101" eb="102">
      <t>フ</t>
    </rPh>
    <rPh sb="104" eb="106">
      <t>トクテイ</t>
    </rPh>
    <rPh sb="106" eb="108">
      <t>カンキョウ</t>
    </rPh>
    <rPh sb="108" eb="110">
      <t>ホゼン</t>
    </rPh>
    <rPh sb="110" eb="112">
      <t>コウキョウ</t>
    </rPh>
    <rPh sb="112" eb="115">
      <t>ゲスイドウ</t>
    </rPh>
    <rPh sb="115" eb="117">
      <t>ジギョウ</t>
    </rPh>
    <rPh sb="118" eb="120">
      <t>トウゴウ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</si>
</sst>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8"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E85-4EF5-A649-C59D18294B3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0E85-4EF5-A649-C59D18294B3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44" l="0.70000000000000062" r="0.70000000000000062" t="0.75000000000001144"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49.54</c:v>
                </c:pt>
                <c:pt idx="1">
                  <c:v>61.14</c:v>
                </c:pt>
                <c:pt idx="2">
                  <c:v>61.06</c:v>
                </c:pt>
                <c:pt idx="3">
                  <c:v>62.1</c:v>
                </c:pt>
                <c:pt idx="4">
                  <c:v>64.349999999999994</c:v>
                </c:pt>
              </c:numCache>
            </c:numRef>
          </c:val>
          <c:extLst>
            <c:ext xmlns:c16="http://schemas.microsoft.com/office/drawing/2014/chart" uri="{C3380CC4-5D6E-409C-BE32-E72D297353CC}">
              <c16:uniqueId val="{00000000-3D54-4628-9679-DACD058D223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3D54-4628-9679-DACD058D223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77.17</c:v>
                </c:pt>
                <c:pt idx="1">
                  <c:v>78.94</c:v>
                </c:pt>
                <c:pt idx="2">
                  <c:v>79.819999999999993</c:v>
                </c:pt>
                <c:pt idx="3">
                  <c:v>79.709999999999994</c:v>
                </c:pt>
                <c:pt idx="4">
                  <c:v>80.69</c:v>
                </c:pt>
              </c:numCache>
            </c:numRef>
          </c:val>
          <c:extLst>
            <c:ext xmlns:c16="http://schemas.microsoft.com/office/drawing/2014/chart" uri="{C3380CC4-5D6E-409C-BE32-E72D297353CC}">
              <c16:uniqueId val="{00000000-17B0-4FC4-BDB0-D0DF29BEBBF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17B0-4FC4-BDB0-D0DF29BEBBF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104.11</c:v>
                </c:pt>
                <c:pt idx="1">
                  <c:v>97.48</c:v>
                </c:pt>
                <c:pt idx="2">
                  <c:v>102.01</c:v>
                </c:pt>
                <c:pt idx="3">
                  <c:v>95.18</c:v>
                </c:pt>
                <c:pt idx="4">
                  <c:v>98.43</c:v>
                </c:pt>
              </c:numCache>
            </c:numRef>
          </c:val>
          <c:extLst>
            <c:ext xmlns:c16="http://schemas.microsoft.com/office/drawing/2014/chart" uri="{C3380CC4-5D6E-409C-BE32-E72D297353CC}">
              <c16:uniqueId val="{00000000-12C4-46A3-80A0-FF53204A998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2C4-46A3-80A0-FF53204A998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88" l="0.70000000000000062" r="0.70000000000000062" t="0.75000000000001088"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6D5-4799-8378-48BDC76FD45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6D5-4799-8378-48BDC76FD45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2BF-4DA3-A029-0812053A1E6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2BF-4DA3-A029-0812053A1E6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58D-494E-9609-95524E9FFBB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58D-494E-9609-95524E9FFBB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245-431B-B067-FDB706887A2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245-431B-B067-FDB706887A2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formatCode="#,##0.00;&quot;△&quot;#,##0.00;&quot;-&quot;">
                  <c:v>3554.24</c:v>
                </c:pt>
                <c:pt idx="3">
                  <c:v>0</c:v>
                </c:pt>
                <c:pt idx="4">
                  <c:v>0</c:v>
                </c:pt>
              </c:numCache>
            </c:numRef>
          </c:val>
          <c:extLst>
            <c:ext xmlns:c16="http://schemas.microsoft.com/office/drawing/2014/chart" uri="{C3380CC4-5D6E-409C-BE32-E72D297353CC}">
              <c16:uniqueId val="{00000000-2949-4847-BF70-90297EADB25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2949-4847-BF70-90297EADB25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64.459999999999994</c:v>
                </c:pt>
                <c:pt idx="1">
                  <c:v>62.94</c:v>
                </c:pt>
                <c:pt idx="2">
                  <c:v>58.1</c:v>
                </c:pt>
                <c:pt idx="3">
                  <c:v>57.15</c:v>
                </c:pt>
                <c:pt idx="4">
                  <c:v>58.72</c:v>
                </c:pt>
              </c:numCache>
            </c:numRef>
          </c:val>
          <c:extLst>
            <c:ext xmlns:c16="http://schemas.microsoft.com/office/drawing/2014/chart" uri="{C3380CC4-5D6E-409C-BE32-E72D297353CC}">
              <c16:uniqueId val="{00000000-5980-490C-BF07-3528E0C9DA5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5980-490C-BF07-3528E0C9DA5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182.9</c:v>
                </c:pt>
                <c:pt idx="1">
                  <c:v>188.17</c:v>
                </c:pt>
                <c:pt idx="2">
                  <c:v>202.9</c:v>
                </c:pt>
                <c:pt idx="3">
                  <c:v>207.25</c:v>
                </c:pt>
                <c:pt idx="4">
                  <c:v>220.48</c:v>
                </c:pt>
              </c:numCache>
            </c:numRef>
          </c:val>
          <c:extLst>
            <c:ext xmlns:c16="http://schemas.microsoft.com/office/drawing/2014/chart" uri="{C3380CC4-5D6E-409C-BE32-E72D297353CC}">
              <c16:uniqueId val="{00000000-8104-46C6-8E18-89FD506F4BE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8104-46C6-8E18-89FD506F4BE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pPr algn="r"/>
            <a:t>【798.10】</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pPr algn="r"/>
            <a:t>【87.80】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3218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pPr algn="r"/>
            <a:t>【49.92】</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pPr algn="r"/>
            <a:t>【286.33】</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pPr algn="r"/>
            <a:t>【54.51】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pPr algn="r"/>
            <a:t>【0.02】</a:t>
          </a:fld>
          <a:endParaRPr kumimoji="1" lang="ja-JP" altLang="en-US" sz="900">
            <a:latin typeface="ＭＳ ゴシック"/>
            <a:ea typeface="ＭＳ ゴシック"/>
          </a:endParaRPr>
        </a:p>
      </xdr:txBody>
    </xdr:sp>
    <xdr:clientData/>
  </xdr:twoCellAnchor>
  <xdr:twoCellAnchor>
    <xdr:from>
      <xdr:col>17</xdr:col>
      <xdr:colOff>38100</xdr:colOff>
      <xdr:row>17</xdr:row>
      <xdr:rowOff>38100</xdr:rowOff>
    </xdr:from>
    <xdr:to>
      <xdr:col>30</xdr:col>
      <xdr:colOff>228600</xdr:colOff>
      <xdr:row>32</xdr:row>
      <xdr:rowOff>29210</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55465" y="3000375"/>
          <a:ext cx="355028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29210</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41665" y="3000375"/>
          <a:ext cx="355028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xdr:col>
      <xdr:colOff>57150</xdr:colOff>
      <xdr:row>63</xdr:row>
      <xdr:rowOff>86360</xdr:rowOff>
    </xdr:from>
    <xdr:to>
      <xdr:col>19</xdr:col>
      <xdr:colOff>228600</xdr:colOff>
      <xdr:row>77</xdr:row>
      <xdr:rowOff>143510</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7840" y="10935335"/>
          <a:ext cx="456501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22</xdr:col>
      <xdr:colOff>57150</xdr:colOff>
      <xdr:row>63</xdr:row>
      <xdr:rowOff>86360</xdr:rowOff>
    </xdr:from>
    <xdr:to>
      <xdr:col>39</xdr:col>
      <xdr:colOff>228600</xdr:colOff>
      <xdr:row>77</xdr:row>
      <xdr:rowOff>143510</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66740" y="10935335"/>
          <a:ext cx="456501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0" zoomScaleNormal="80" workbookViewId="0"/>
  </sheetViews>
  <sheetFormatPr defaultColWidth="2.6328125" defaultRowHeight="13" x14ac:dyDescent="0.2"/>
  <cols>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2">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2">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8" t="str">
        <f>データ!H6</f>
        <v>栃木県　上三川町</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29" t="s">
        <v>6</v>
      </c>
      <c r="C7" s="29"/>
      <c r="D7" s="29"/>
      <c r="E7" s="29"/>
      <c r="F7" s="29"/>
      <c r="G7" s="29"/>
      <c r="H7" s="29"/>
      <c r="I7" s="29" t="s">
        <v>7</v>
      </c>
      <c r="J7" s="29"/>
      <c r="K7" s="29"/>
      <c r="L7" s="29"/>
      <c r="M7" s="29"/>
      <c r="N7" s="29"/>
      <c r="O7" s="29"/>
      <c r="P7" s="29" t="s">
        <v>9</v>
      </c>
      <c r="Q7" s="29"/>
      <c r="R7" s="29"/>
      <c r="S7" s="29"/>
      <c r="T7" s="29"/>
      <c r="U7" s="29"/>
      <c r="V7" s="29"/>
      <c r="W7" s="29" t="s">
        <v>14</v>
      </c>
      <c r="X7" s="29"/>
      <c r="Y7" s="29"/>
      <c r="Z7" s="29"/>
      <c r="AA7" s="29"/>
      <c r="AB7" s="29"/>
      <c r="AC7" s="29"/>
      <c r="AD7" s="29" t="s">
        <v>16</v>
      </c>
      <c r="AE7" s="29"/>
      <c r="AF7" s="29"/>
      <c r="AG7" s="29"/>
      <c r="AH7" s="29"/>
      <c r="AI7" s="29"/>
      <c r="AJ7" s="29"/>
      <c r="AK7" s="3"/>
      <c r="AL7" s="29" t="s">
        <v>3</v>
      </c>
      <c r="AM7" s="29"/>
      <c r="AN7" s="29"/>
      <c r="AO7" s="29"/>
      <c r="AP7" s="29"/>
      <c r="AQ7" s="29"/>
      <c r="AR7" s="29"/>
      <c r="AS7" s="29"/>
      <c r="AT7" s="29" t="s">
        <v>12</v>
      </c>
      <c r="AU7" s="29"/>
      <c r="AV7" s="29"/>
      <c r="AW7" s="29"/>
      <c r="AX7" s="29"/>
      <c r="AY7" s="29"/>
      <c r="AZ7" s="29"/>
      <c r="BA7" s="29"/>
      <c r="BB7" s="29" t="s">
        <v>19</v>
      </c>
      <c r="BC7" s="29"/>
      <c r="BD7" s="29"/>
      <c r="BE7" s="29"/>
      <c r="BF7" s="29"/>
      <c r="BG7" s="29"/>
      <c r="BH7" s="29"/>
      <c r="BI7" s="29"/>
      <c r="BJ7" s="3"/>
      <c r="BK7" s="3"/>
      <c r="BL7" s="30" t="s">
        <v>20</v>
      </c>
      <c r="BM7" s="31"/>
      <c r="BN7" s="31"/>
      <c r="BO7" s="31"/>
      <c r="BP7" s="31"/>
      <c r="BQ7" s="31"/>
      <c r="BR7" s="31"/>
      <c r="BS7" s="31"/>
      <c r="BT7" s="31"/>
      <c r="BU7" s="31"/>
      <c r="BV7" s="31"/>
      <c r="BW7" s="31"/>
      <c r="BX7" s="31"/>
      <c r="BY7" s="32"/>
    </row>
    <row r="8" spans="1:78" ht="18.75" customHeight="1" x14ac:dyDescent="0.2">
      <c r="A8" s="2"/>
      <c r="B8" s="33" t="str">
        <f>データ!I6</f>
        <v>法非適用</v>
      </c>
      <c r="C8" s="33"/>
      <c r="D8" s="33"/>
      <c r="E8" s="33"/>
      <c r="F8" s="33"/>
      <c r="G8" s="33"/>
      <c r="H8" s="33"/>
      <c r="I8" s="33" t="str">
        <f>データ!J6</f>
        <v>下水道事業</v>
      </c>
      <c r="J8" s="33"/>
      <c r="K8" s="33"/>
      <c r="L8" s="33"/>
      <c r="M8" s="33"/>
      <c r="N8" s="33"/>
      <c r="O8" s="33"/>
      <c r="P8" s="33" t="str">
        <f>データ!K6</f>
        <v>農業集落排水</v>
      </c>
      <c r="Q8" s="33"/>
      <c r="R8" s="33"/>
      <c r="S8" s="33"/>
      <c r="T8" s="33"/>
      <c r="U8" s="33"/>
      <c r="V8" s="33"/>
      <c r="W8" s="33" t="str">
        <f>データ!L6</f>
        <v>F2</v>
      </c>
      <c r="X8" s="33"/>
      <c r="Y8" s="33"/>
      <c r="Z8" s="33"/>
      <c r="AA8" s="33"/>
      <c r="AB8" s="33"/>
      <c r="AC8" s="33"/>
      <c r="AD8" s="34" t="str">
        <f>データ!$M$6</f>
        <v>非設置</v>
      </c>
      <c r="AE8" s="34"/>
      <c r="AF8" s="34"/>
      <c r="AG8" s="34"/>
      <c r="AH8" s="34"/>
      <c r="AI8" s="34"/>
      <c r="AJ8" s="34"/>
      <c r="AK8" s="3"/>
      <c r="AL8" s="35">
        <f>データ!S6</f>
        <v>30748</v>
      </c>
      <c r="AM8" s="35"/>
      <c r="AN8" s="35"/>
      <c r="AO8" s="35"/>
      <c r="AP8" s="35"/>
      <c r="AQ8" s="35"/>
      <c r="AR8" s="35"/>
      <c r="AS8" s="35"/>
      <c r="AT8" s="36">
        <f>データ!T6</f>
        <v>54.39</v>
      </c>
      <c r="AU8" s="36"/>
      <c r="AV8" s="36"/>
      <c r="AW8" s="36"/>
      <c r="AX8" s="36"/>
      <c r="AY8" s="36"/>
      <c r="AZ8" s="36"/>
      <c r="BA8" s="36"/>
      <c r="BB8" s="36">
        <f>データ!U6</f>
        <v>565.32000000000005</v>
      </c>
      <c r="BC8" s="36"/>
      <c r="BD8" s="36"/>
      <c r="BE8" s="36"/>
      <c r="BF8" s="36"/>
      <c r="BG8" s="36"/>
      <c r="BH8" s="36"/>
      <c r="BI8" s="36"/>
      <c r="BJ8" s="3"/>
      <c r="BK8" s="3"/>
      <c r="BL8" s="37" t="s">
        <v>21</v>
      </c>
      <c r="BM8" s="38"/>
      <c r="BN8" s="39" t="s">
        <v>13</v>
      </c>
      <c r="BO8" s="39"/>
      <c r="BP8" s="39"/>
      <c r="BQ8" s="39"/>
      <c r="BR8" s="39"/>
      <c r="BS8" s="39"/>
      <c r="BT8" s="39"/>
      <c r="BU8" s="39"/>
      <c r="BV8" s="39"/>
      <c r="BW8" s="39"/>
      <c r="BX8" s="39"/>
      <c r="BY8" s="40"/>
    </row>
    <row r="9" spans="1:78" ht="18.75" customHeight="1" x14ac:dyDescent="0.2">
      <c r="A9" s="2"/>
      <c r="B9" s="29" t="s">
        <v>24</v>
      </c>
      <c r="C9" s="29"/>
      <c r="D9" s="29"/>
      <c r="E9" s="29"/>
      <c r="F9" s="29"/>
      <c r="G9" s="29"/>
      <c r="H9" s="29"/>
      <c r="I9" s="29" t="s">
        <v>25</v>
      </c>
      <c r="J9" s="29"/>
      <c r="K9" s="29"/>
      <c r="L9" s="29"/>
      <c r="M9" s="29"/>
      <c r="N9" s="29"/>
      <c r="O9" s="29"/>
      <c r="P9" s="29" t="s">
        <v>28</v>
      </c>
      <c r="Q9" s="29"/>
      <c r="R9" s="29"/>
      <c r="S9" s="29"/>
      <c r="T9" s="29"/>
      <c r="U9" s="29"/>
      <c r="V9" s="29"/>
      <c r="W9" s="29" t="s">
        <v>31</v>
      </c>
      <c r="X9" s="29"/>
      <c r="Y9" s="29"/>
      <c r="Z9" s="29"/>
      <c r="AA9" s="29"/>
      <c r="AB9" s="29"/>
      <c r="AC9" s="29"/>
      <c r="AD9" s="29" t="s">
        <v>17</v>
      </c>
      <c r="AE9" s="29"/>
      <c r="AF9" s="29"/>
      <c r="AG9" s="29"/>
      <c r="AH9" s="29"/>
      <c r="AI9" s="29"/>
      <c r="AJ9" s="29"/>
      <c r="AK9" s="3"/>
      <c r="AL9" s="29" t="s">
        <v>32</v>
      </c>
      <c r="AM9" s="29"/>
      <c r="AN9" s="29"/>
      <c r="AO9" s="29"/>
      <c r="AP9" s="29"/>
      <c r="AQ9" s="29"/>
      <c r="AR9" s="29"/>
      <c r="AS9" s="29"/>
      <c r="AT9" s="29" t="s">
        <v>33</v>
      </c>
      <c r="AU9" s="29"/>
      <c r="AV9" s="29"/>
      <c r="AW9" s="29"/>
      <c r="AX9" s="29"/>
      <c r="AY9" s="29"/>
      <c r="AZ9" s="29"/>
      <c r="BA9" s="29"/>
      <c r="BB9" s="29" t="s">
        <v>15</v>
      </c>
      <c r="BC9" s="29"/>
      <c r="BD9" s="29"/>
      <c r="BE9" s="29"/>
      <c r="BF9" s="29"/>
      <c r="BG9" s="29"/>
      <c r="BH9" s="29"/>
      <c r="BI9" s="29"/>
      <c r="BJ9" s="3"/>
      <c r="BK9" s="3"/>
      <c r="BL9" s="41" t="s">
        <v>29</v>
      </c>
      <c r="BM9" s="42"/>
      <c r="BN9" s="43" t="s">
        <v>37</v>
      </c>
      <c r="BO9" s="43"/>
      <c r="BP9" s="43"/>
      <c r="BQ9" s="43"/>
      <c r="BR9" s="43"/>
      <c r="BS9" s="43"/>
      <c r="BT9" s="43"/>
      <c r="BU9" s="43"/>
      <c r="BV9" s="43"/>
      <c r="BW9" s="43"/>
      <c r="BX9" s="43"/>
      <c r="BY9" s="44"/>
    </row>
    <row r="10" spans="1:78" ht="18.75" customHeight="1" x14ac:dyDescent="0.2">
      <c r="A10" s="2"/>
      <c r="B10" s="36" t="str">
        <f>データ!N6</f>
        <v>-</v>
      </c>
      <c r="C10" s="36"/>
      <c r="D10" s="36"/>
      <c r="E10" s="36"/>
      <c r="F10" s="36"/>
      <c r="G10" s="36"/>
      <c r="H10" s="36"/>
      <c r="I10" s="36" t="str">
        <f>データ!O6</f>
        <v>該当数値なし</v>
      </c>
      <c r="J10" s="36"/>
      <c r="K10" s="36"/>
      <c r="L10" s="36"/>
      <c r="M10" s="36"/>
      <c r="N10" s="36"/>
      <c r="O10" s="36"/>
      <c r="P10" s="36">
        <f>データ!P6</f>
        <v>17.100000000000001</v>
      </c>
      <c r="Q10" s="36"/>
      <c r="R10" s="36"/>
      <c r="S10" s="36"/>
      <c r="T10" s="36"/>
      <c r="U10" s="36"/>
      <c r="V10" s="36"/>
      <c r="W10" s="36">
        <f>データ!Q6</f>
        <v>82.47</v>
      </c>
      <c r="X10" s="36"/>
      <c r="Y10" s="36"/>
      <c r="Z10" s="36"/>
      <c r="AA10" s="36"/>
      <c r="AB10" s="36"/>
      <c r="AC10" s="36"/>
      <c r="AD10" s="35">
        <f>データ!R6</f>
        <v>2640</v>
      </c>
      <c r="AE10" s="35"/>
      <c r="AF10" s="35"/>
      <c r="AG10" s="35"/>
      <c r="AH10" s="35"/>
      <c r="AI10" s="35"/>
      <c r="AJ10" s="35"/>
      <c r="AK10" s="2"/>
      <c r="AL10" s="35">
        <f>データ!V6</f>
        <v>5231</v>
      </c>
      <c r="AM10" s="35"/>
      <c r="AN10" s="35"/>
      <c r="AO10" s="35"/>
      <c r="AP10" s="35"/>
      <c r="AQ10" s="35"/>
      <c r="AR10" s="35"/>
      <c r="AS10" s="35"/>
      <c r="AT10" s="36">
        <f>データ!W6</f>
        <v>2.9</v>
      </c>
      <c r="AU10" s="36"/>
      <c r="AV10" s="36"/>
      <c r="AW10" s="36"/>
      <c r="AX10" s="36"/>
      <c r="AY10" s="36"/>
      <c r="AZ10" s="36"/>
      <c r="BA10" s="36"/>
      <c r="BB10" s="36">
        <f>データ!X6</f>
        <v>1803.79</v>
      </c>
      <c r="BC10" s="36"/>
      <c r="BD10" s="36"/>
      <c r="BE10" s="36"/>
      <c r="BF10" s="36"/>
      <c r="BG10" s="36"/>
      <c r="BH10" s="36"/>
      <c r="BI10" s="36"/>
      <c r="BJ10" s="2"/>
      <c r="BK10" s="2"/>
      <c r="BL10" s="45" t="s">
        <v>39</v>
      </c>
      <c r="BM10" s="46"/>
      <c r="BN10" s="47" t="s">
        <v>1</v>
      </c>
      <c r="BO10" s="47"/>
      <c r="BP10" s="47"/>
      <c r="BQ10" s="47"/>
      <c r="BR10" s="47"/>
      <c r="BS10" s="47"/>
      <c r="BT10" s="47"/>
      <c r="BU10" s="47"/>
      <c r="BV10" s="47"/>
      <c r="BW10" s="47"/>
      <c r="BX10" s="47"/>
      <c r="BY10" s="4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18</v>
      </c>
      <c r="BM11" s="51"/>
      <c r="BN11" s="51"/>
      <c r="BO11" s="51"/>
      <c r="BP11" s="51"/>
      <c r="BQ11" s="51"/>
      <c r="BR11" s="51"/>
      <c r="BS11" s="51"/>
      <c r="BT11" s="51"/>
      <c r="BU11" s="51"/>
      <c r="BV11" s="51"/>
      <c r="BW11" s="51"/>
      <c r="BX11" s="51"/>
      <c r="BY11" s="51"/>
      <c r="BZ11" s="5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2">
      <c r="A14" s="2"/>
      <c r="B14" s="53" t="s">
        <v>41</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8</v>
      </c>
      <c r="BM14" s="60"/>
      <c r="BN14" s="60"/>
      <c r="BO14" s="60"/>
      <c r="BP14" s="60"/>
      <c r="BQ14" s="60"/>
      <c r="BR14" s="60"/>
      <c r="BS14" s="60"/>
      <c r="BT14" s="60"/>
      <c r="BU14" s="60"/>
      <c r="BV14" s="60"/>
      <c r="BW14" s="60"/>
      <c r="BX14" s="60"/>
      <c r="BY14" s="60"/>
      <c r="BZ14" s="61"/>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5" t="s">
        <v>114</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43</v>
      </c>
      <c r="BM45" s="60"/>
      <c r="BN45" s="60"/>
      <c r="BO45" s="60"/>
      <c r="BP45" s="60"/>
      <c r="BQ45" s="60"/>
      <c r="BR45" s="60"/>
      <c r="BS45" s="60"/>
      <c r="BT45" s="60"/>
      <c r="BU45" s="60"/>
      <c r="BV45" s="60"/>
      <c r="BW45" s="60"/>
      <c r="BX45" s="60"/>
      <c r="BY45" s="60"/>
      <c r="BZ45" s="6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5" t="s">
        <v>115</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5"/>
      <c r="BM58" s="66"/>
      <c r="BN58" s="66"/>
      <c r="BO58" s="66"/>
      <c r="BP58" s="66"/>
      <c r="BQ58" s="66"/>
      <c r="BR58" s="66"/>
      <c r="BS58" s="66"/>
      <c r="BT58" s="66"/>
      <c r="BU58" s="66"/>
      <c r="BV58" s="66"/>
      <c r="BW58" s="66"/>
      <c r="BX58" s="66"/>
      <c r="BY58" s="66"/>
      <c r="BZ58" s="67"/>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5"/>
      <c r="BM59" s="66"/>
      <c r="BN59" s="66"/>
      <c r="BO59" s="66"/>
      <c r="BP59" s="66"/>
      <c r="BQ59" s="66"/>
      <c r="BR59" s="66"/>
      <c r="BS59" s="66"/>
      <c r="BT59" s="66"/>
      <c r="BU59" s="66"/>
      <c r="BV59" s="66"/>
      <c r="BW59" s="66"/>
      <c r="BX59" s="66"/>
      <c r="BY59" s="66"/>
      <c r="BZ59" s="67"/>
    </row>
    <row r="60" spans="1:78" ht="13.5" customHeight="1" x14ac:dyDescent="0.2">
      <c r="A60" s="2"/>
      <c r="B60" s="56" t="s">
        <v>30</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65"/>
      <c r="BM60" s="66"/>
      <c r="BN60" s="66"/>
      <c r="BO60" s="66"/>
      <c r="BP60" s="66"/>
      <c r="BQ60" s="66"/>
      <c r="BR60" s="66"/>
      <c r="BS60" s="66"/>
      <c r="BT60" s="66"/>
      <c r="BU60" s="66"/>
      <c r="BV60" s="66"/>
      <c r="BW60" s="66"/>
      <c r="BX60" s="66"/>
      <c r="BY60" s="66"/>
      <c r="BZ60" s="67"/>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45</v>
      </c>
      <c r="BM64" s="60"/>
      <c r="BN64" s="60"/>
      <c r="BO64" s="60"/>
      <c r="BP64" s="60"/>
      <c r="BQ64" s="60"/>
      <c r="BR64" s="60"/>
      <c r="BS64" s="60"/>
      <c r="BT64" s="60"/>
      <c r="BU64" s="60"/>
      <c r="BV64" s="60"/>
      <c r="BW64" s="60"/>
      <c r="BX64" s="60"/>
      <c r="BY64" s="60"/>
      <c r="BZ64" s="6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5" t="s">
        <v>82</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5"/>
      <c r="BM80" s="66"/>
      <c r="BN80" s="66"/>
      <c r="BO80" s="66"/>
      <c r="BP80" s="66"/>
      <c r="BQ80" s="66"/>
      <c r="BR80" s="66"/>
      <c r="BS80" s="66"/>
      <c r="BT80" s="66"/>
      <c r="BU80" s="66"/>
      <c r="BV80" s="66"/>
      <c r="BW80" s="66"/>
      <c r="BX80" s="66"/>
      <c r="BY80" s="66"/>
      <c r="BZ80" s="67"/>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5"/>
      <c r="BM81" s="66"/>
      <c r="BN81" s="66"/>
      <c r="BO81" s="66"/>
      <c r="BP81" s="66"/>
      <c r="BQ81" s="66"/>
      <c r="BR81" s="66"/>
      <c r="BS81" s="66"/>
      <c r="BT81" s="66"/>
      <c r="BU81" s="66"/>
      <c r="BV81" s="66"/>
      <c r="BW81" s="66"/>
      <c r="BX81" s="66"/>
      <c r="BY81" s="66"/>
      <c r="BZ81" s="67"/>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8"/>
      <c r="BM82" s="69"/>
      <c r="BN82" s="69"/>
      <c r="BO82" s="69"/>
      <c r="BP82" s="69"/>
      <c r="BQ82" s="69"/>
      <c r="BR82" s="69"/>
      <c r="BS82" s="69"/>
      <c r="BT82" s="69"/>
      <c r="BU82" s="69"/>
      <c r="BV82" s="69"/>
      <c r="BW82" s="69"/>
      <c r="BX82" s="69"/>
      <c r="BY82" s="69"/>
      <c r="BZ82" s="70"/>
    </row>
    <row r="83" spans="1:78" x14ac:dyDescent="0.2">
      <c r="C83" s="49" t="s">
        <v>47</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x14ac:dyDescent="0.2">
      <c r="C84" s="2"/>
    </row>
    <row r="85" spans="1:78" hidden="1" x14ac:dyDescent="0.2">
      <c r="B85" s="6" t="s">
        <v>40</v>
      </c>
      <c r="C85" s="6"/>
      <c r="D85" s="6"/>
      <c r="E85" s="6" t="s">
        <v>48</v>
      </c>
      <c r="F85" s="6" t="s">
        <v>35</v>
      </c>
      <c r="G85" s="6" t="s">
        <v>49</v>
      </c>
      <c r="H85" s="6" t="s">
        <v>50</v>
      </c>
      <c r="I85" s="6" t="s">
        <v>53</v>
      </c>
      <c r="J85" s="6" t="s">
        <v>0</v>
      </c>
      <c r="K85" s="6" t="s">
        <v>26</v>
      </c>
      <c r="L85" s="6" t="s">
        <v>51</v>
      </c>
      <c r="M85" s="6" t="s">
        <v>54</v>
      </c>
      <c r="N85" s="6" t="s">
        <v>55</v>
      </c>
      <c r="O85" s="6" t="s">
        <v>56</v>
      </c>
    </row>
    <row r="86" spans="1:78" hidden="1" x14ac:dyDescent="0.2">
      <c r="B86" s="6"/>
      <c r="C86" s="6"/>
      <c r="D86" s="6"/>
      <c r="E86" s="6" t="str">
        <f>データ!AI6</f>
        <v/>
      </c>
      <c r="F86" s="6" t="s">
        <v>57</v>
      </c>
      <c r="G86" s="6" t="s">
        <v>57</v>
      </c>
      <c r="H86" s="6" t="str">
        <f>データ!BP6</f>
        <v>【798.10】</v>
      </c>
      <c r="I86" s="6" t="str">
        <f>データ!CA6</f>
        <v>【54.51】</v>
      </c>
      <c r="J86" s="6" t="str">
        <f>データ!CL6</f>
        <v>【286.33】</v>
      </c>
      <c r="K86" s="6" t="str">
        <f>データ!CW6</f>
        <v>【49.92】</v>
      </c>
      <c r="L86" s="6" t="str">
        <f>データ!DH6</f>
        <v>【87.80】</v>
      </c>
      <c r="M86" s="6" t="s">
        <v>57</v>
      </c>
      <c r="N86" s="6" t="s">
        <v>57</v>
      </c>
      <c r="O86" s="6" t="str">
        <f>データ!EO6</f>
        <v>【0.02】</v>
      </c>
    </row>
  </sheetData>
  <sheetProtection algorithmName="SHA-512" hashValue="et+KAGePeP9VBg/hndS7nHMo5MHSQsGKmLVE5nV402PFp7BD57eB4B0xrG1jVVZJK1zUUdUtCVyBBDvjiSwXCA==" saltValue="PU/AfNGNM0Y8VhAUtDB/lQ=="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36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2">
      <c r="A2" s="14" t="s">
        <v>52</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5" x14ac:dyDescent="0.2">
      <c r="A3" s="14" t="s">
        <v>38</v>
      </c>
      <c r="B3" s="16" t="s">
        <v>58</v>
      </c>
      <c r="C3" s="16" t="s">
        <v>61</v>
      </c>
      <c r="D3" s="16" t="s">
        <v>11</v>
      </c>
      <c r="E3" s="16" t="s">
        <v>22</v>
      </c>
      <c r="F3" s="16" t="s">
        <v>59</v>
      </c>
      <c r="G3" s="16" t="s">
        <v>23</v>
      </c>
      <c r="H3" s="73" t="s">
        <v>64</v>
      </c>
      <c r="I3" s="74"/>
      <c r="J3" s="74"/>
      <c r="K3" s="74"/>
      <c r="L3" s="74"/>
      <c r="M3" s="74"/>
      <c r="N3" s="74"/>
      <c r="O3" s="74"/>
      <c r="P3" s="74"/>
      <c r="Q3" s="74"/>
      <c r="R3" s="74"/>
      <c r="S3" s="74"/>
      <c r="T3" s="74"/>
      <c r="U3" s="74"/>
      <c r="V3" s="74"/>
      <c r="W3" s="74"/>
      <c r="X3" s="75"/>
      <c r="Y3" s="71" t="s">
        <v>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30</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65</v>
      </c>
      <c r="B4" s="17"/>
      <c r="C4" s="17"/>
      <c r="D4" s="17"/>
      <c r="E4" s="17"/>
      <c r="F4" s="17"/>
      <c r="G4" s="17"/>
      <c r="H4" s="76"/>
      <c r="I4" s="77"/>
      <c r="J4" s="77"/>
      <c r="K4" s="77"/>
      <c r="L4" s="77"/>
      <c r="M4" s="77"/>
      <c r="N4" s="77"/>
      <c r="O4" s="77"/>
      <c r="P4" s="77"/>
      <c r="Q4" s="77"/>
      <c r="R4" s="77"/>
      <c r="S4" s="77"/>
      <c r="T4" s="77"/>
      <c r="U4" s="77"/>
      <c r="V4" s="77"/>
      <c r="W4" s="77"/>
      <c r="X4" s="78"/>
      <c r="Y4" s="72" t="s">
        <v>66</v>
      </c>
      <c r="Z4" s="72"/>
      <c r="AA4" s="72"/>
      <c r="AB4" s="72"/>
      <c r="AC4" s="72"/>
      <c r="AD4" s="72"/>
      <c r="AE4" s="72"/>
      <c r="AF4" s="72"/>
      <c r="AG4" s="72"/>
      <c r="AH4" s="72"/>
      <c r="AI4" s="72"/>
      <c r="AJ4" s="72" t="s">
        <v>46</v>
      </c>
      <c r="AK4" s="72"/>
      <c r="AL4" s="72"/>
      <c r="AM4" s="72"/>
      <c r="AN4" s="72"/>
      <c r="AO4" s="72"/>
      <c r="AP4" s="72"/>
      <c r="AQ4" s="72"/>
      <c r="AR4" s="72"/>
      <c r="AS4" s="72"/>
      <c r="AT4" s="72"/>
      <c r="AU4" s="72" t="s">
        <v>63</v>
      </c>
      <c r="AV4" s="72"/>
      <c r="AW4" s="72"/>
      <c r="AX4" s="72"/>
      <c r="AY4" s="72"/>
      <c r="AZ4" s="72"/>
      <c r="BA4" s="72"/>
      <c r="BB4" s="72"/>
      <c r="BC4" s="72"/>
      <c r="BD4" s="72"/>
      <c r="BE4" s="72"/>
      <c r="BF4" s="72" t="s">
        <v>34</v>
      </c>
      <c r="BG4" s="72"/>
      <c r="BH4" s="72"/>
      <c r="BI4" s="72"/>
      <c r="BJ4" s="72"/>
      <c r="BK4" s="72"/>
      <c r="BL4" s="72"/>
      <c r="BM4" s="72"/>
      <c r="BN4" s="72"/>
      <c r="BO4" s="72"/>
      <c r="BP4" s="72"/>
      <c r="BQ4" s="72" t="s">
        <v>67</v>
      </c>
      <c r="BR4" s="72"/>
      <c r="BS4" s="72"/>
      <c r="BT4" s="72"/>
      <c r="BU4" s="72"/>
      <c r="BV4" s="72"/>
      <c r="BW4" s="72"/>
      <c r="BX4" s="72"/>
      <c r="BY4" s="72"/>
      <c r="BZ4" s="72"/>
      <c r="CA4" s="72"/>
      <c r="CB4" s="72" t="s">
        <v>68</v>
      </c>
      <c r="CC4" s="72"/>
      <c r="CD4" s="72"/>
      <c r="CE4" s="72"/>
      <c r="CF4" s="72"/>
      <c r="CG4" s="72"/>
      <c r="CH4" s="72"/>
      <c r="CI4" s="72"/>
      <c r="CJ4" s="72"/>
      <c r="CK4" s="72"/>
      <c r="CL4" s="72"/>
      <c r="CM4" s="72" t="s">
        <v>69</v>
      </c>
      <c r="CN4" s="72"/>
      <c r="CO4" s="72"/>
      <c r="CP4" s="72"/>
      <c r="CQ4" s="72"/>
      <c r="CR4" s="72"/>
      <c r="CS4" s="72"/>
      <c r="CT4" s="72"/>
      <c r="CU4" s="72"/>
      <c r="CV4" s="72"/>
      <c r="CW4" s="72"/>
      <c r="CX4" s="72" t="s">
        <v>62</v>
      </c>
      <c r="CY4" s="72"/>
      <c r="CZ4" s="72"/>
      <c r="DA4" s="72"/>
      <c r="DB4" s="72"/>
      <c r="DC4" s="72"/>
      <c r="DD4" s="72"/>
      <c r="DE4" s="72"/>
      <c r="DF4" s="72"/>
      <c r="DG4" s="72"/>
      <c r="DH4" s="72"/>
      <c r="DI4" s="72" t="s">
        <v>70</v>
      </c>
      <c r="DJ4" s="72"/>
      <c r="DK4" s="72"/>
      <c r="DL4" s="72"/>
      <c r="DM4" s="72"/>
      <c r="DN4" s="72"/>
      <c r="DO4" s="72"/>
      <c r="DP4" s="72"/>
      <c r="DQ4" s="72"/>
      <c r="DR4" s="72"/>
      <c r="DS4" s="72"/>
      <c r="DT4" s="72" t="s">
        <v>72</v>
      </c>
      <c r="DU4" s="72"/>
      <c r="DV4" s="72"/>
      <c r="DW4" s="72"/>
      <c r="DX4" s="72"/>
      <c r="DY4" s="72"/>
      <c r="DZ4" s="72"/>
      <c r="EA4" s="72"/>
      <c r="EB4" s="72"/>
      <c r="EC4" s="72"/>
      <c r="ED4" s="72"/>
      <c r="EE4" s="72" t="s">
        <v>73</v>
      </c>
      <c r="EF4" s="72"/>
      <c r="EG4" s="72"/>
      <c r="EH4" s="72"/>
      <c r="EI4" s="72"/>
      <c r="EJ4" s="72"/>
      <c r="EK4" s="72"/>
      <c r="EL4" s="72"/>
      <c r="EM4" s="72"/>
      <c r="EN4" s="72"/>
      <c r="EO4" s="72"/>
    </row>
    <row r="5" spans="1:145" x14ac:dyDescent="0.2">
      <c r="A5" s="14" t="s">
        <v>42</v>
      </c>
      <c r="B5" s="18"/>
      <c r="C5" s="18"/>
      <c r="D5" s="18"/>
      <c r="E5" s="18"/>
      <c r="F5" s="18"/>
      <c r="G5" s="18"/>
      <c r="H5" s="22" t="s">
        <v>74</v>
      </c>
      <c r="I5" s="22" t="s">
        <v>75</v>
      </c>
      <c r="J5" s="22" t="s">
        <v>71</v>
      </c>
      <c r="K5" s="22" t="s">
        <v>76</v>
      </c>
      <c r="L5" s="22" t="s">
        <v>27</v>
      </c>
      <c r="M5" s="22" t="s">
        <v>16</v>
      </c>
      <c r="N5" s="22" t="s">
        <v>77</v>
      </c>
      <c r="O5" s="22" t="s">
        <v>78</v>
      </c>
      <c r="P5" s="22" t="s">
        <v>79</v>
      </c>
      <c r="Q5" s="22" t="s">
        <v>80</v>
      </c>
      <c r="R5" s="22" t="s">
        <v>81</v>
      </c>
      <c r="S5" s="22" t="s">
        <v>83</v>
      </c>
      <c r="T5" s="22" t="s">
        <v>84</v>
      </c>
      <c r="U5" s="22" t="s">
        <v>85</v>
      </c>
      <c r="V5" s="22" t="s">
        <v>86</v>
      </c>
      <c r="W5" s="22" t="s">
        <v>87</v>
      </c>
      <c r="X5" s="22" t="s">
        <v>88</v>
      </c>
      <c r="Y5" s="22" t="s">
        <v>89</v>
      </c>
      <c r="Z5" s="22" t="s">
        <v>10</v>
      </c>
      <c r="AA5" s="22" t="s">
        <v>90</v>
      </c>
      <c r="AB5" s="22" t="s">
        <v>91</v>
      </c>
      <c r="AC5" s="22" t="s">
        <v>92</v>
      </c>
      <c r="AD5" s="22" t="s">
        <v>93</v>
      </c>
      <c r="AE5" s="22" t="s">
        <v>94</v>
      </c>
      <c r="AF5" s="22" t="s">
        <v>44</v>
      </c>
      <c r="AG5" s="22" t="s">
        <v>95</v>
      </c>
      <c r="AH5" s="22" t="s">
        <v>98</v>
      </c>
      <c r="AI5" s="22" t="s">
        <v>40</v>
      </c>
      <c r="AJ5" s="22" t="s">
        <v>89</v>
      </c>
      <c r="AK5" s="22" t="s">
        <v>10</v>
      </c>
      <c r="AL5" s="22" t="s">
        <v>90</v>
      </c>
      <c r="AM5" s="22" t="s">
        <v>91</v>
      </c>
      <c r="AN5" s="22" t="s">
        <v>92</v>
      </c>
      <c r="AO5" s="22" t="s">
        <v>93</v>
      </c>
      <c r="AP5" s="22" t="s">
        <v>94</v>
      </c>
      <c r="AQ5" s="22" t="s">
        <v>44</v>
      </c>
      <c r="AR5" s="22" t="s">
        <v>95</v>
      </c>
      <c r="AS5" s="22" t="s">
        <v>98</v>
      </c>
      <c r="AT5" s="22" t="s">
        <v>99</v>
      </c>
      <c r="AU5" s="22" t="s">
        <v>89</v>
      </c>
      <c r="AV5" s="22" t="s">
        <v>10</v>
      </c>
      <c r="AW5" s="22" t="s">
        <v>90</v>
      </c>
      <c r="AX5" s="22" t="s">
        <v>91</v>
      </c>
      <c r="AY5" s="22" t="s">
        <v>92</v>
      </c>
      <c r="AZ5" s="22" t="s">
        <v>93</v>
      </c>
      <c r="BA5" s="22" t="s">
        <v>94</v>
      </c>
      <c r="BB5" s="22" t="s">
        <v>44</v>
      </c>
      <c r="BC5" s="22" t="s">
        <v>95</v>
      </c>
      <c r="BD5" s="22" t="s">
        <v>98</v>
      </c>
      <c r="BE5" s="22" t="s">
        <v>99</v>
      </c>
      <c r="BF5" s="22" t="s">
        <v>89</v>
      </c>
      <c r="BG5" s="22" t="s">
        <v>10</v>
      </c>
      <c r="BH5" s="22" t="s">
        <v>90</v>
      </c>
      <c r="BI5" s="22" t="s">
        <v>91</v>
      </c>
      <c r="BJ5" s="22" t="s">
        <v>92</v>
      </c>
      <c r="BK5" s="22" t="s">
        <v>93</v>
      </c>
      <c r="BL5" s="22" t="s">
        <v>94</v>
      </c>
      <c r="BM5" s="22" t="s">
        <v>44</v>
      </c>
      <c r="BN5" s="22" t="s">
        <v>95</v>
      </c>
      <c r="BO5" s="22" t="s">
        <v>98</v>
      </c>
      <c r="BP5" s="22" t="s">
        <v>99</v>
      </c>
      <c r="BQ5" s="22" t="s">
        <v>89</v>
      </c>
      <c r="BR5" s="22" t="s">
        <v>10</v>
      </c>
      <c r="BS5" s="22" t="s">
        <v>90</v>
      </c>
      <c r="BT5" s="22" t="s">
        <v>91</v>
      </c>
      <c r="BU5" s="22" t="s">
        <v>92</v>
      </c>
      <c r="BV5" s="22" t="s">
        <v>93</v>
      </c>
      <c r="BW5" s="22" t="s">
        <v>94</v>
      </c>
      <c r="BX5" s="22" t="s">
        <v>44</v>
      </c>
      <c r="BY5" s="22" t="s">
        <v>95</v>
      </c>
      <c r="BZ5" s="22" t="s">
        <v>98</v>
      </c>
      <c r="CA5" s="22" t="s">
        <v>99</v>
      </c>
      <c r="CB5" s="22" t="s">
        <v>89</v>
      </c>
      <c r="CC5" s="22" t="s">
        <v>10</v>
      </c>
      <c r="CD5" s="22" t="s">
        <v>90</v>
      </c>
      <c r="CE5" s="22" t="s">
        <v>91</v>
      </c>
      <c r="CF5" s="22" t="s">
        <v>92</v>
      </c>
      <c r="CG5" s="22" t="s">
        <v>93</v>
      </c>
      <c r="CH5" s="22" t="s">
        <v>94</v>
      </c>
      <c r="CI5" s="22" t="s">
        <v>44</v>
      </c>
      <c r="CJ5" s="22" t="s">
        <v>95</v>
      </c>
      <c r="CK5" s="22" t="s">
        <v>98</v>
      </c>
      <c r="CL5" s="22" t="s">
        <v>99</v>
      </c>
      <c r="CM5" s="22" t="s">
        <v>89</v>
      </c>
      <c r="CN5" s="22" t="s">
        <v>10</v>
      </c>
      <c r="CO5" s="22" t="s">
        <v>90</v>
      </c>
      <c r="CP5" s="22" t="s">
        <v>91</v>
      </c>
      <c r="CQ5" s="22" t="s">
        <v>92</v>
      </c>
      <c r="CR5" s="22" t="s">
        <v>93</v>
      </c>
      <c r="CS5" s="22" t="s">
        <v>94</v>
      </c>
      <c r="CT5" s="22" t="s">
        <v>44</v>
      </c>
      <c r="CU5" s="22" t="s">
        <v>95</v>
      </c>
      <c r="CV5" s="22" t="s">
        <v>98</v>
      </c>
      <c r="CW5" s="22" t="s">
        <v>99</v>
      </c>
      <c r="CX5" s="22" t="s">
        <v>89</v>
      </c>
      <c r="CY5" s="22" t="s">
        <v>10</v>
      </c>
      <c r="CZ5" s="22" t="s">
        <v>90</v>
      </c>
      <c r="DA5" s="22" t="s">
        <v>91</v>
      </c>
      <c r="DB5" s="22" t="s">
        <v>92</v>
      </c>
      <c r="DC5" s="22" t="s">
        <v>93</v>
      </c>
      <c r="DD5" s="22" t="s">
        <v>94</v>
      </c>
      <c r="DE5" s="22" t="s">
        <v>44</v>
      </c>
      <c r="DF5" s="22" t="s">
        <v>95</v>
      </c>
      <c r="DG5" s="22" t="s">
        <v>98</v>
      </c>
      <c r="DH5" s="22" t="s">
        <v>99</v>
      </c>
      <c r="DI5" s="22" t="s">
        <v>89</v>
      </c>
      <c r="DJ5" s="22" t="s">
        <v>10</v>
      </c>
      <c r="DK5" s="22" t="s">
        <v>90</v>
      </c>
      <c r="DL5" s="22" t="s">
        <v>91</v>
      </c>
      <c r="DM5" s="22" t="s">
        <v>92</v>
      </c>
      <c r="DN5" s="22" t="s">
        <v>93</v>
      </c>
      <c r="DO5" s="22" t="s">
        <v>94</v>
      </c>
      <c r="DP5" s="22" t="s">
        <v>44</v>
      </c>
      <c r="DQ5" s="22" t="s">
        <v>95</v>
      </c>
      <c r="DR5" s="22" t="s">
        <v>98</v>
      </c>
      <c r="DS5" s="22" t="s">
        <v>99</v>
      </c>
      <c r="DT5" s="22" t="s">
        <v>89</v>
      </c>
      <c r="DU5" s="22" t="s">
        <v>10</v>
      </c>
      <c r="DV5" s="22" t="s">
        <v>90</v>
      </c>
      <c r="DW5" s="22" t="s">
        <v>91</v>
      </c>
      <c r="DX5" s="22" t="s">
        <v>92</v>
      </c>
      <c r="DY5" s="22" t="s">
        <v>93</v>
      </c>
      <c r="DZ5" s="22" t="s">
        <v>94</v>
      </c>
      <c r="EA5" s="22" t="s">
        <v>44</v>
      </c>
      <c r="EB5" s="22" t="s">
        <v>95</v>
      </c>
      <c r="EC5" s="22" t="s">
        <v>98</v>
      </c>
      <c r="ED5" s="22" t="s">
        <v>99</v>
      </c>
      <c r="EE5" s="22" t="s">
        <v>89</v>
      </c>
      <c r="EF5" s="22" t="s">
        <v>10</v>
      </c>
      <c r="EG5" s="22" t="s">
        <v>90</v>
      </c>
      <c r="EH5" s="22" t="s">
        <v>91</v>
      </c>
      <c r="EI5" s="22" t="s">
        <v>92</v>
      </c>
      <c r="EJ5" s="22" t="s">
        <v>93</v>
      </c>
      <c r="EK5" s="22" t="s">
        <v>94</v>
      </c>
      <c r="EL5" s="22" t="s">
        <v>44</v>
      </c>
      <c r="EM5" s="22" t="s">
        <v>95</v>
      </c>
      <c r="EN5" s="22" t="s">
        <v>98</v>
      </c>
      <c r="EO5" s="22" t="s">
        <v>99</v>
      </c>
    </row>
    <row r="6" spans="1:145" s="13" customFormat="1" x14ac:dyDescent="0.2">
      <c r="A6" s="14" t="s">
        <v>100</v>
      </c>
      <c r="B6" s="19">
        <f t="shared" ref="B6:X6" si="1">B7</f>
        <v>2024</v>
      </c>
      <c r="C6" s="19">
        <f t="shared" si="1"/>
        <v>93017</v>
      </c>
      <c r="D6" s="19">
        <f t="shared" si="1"/>
        <v>47</v>
      </c>
      <c r="E6" s="19">
        <f t="shared" si="1"/>
        <v>17</v>
      </c>
      <c r="F6" s="19">
        <f t="shared" si="1"/>
        <v>5</v>
      </c>
      <c r="G6" s="19">
        <f t="shared" si="1"/>
        <v>0</v>
      </c>
      <c r="H6" s="19" t="str">
        <f t="shared" si="1"/>
        <v>栃木県　上三川町</v>
      </c>
      <c r="I6" s="19" t="str">
        <f t="shared" si="1"/>
        <v>法非適用</v>
      </c>
      <c r="J6" s="19" t="str">
        <f t="shared" si="1"/>
        <v>下水道事業</v>
      </c>
      <c r="K6" s="19" t="str">
        <f t="shared" si="1"/>
        <v>農業集落排水</v>
      </c>
      <c r="L6" s="19" t="str">
        <f t="shared" si="1"/>
        <v>F2</v>
      </c>
      <c r="M6" s="19" t="str">
        <f t="shared" si="1"/>
        <v>非設置</v>
      </c>
      <c r="N6" s="23" t="str">
        <f t="shared" si="1"/>
        <v>-</v>
      </c>
      <c r="O6" s="23" t="str">
        <f t="shared" si="1"/>
        <v>該当数値なし</v>
      </c>
      <c r="P6" s="23">
        <f t="shared" si="1"/>
        <v>17.100000000000001</v>
      </c>
      <c r="Q6" s="23">
        <f t="shared" si="1"/>
        <v>82.47</v>
      </c>
      <c r="R6" s="23">
        <f t="shared" si="1"/>
        <v>2640</v>
      </c>
      <c r="S6" s="23">
        <f t="shared" si="1"/>
        <v>30748</v>
      </c>
      <c r="T6" s="23">
        <f t="shared" si="1"/>
        <v>54.39</v>
      </c>
      <c r="U6" s="23">
        <f t="shared" si="1"/>
        <v>565.32000000000005</v>
      </c>
      <c r="V6" s="23">
        <f t="shared" si="1"/>
        <v>5231</v>
      </c>
      <c r="W6" s="23">
        <f t="shared" si="1"/>
        <v>2.9</v>
      </c>
      <c r="X6" s="23">
        <f t="shared" si="1"/>
        <v>1803.79</v>
      </c>
      <c r="Y6" s="27">
        <f t="shared" ref="Y6:AH6" si="2">IF(Y7="",NA(),Y7)</f>
        <v>104.11</v>
      </c>
      <c r="Z6" s="27">
        <f t="shared" si="2"/>
        <v>97.48</v>
      </c>
      <c r="AA6" s="27">
        <f t="shared" si="2"/>
        <v>102.01</v>
      </c>
      <c r="AB6" s="27">
        <f t="shared" si="2"/>
        <v>95.18</v>
      </c>
      <c r="AC6" s="27">
        <f t="shared" si="2"/>
        <v>98.43</v>
      </c>
      <c r="AD6" s="23" t="e">
        <f t="shared" si="2"/>
        <v>#N/A</v>
      </c>
      <c r="AE6" s="23" t="e">
        <f t="shared" si="2"/>
        <v>#N/A</v>
      </c>
      <c r="AF6" s="23" t="e">
        <f t="shared" si="2"/>
        <v>#N/A</v>
      </c>
      <c r="AG6" s="23" t="e">
        <f t="shared" si="2"/>
        <v>#N/A</v>
      </c>
      <c r="AH6" s="23" t="e">
        <f t="shared" si="2"/>
        <v>#N/A</v>
      </c>
      <c r="AI6" s="23" t="str">
        <f>IF(AI7="","",IF(AI7="-","【-】","【"&amp;SUBSTITUTE(TEXT(AI7,"#,##0.00"),"-","△")&amp;"】"))</f>
        <v/>
      </c>
      <c r="AJ6" s="23" t="e">
        <f t="shared" ref="AJ6:AS6" si="3">IF(AJ7="",NA(),AJ7)</f>
        <v>#N/A</v>
      </c>
      <c r="AK6" s="23" t="e">
        <f t="shared" si="3"/>
        <v>#N/A</v>
      </c>
      <c r="AL6" s="23" t="e">
        <f t="shared" si="3"/>
        <v>#N/A</v>
      </c>
      <c r="AM6" s="23" t="e">
        <f t="shared" si="3"/>
        <v>#N/A</v>
      </c>
      <c r="AN6" s="23" t="e">
        <f t="shared" si="3"/>
        <v>#N/A</v>
      </c>
      <c r="AO6" s="23" t="e">
        <f t="shared" si="3"/>
        <v>#N/A</v>
      </c>
      <c r="AP6" s="23" t="e">
        <f t="shared" si="3"/>
        <v>#N/A</v>
      </c>
      <c r="AQ6" s="23" t="e">
        <f t="shared" si="3"/>
        <v>#N/A</v>
      </c>
      <c r="AR6" s="23" t="e">
        <f t="shared" si="3"/>
        <v>#N/A</v>
      </c>
      <c r="AS6" s="23" t="e">
        <f t="shared" si="3"/>
        <v>#N/A</v>
      </c>
      <c r="AT6" s="23" t="str">
        <f>IF(AT7="","",IF(AT7="-","【-】","【"&amp;SUBSTITUTE(TEXT(AT7,"#,##0.00"),"-","△")&amp;"】"))</f>
        <v/>
      </c>
      <c r="AU6" s="23" t="e">
        <f t="shared" ref="AU6:BD6" si="4">IF(AU7="",NA(),AU7)</f>
        <v>#N/A</v>
      </c>
      <c r="AV6" s="23" t="e">
        <f t="shared" si="4"/>
        <v>#N/A</v>
      </c>
      <c r="AW6" s="23" t="e">
        <f t="shared" si="4"/>
        <v>#N/A</v>
      </c>
      <c r="AX6" s="23" t="e">
        <f t="shared" si="4"/>
        <v>#N/A</v>
      </c>
      <c r="AY6" s="23" t="e">
        <f t="shared" si="4"/>
        <v>#N/A</v>
      </c>
      <c r="AZ6" s="23" t="e">
        <f t="shared" si="4"/>
        <v>#N/A</v>
      </c>
      <c r="BA6" s="23" t="e">
        <f t="shared" si="4"/>
        <v>#N/A</v>
      </c>
      <c r="BB6" s="23" t="e">
        <f t="shared" si="4"/>
        <v>#N/A</v>
      </c>
      <c r="BC6" s="23" t="e">
        <f t="shared" si="4"/>
        <v>#N/A</v>
      </c>
      <c r="BD6" s="23" t="e">
        <f t="shared" si="4"/>
        <v>#N/A</v>
      </c>
      <c r="BE6" s="23" t="str">
        <f>IF(BE7="","",IF(BE7="-","【-】","【"&amp;SUBSTITUTE(TEXT(BE7,"#,##0.00"),"-","△")&amp;"】"))</f>
        <v/>
      </c>
      <c r="BF6" s="23">
        <f t="shared" ref="BF6:BO6" si="5">IF(BF7="",NA(),BF7)</f>
        <v>0</v>
      </c>
      <c r="BG6" s="23">
        <f t="shared" si="5"/>
        <v>0</v>
      </c>
      <c r="BH6" s="27">
        <f t="shared" si="5"/>
        <v>3554.24</v>
      </c>
      <c r="BI6" s="23">
        <f t="shared" si="5"/>
        <v>0</v>
      </c>
      <c r="BJ6" s="23">
        <f t="shared" si="5"/>
        <v>0</v>
      </c>
      <c r="BK6" s="27">
        <f t="shared" si="5"/>
        <v>867.83</v>
      </c>
      <c r="BL6" s="27">
        <f t="shared" si="5"/>
        <v>791.76</v>
      </c>
      <c r="BM6" s="27">
        <f t="shared" si="5"/>
        <v>900.82</v>
      </c>
      <c r="BN6" s="27">
        <f t="shared" si="5"/>
        <v>839.21</v>
      </c>
      <c r="BO6" s="27">
        <f t="shared" si="5"/>
        <v>791.46</v>
      </c>
      <c r="BP6" s="23" t="str">
        <f>IF(BP7="","",IF(BP7="-","【-】","【"&amp;SUBSTITUTE(TEXT(BP7,"#,##0.00"),"-","△")&amp;"】"))</f>
        <v>【798.10】</v>
      </c>
      <c r="BQ6" s="27">
        <f t="shared" ref="BQ6:BZ6" si="6">IF(BQ7="",NA(),BQ7)</f>
        <v>64.459999999999994</v>
      </c>
      <c r="BR6" s="27">
        <f t="shared" si="6"/>
        <v>62.94</v>
      </c>
      <c r="BS6" s="27">
        <f t="shared" si="6"/>
        <v>58.1</v>
      </c>
      <c r="BT6" s="27">
        <f t="shared" si="6"/>
        <v>57.15</v>
      </c>
      <c r="BU6" s="27">
        <f t="shared" si="6"/>
        <v>58.72</v>
      </c>
      <c r="BV6" s="27">
        <f t="shared" si="6"/>
        <v>57.08</v>
      </c>
      <c r="BW6" s="27">
        <f t="shared" si="6"/>
        <v>56.26</v>
      </c>
      <c r="BX6" s="27">
        <f t="shared" si="6"/>
        <v>52.94</v>
      </c>
      <c r="BY6" s="27">
        <f t="shared" si="6"/>
        <v>52.05</v>
      </c>
      <c r="BZ6" s="27">
        <f t="shared" si="6"/>
        <v>47.96</v>
      </c>
      <c r="CA6" s="23" t="str">
        <f>IF(CA7="","",IF(CA7="-","【-】","【"&amp;SUBSTITUTE(TEXT(CA7,"#,##0.00"),"-","△")&amp;"】"))</f>
        <v>【54.51】</v>
      </c>
      <c r="CB6" s="27">
        <f t="shared" ref="CB6:CK6" si="7">IF(CB7="",NA(),CB7)</f>
        <v>182.9</v>
      </c>
      <c r="CC6" s="27">
        <f t="shared" si="7"/>
        <v>188.17</v>
      </c>
      <c r="CD6" s="27">
        <f t="shared" si="7"/>
        <v>202.9</v>
      </c>
      <c r="CE6" s="27">
        <f t="shared" si="7"/>
        <v>207.25</v>
      </c>
      <c r="CF6" s="27">
        <f t="shared" si="7"/>
        <v>220.48</v>
      </c>
      <c r="CG6" s="27">
        <f t="shared" si="7"/>
        <v>274.99</v>
      </c>
      <c r="CH6" s="27">
        <f t="shared" si="7"/>
        <v>282.08999999999997</v>
      </c>
      <c r="CI6" s="27">
        <f t="shared" si="7"/>
        <v>303.27999999999997</v>
      </c>
      <c r="CJ6" s="27">
        <f t="shared" si="7"/>
        <v>301.86</v>
      </c>
      <c r="CK6" s="27">
        <f t="shared" si="7"/>
        <v>325.85000000000002</v>
      </c>
      <c r="CL6" s="23" t="str">
        <f>IF(CL7="","",IF(CL7="-","【-】","【"&amp;SUBSTITUTE(TEXT(CL7,"#,##0.00"),"-","△")&amp;"】"))</f>
        <v>【286.33】</v>
      </c>
      <c r="CM6" s="27">
        <f t="shared" ref="CM6:CV6" si="8">IF(CM7="",NA(),CM7)</f>
        <v>49.54</v>
      </c>
      <c r="CN6" s="27">
        <f t="shared" si="8"/>
        <v>61.14</v>
      </c>
      <c r="CO6" s="27">
        <f t="shared" si="8"/>
        <v>61.06</v>
      </c>
      <c r="CP6" s="27">
        <f t="shared" si="8"/>
        <v>62.1</v>
      </c>
      <c r="CQ6" s="27">
        <f t="shared" si="8"/>
        <v>64.349999999999994</v>
      </c>
      <c r="CR6" s="27">
        <f t="shared" si="8"/>
        <v>54.83</v>
      </c>
      <c r="CS6" s="27">
        <f t="shared" si="8"/>
        <v>66.53</v>
      </c>
      <c r="CT6" s="27">
        <f t="shared" si="8"/>
        <v>52.35</v>
      </c>
      <c r="CU6" s="27">
        <f t="shared" si="8"/>
        <v>46.25</v>
      </c>
      <c r="CV6" s="27">
        <f t="shared" si="8"/>
        <v>45.32</v>
      </c>
      <c r="CW6" s="23" t="str">
        <f>IF(CW7="","",IF(CW7="-","【-】","【"&amp;SUBSTITUTE(TEXT(CW7,"#,##0.00"),"-","△")&amp;"】"))</f>
        <v>【49.92】</v>
      </c>
      <c r="CX6" s="27">
        <f t="shared" ref="CX6:DG6" si="9">IF(CX7="",NA(),CX7)</f>
        <v>77.17</v>
      </c>
      <c r="CY6" s="27">
        <f t="shared" si="9"/>
        <v>78.94</v>
      </c>
      <c r="CZ6" s="27">
        <f t="shared" si="9"/>
        <v>79.819999999999993</v>
      </c>
      <c r="DA6" s="27">
        <f t="shared" si="9"/>
        <v>79.709999999999994</v>
      </c>
      <c r="DB6" s="27">
        <f t="shared" si="9"/>
        <v>80.69</v>
      </c>
      <c r="DC6" s="27">
        <f t="shared" si="9"/>
        <v>84.7</v>
      </c>
      <c r="DD6" s="27">
        <f t="shared" si="9"/>
        <v>84.67</v>
      </c>
      <c r="DE6" s="27">
        <f t="shared" si="9"/>
        <v>84.39</v>
      </c>
      <c r="DF6" s="27">
        <f t="shared" si="9"/>
        <v>83.96</v>
      </c>
      <c r="DG6" s="27">
        <f t="shared" si="9"/>
        <v>83.54</v>
      </c>
      <c r="DH6" s="23" t="str">
        <f>IF(DH7="","",IF(DH7="-","【-】","【"&amp;SUBSTITUTE(TEXT(DH7,"#,##0.00"),"-","△")&amp;"】"))</f>
        <v>【87.80】</v>
      </c>
      <c r="DI6" s="23" t="e">
        <f t="shared" ref="DI6:DR6" si="10">IF(DI7="",NA(),DI7)</f>
        <v>#N/A</v>
      </c>
      <c r="DJ6" s="23" t="e">
        <f t="shared" si="10"/>
        <v>#N/A</v>
      </c>
      <c r="DK6" s="23" t="e">
        <f t="shared" si="10"/>
        <v>#N/A</v>
      </c>
      <c r="DL6" s="23" t="e">
        <f t="shared" si="10"/>
        <v>#N/A</v>
      </c>
      <c r="DM6" s="23" t="e">
        <f t="shared" si="10"/>
        <v>#N/A</v>
      </c>
      <c r="DN6" s="23" t="e">
        <f t="shared" si="10"/>
        <v>#N/A</v>
      </c>
      <c r="DO6" s="23" t="e">
        <f t="shared" si="10"/>
        <v>#N/A</v>
      </c>
      <c r="DP6" s="23" t="e">
        <f t="shared" si="10"/>
        <v>#N/A</v>
      </c>
      <c r="DQ6" s="23" t="e">
        <f t="shared" si="10"/>
        <v>#N/A</v>
      </c>
      <c r="DR6" s="23" t="e">
        <f t="shared" si="10"/>
        <v>#N/A</v>
      </c>
      <c r="DS6" s="23" t="str">
        <f>IF(DS7="","",IF(DS7="-","【-】","【"&amp;SUBSTITUTE(TEXT(DS7,"#,##0.00"),"-","△")&amp;"】"))</f>
        <v/>
      </c>
      <c r="DT6" s="23" t="e">
        <f t="shared" ref="DT6:EC6" si="11">IF(DT7="",NA(),DT7)</f>
        <v>#N/A</v>
      </c>
      <c r="DU6" s="23" t="e">
        <f t="shared" si="11"/>
        <v>#N/A</v>
      </c>
      <c r="DV6" s="23" t="e">
        <f t="shared" si="11"/>
        <v>#N/A</v>
      </c>
      <c r="DW6" s="23" t="e">
        <f t="shared" si="11"/>
        <v>#N/A</v>
      </c>
      <c r="DX6" s="23" t="e">
        <f t="shared" si="11"/>
        <v>#N/A</v>
      </c>
      <c r="DY6" s="23" t="e">
        <f t="shared" si="11"/>
        <v>#N/A</v>
      </c>
      <c r="DZ6" s="23" t="e">
        <f t="shared" si="11"/>
        <v>#N/A</v>
      </c>
      <c r="EA6" s="23" t="e">
        <f t="shared" si="11"/>
        <v>#N/A</v>
      </c>
      <c r="EB6" s="23" t="e">
        <f t="shared" si="11"/>
        <v>#N/A</v>
      </c>
      <c r="EC6" s="23" t="e">
        <f t="shared" si="11"/>
        <v>#N/A</v>
      </c>
      <c r="ED6" s="23" t="str">
        <f>IF(ED7="","",IF(ED7="-","【-】","【"&amp;SUBSTITUTE(TEXT(ED7,"#,##0.00"),"-","△")&amp;"】"))</f>
        <v/>
      </c>
      <c r="EE6" s="23">
        <f t="shared" ref="EE6:EN6" si="12">IF(EE7="",NA(),EE7)</f>
        <v>0</v>
      </c>
      <c r="EF6" s="23">
        <f t="shared" si="12"/>
        <v>0</v>
      </c>
      <c r="EG6" s="23">
        <f t="shared" si="12"/>
        <v>0</v>
      </c>
      <c r="EH6" s="23">
        <f t="shared" si="12"/>
        <v>0</v>
      </c>
      <c r="EI6" s="23">
        <f t="shared" si="12"/>
        <v>0</v>
      </c>
      <c r="EJ6" s="27">
        <f t="shared" si="12"/>
        <v>0.25</v>
      </c>
      <c r="EK6" s="27">
        <f t="shared" si="12"/>
        <v>0.05</v>
      </c>
      <c r="EL6" s="27">
        <f t="shared" si="12"/>
        <v>0.03</v>
      </c>
      <c r="EM6" s="27">
        <f t="shared" si="12"/>
        <v>0.03</v>
      </c>
      <c r="EN6" s="27">
        <f t="shared" si="12"/>
        <v>0.03</v>
      </c>
      <c r="EO6" s="23" t="str">
        <f>IF(EO7="","",IF(EO7="-","【-】","【"&amp;SUBSTITUTE(TEXT(EO7,"#,##0.00"),"-","△")&amp;"】"))</f>
        <v>【0.02】</v>
      </c>
    </row>
    <row r="7" spans="1:145" s="13" customFormat="1" x14ac:dyDescent="0.2">
      <c r="A7" s="14"/>
      <c r="B7" s="20">
        <v>2024</v>
      </c>
      <c r="C7" s="20">
        <v>93017</v>
      </c>
      <c r="D7" s="20">
        <v>47</v>
      </c>
      <c r="E7" s="20">
        <v>17</v>
      </c>
      <c r="F7" s="20">
        <v>5</v>
      </c>
      <c r="G7" s="20">
        <v>0</v>
      </c>
      <c r="H7" s="20" t="s">
        <v>101</v>
      </c>
      <c r="I7" s="20" t="s">
        <v>96</v>
      </c>
      <c r="J7" s="20" t="s">
        <v>102</v>
      </c>
      <c r="K7" s="20" t="s">
        <v>97</v>
      </c>
      <c r="L7" s="20" t="s">
        <v>5</v>
      </c>
      <c r="M7" s="20" t="s">
        <v>103</v>
      </c>
      <c r="N7" s="24" t="s">
        <v>57</v>
      </c>
      <c r="O7" s="24" t="s">
        <v>104</v>
      </c>
      <c r="P7" s="24">
        <v>17.100000000000001</v>
      </c>
      <c r="Q7" s="24">
        <v>82.47</v>
      </c>
      <c r="R7" s="24">
        <v>2640</v>
      </c>
      <c r="S7" s="24">
        <v>30748</v>
      </c>
      <c r="T7" s="24">
        <v>54.39</v>
      </c>
      <c r="U7" s="24">
        <v>565.32000000000005</v>
      </c>
      <c r="V7" s="24">
        <v>5231</v>
      </c>
      <c r="W7" s="24">
        <v>2.9</v>
      </c>
      <c r="X7" s="24">
        <v>1803.79</v>
      </c>
      <c r="Y7" s="24">
        <v>104.11</v>
      </c>
      <c r="Z7" s="24">
        <v>97.48</v>
      </c>
      <c r="AA7" s="24">
        <v>102.01</v>
      </c>
      <c r="AB7" s="24">
        <v>95.18</v>
      </c>
      <c r="AC7" s="24">
        <v>98.43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3554.24</v>
      </c>
      <c r="BI7" s="24">
        <v>0</v>
      </c>
      <c r="BJ7" s="24">
        <v>0</v>
      </c>
      <c r="BK7" s="24">
        <v>867.83</v>
      </c>
      <c r="BL7" s="24">
        <v>791.76</v>
      </c>
      <c r="BM7" s="24">
        <v>900.82</v>
      </c>
      <c r="BN7" s="24">
        <v>839.21</v>
      </c>
      <c r="BO7" s="24">
        <v>791.46</v>
      </c>
      <c r="BP7" s="24">
        <v>798.1</v>
      </c>
      <c r="BQ7" s="24">
        <v>64.459999999999994</v>
      </c>
      <c r="BR7" s="24">
        <v>62.94</v>
      </c>
      <c r="BS7" s="24">
        <v>58.1</v>
      </c>
      <c r="BT7" s="24">
        <v>57.15</v>
      </c>
      <c r="BU7" s="24">
        <v>58.72</v>
      </c>
      <c r="BV7" s="24">
        <v>57.08</v>
      </c>
      <c r="BW7" s="24">
        <v>56.26</v>
      </c>
      <c r="BX7" s="24">
        <v>52.94</v>
      </c>
      <c r="BY7" s="24">
        <v>52.05</v>
      </c>
      <c r="BZ7" s="24">
        <v>47.96</v>
      </c>
      <c r="CA7" s="24">
        <v>54.51</v>
      </c>
      <c r="CB7" s="24">
        <v>182.9</v>
      </c>
      <c r="CC7" s="24">
        <v>188.17</v>
      </c>
      <c r="CD7" s="24">
        <v>202.9</v>
      </c>
      <c r="CE7" s="24">
        <v>207.25</v>
      </c>
      <c r="CF7" s="24">
        <v>220.48</v>
      </c>
      <c r="CG7" s="24">
        <v>274.99</v>
      </c>
      <c r="CH7" s="24">
        <v>282.08999999999997</v>
      </c>
      <c r="CI7" s="24">
        <v>303.27999999999997</v>
      </c>
      <c r="CJ7" s="24">
        <v>301.86</v>
      </c>
      <c r="CK7" s="24">
        <v>325.85000000000002</v>
      </c>
      <c r="CL7" s="24">
        <v>286.33</v>
      </c>
      <c r="CM7" s="24">
        <v>49.54</v>
      </c>
      <c r="CN7" s="24">
        <v>61.14</v>
      </c>
      <c r="CO7" s="24">
        <v>61.06</v>
      </c>
      <c r="CP7" s="24">
        <v>62.1</v>
      </c>
      <c r="CQ7" s="24">
        <v>64.349999999999994</v>
      </c>
      <c r="CR7" s="24">
        <v>54.83</v>
      </c>
      <c r="CS7" s="24">
        <v>66.53</v>
      </c>
      <c r="CT7" s="24">
        <v>52.35</v>
      </c>
      <c r="CU7" s="24">
        <v>46.25</v>
      </c>
      <c r="CV7" s="24">
        <v>45.32</v>
      </c>
      <c r="CW7" s="24">
        <v>49.92</v>
      </c>
      <c r="CX7" s="24">
        <v>77.17</v>
      </c>
      <c r="CY7" s="24">
        <v>78.94</v>
      </c>
      <c r="CZ7" s="24">
        <v>79.819999999999993</v>
      </c>
      <c r="DA7" s="24">
        <v>79.709999999999994</v>
      </c>
      <c r="DB7" s="24">
        <v>80.69</v>
      </c>
      <c r="DC7" s="24">
        <v>84.7</v>
      </c>
      <c r="DD7" s="24">
        <v>84.67</v>
      </c>
      <c r="DE7" s="24">
        <v>84.39</v>
      </c>
      <c r="DF7" s="24">
        <v>83.96</v>
      </c>
      <c r="DG7" s="24">
        <v>83.54</v>
      </c>
      <c r="DH7" s="24">
        <v>87.8</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0.25</v>
      </c>
      <c r="EK7" s="24">
        <v>0.05</v>
      </c>
      <c r="EL7" s="24">
        <v>0.03</v>
      </c>
      <c r="EM7" s="24">
        <v>0.03</v>
      </c>
      <c r="EN7" s="24">
        <v>0.03</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15"/>
      <c r="B9" s="15" t="s">
        <v>105</v>
      </c>
      <c r="C9" s="15" t="s">
        <v>106</v>
      </c>
      <c r="D9" s="15" t="s">
        <v>107</v>
      </c>
      <c r="E9" s="15" t="s">
        <v>108</v>
      </c>
      <c r="F9" s="15"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15" t="s">
        <v>58</v>
      </c>
      <c r="B10" s="21">
        <f>DATEVALUE($B7-B11&amp;"/1/"&amp;B12)</f>
        <v>37257</v>
      </c>
      <c r="C10" s="21">
        <f>DATEVALUE($B7-C11&amp;"/1/"&amp;C12)</f>
        <v>37622</v>
      </c>
      <c r="D10" s="21">
        <f>DATEVALUE($B7-D11&amp;"/1/"&amp;D12)</f>
        <v>37988</v>
      </c>
      <c r="E10" s="21">
        <f>DATEVALUE($B7-E11&amp;"/1/"&amp;E12)</f>
        <v>38355</v>
      </c>
      <c r="F10" s="21">
        <f>DATEVALUE($B7-F11&amp;"/1/"&amp;F12)</f>
        <v>38721</v>
      </c>
    </row>
    <row r="11" spans="1:145" x14ac:dyDescent="0.2">
      <c r="B11">
        <v>22</v>
      </c>
      <c r="C11">
        <v>21</v>
      </c>
      <c r="D11">
        <v>20</v>
      </c>
      <c r="E11">
        <v>19</v>
      </c>
      <c r="F11">
        <v>18</v>
      </c>
      <c r="G11" t="s">
        <v>60</v>
      </c>
    </row>
    <row r="12" spans="1:145" x14ac:dyDescent="0.2">
      <c r="B12">
        <v>1</v>
      </c>
      <c r="C12">
        <v>1</v>
      </c>
      <c r="D12">
        <v>2</v>
      </c>
      <c r="E12">
        <v>3</v>
      </c>
      <c r="F12">
        <v>4</v>
      </c>
      <c r="G12" t="s">
        <v>110</v>
      </c>
    </row>
    <row r="13" spans="1:145" x14ac:dyDescent="0.2">
      <c r="B13" t="s">
        <v>111</v>
      </c>
      <c r="C13" t="s">
        <v>112</v>
      </c>
      <c r="D13" t="s">
        <v>112</v>
      </c>
      <c r="E13" t="s">
        <v>112</v>
      </c>
      <c r="F13" t="s">
        <v>112</v>
      </c>
      <c r="G13" t="s">
        <v>113</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青木　大輔</cp:lastModifiedBy>
  <dcterms:created xsi:type="dcterms:W3CDTF">2025-12-22T09:29:46Z</dcterms:created>
  <dcterms:modified xsi:type="dcterms:W3CDTF">2026-03-06T05:14:53Z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2026-01-30T06:49:07Z</vt:filetime>
  </property>
</Properties>
</file>