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C3ED82C2-D37B-46D9-A0F4-D1CD2C6EC3CB}" xr6:coauthVersionLast="47" xr6:coauthVersionMax="47" xr10:uidLastSave="{00000000-0000-0000-0000-000000000000}"/>
  <workbookProtection workbookAlgorithmName="SHA-512" workbookHashValue="m4Dvwgfh34jjV6FJujIIv5fy0w0h5mmNYNacnU2HANfjPoc6BvRNSnMuHIgcpgEew/UN9Somh8kGkX1jnDF4aw==" workbookSaltValue="Ft3H8Vh+W9Fd4yP5nm9Pl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P10" i="4" s="1"/>
  <c r="O6" i="5"/>
  <c r="I10" i="4" s="1"/>
  <c r="N6" i="5"/>
  <c r="B10" i="4" s="1"/>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E85" i="4"/>
  <c r="BB10" i="4"/>
  <c r="AT10" i="4"/>
  <c r="AD10" i="4"/>
  <c r="W10" i="4"/>
  <c r="BB8" i="4"/>
  <c r="AT8" i="4"/>
  <c r="W8" i="4"/>
  <c r="I8" i="4"/>
  <c r="B8" i="4"/>
  <c r="B6" i="4"/>
</calcChain>
</file>

<file path=xl/sharedStrings.xml><?xml version="1.0" encoding="utf-8"?>
<sst xmlns="http://schemas.openxmlformats.org/spreadsheetml/2006/main" count="236" uniqueCount="114">
  <si>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</si>
  <si>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</si>
  <si>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</si>
  <si>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</si>
  <si>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</si>
  <si>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</si>
  <si>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</si>
  <si>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</si>
  <si>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</si>
  <si>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</si>
  <si>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</si>
  <si>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</si>
  <si>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</si>
  <si>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</si>
  <si>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</si>
  <si>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</si>
  <si>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</si>
  <si>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分析欄</t>
    <rPh sb="0" eb="2">
      <t>ブンセキ</t>
    </rPh>
    <rPh sb="2" eb="3">
      <t>ラン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</si>
  <si>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</si>
  <si>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</si>
  <si>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</si>
  <si>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</si>
  <si>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</si>
  <si>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</si>
  <si>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</si>
  <si>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</si>
  <si>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</si>
  <si>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</si>
  <si>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</si>
  <si>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</si>
  <si>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</si>
  <si>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</si>
  <si>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</si>
  <si>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④企業債残高対事業規模比率(％)</t>
  </si>
  <si>
    <r>
      <t>　①経常収支比率は１００％を超えているが、③流動比率が類似団体平均を下回っているなど、一般会計からの補助金に依存している状況であることから、健全性を確保する上では、</t>
    </r>
    <r>
      <rPr>
        <sz val="11"/>
        <rFont val="ＭＳ ゴシック"/>
        <family val="3"/>
        <charset val="128"/>
      </rPr>
      <t>料</t>
    </r>
    <r>
      <rPr>
        <sz val="11"/>
        <rFont val="ＭＳ ゴシック"/>
        <family val="3"/>
        <charset val="128"/>
      </rPr>
      <t>金設定の見直しや、費用の削減及び有収率の向上が必要となってくる。
　⑤経費回収率は令和６年１０月に下水道使用料を引き上げたことにより増加となり、④企業債残高対事業規模比率についても効果があった。ただし、全国平均および類似団体平均値と比較しても低い水準であるため引き続き削減できる経費について検討するなど経営改善を図り、⑤経費回収率や⑥汚水処理原価の改善を目指していく。
　⑧水洗化率については、類似団体平均と同程度の水準で推移している。また、管渠整備は完了しているため、人口減少や高齢化等による理論上の指数減少が懸念される。</t>
    </r>
    <rPh sb="82" eb="84">
      <t>リョウキン</t>
    </rPh>
    <rPh sb="84" eb="86">
      <t>セッテイ</t>
    </rPh>
    <rPh sb="87" eb="89">
      <t>ミナオ</t>
    </rPh>
    <rPh sb="149" eb="151">
      <t>ゾウカ</t>
    </rPh>
    <rPh sb="173" eb="175">
      <t>コウカ</t>
    </rPh>
    <rPh sb="213" eb="214">
      <t>ヒ</t>
    </rPh>
    <rPh sb="215" eb="216">
      <t>ツヅ</t>
    </rPh>
    <rPh sb="257" eb="259">
      <t>カイゼン</t>
    </rPh>
    <rPh sb="304" eb="306">
      <t>カンキョ</t>
    </rPh>
    <rPh sb="306" eb="308">
      <t>セイビ</t>
    </rPh>
    <rPh sb="309" eb="311">
      <t>カンリョウ</t>
    </rPh>
    <rPh sb="318" eb="320">
      <t>ジンコウ</t>
    </rPh>
    <rPh sb="320" eb="322">
      <t>ゲンショウ</t>
    </rPh>
    <rPh sb="323" eb="326">
      <t>コウレイカ</t>
    </rPh>
    <rPh sb="326" eb="327">
      <t>トウ</t>
    </rPh>
    <rPh sb="330" eb="333">
      <t>リロンジョウ</t>
    </rPh>
    <rPh sb="334" eb="336">
      <t>シスウ</t>
    </rPh>
    <rPh sb="336" eb="338">
      <t>ゲンショウ</t>
    </rPh>
    <rPh sb="339" eb="341">
      <t>ケネン</t>
    </rPh>
    <phoneticPr fontId="1"/>
  </si>
  <si>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</si>
  <si>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</si>
  <si>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</si>
  <si>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</si>
  <si>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</si>
  <si>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</si>
  <si>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</si>
  <si>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</si>
  <si>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</si>
  <si>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</si>
  <si>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</si>
  <si>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</si>
  <si>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</si>
  <si>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</si>
  <si>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</si>
  <si>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</si>
  <si>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</si>
  <si>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</si>
  <si>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</si>
  <si>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</si>
  <si>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</si>
  <si>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</si>
  <si>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</si>
  <si>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</si>
  <si>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</si>
  <si>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</si>
  <si>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</si>
  <si>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</si>
  <si>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</si>
  <si>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</si>
  <si>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</si>
  <si>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</si>
  <si>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</si>
  <si>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</si>
  <si>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</si>
  <si>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</si>
  <si>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</si>
  <si>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</si>
  <si>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</si>
  <si>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</si>
  <si>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</si>
  <si>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</si>
  <si>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</si>
  <si>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</si>
  <si>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</si>
  <si>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</si>
  <si>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</si>
  <si>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</si>
  <si>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</si>
  <si>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</si>
  <si>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</si>
  <si>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</si>
  <si>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</si>
  <si>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</si>
  <si>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</si>
  <si>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</si>
  <si>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</si>
  <si>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</si>
  <si>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</si>
  <si>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</si>
  <si>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</si>
  <si>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</si>
  <si>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栃木県　上三川町</t>
  </si>
  <si>
    <t>法適用</t>
  </si>
  <si>
    <t>下水道事業</t>
  </si>
  <si>
    <t>公共下水道</t>
  </si>
  <si>
    <t>Cc1</t>
  </si>
  <si>
    <t>"R"yy</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</si>
  <si>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</si>
  <si>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</si>
  <si>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</si>
  <si>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</si>
  <si>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</si>
  <si>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</si>
  <si>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</si>
  <si>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</si>
  <si>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←書式設定</t>
    <rPh sb="1" eb="3">
      <t>ショシキ</t>
    </rPh>
    <rPh sb="3" eb="5">
      <t>セッテイ</t>
    </rPh>
    <phoneticPr fontId="1"/>
  </si>
  <si>
    <r>
      <t>　昭和６３年に供用開始をしてから</t>
    </r>
    <r>
      <rPr>
        <sz val="11"/>
        <rFont val="ＭＳ ゴシック"/>
        <family val="3"/>
        <charset val="128"/>
      </rPr>
      <t>３７年経過しているが、耐用年数を経過している施設はまだ無いため、改修が必要な状況ではないものの、老朽化対策として管渠のカメラ調査等を実施し、現況の管渠状況を確認することで、ストックマネジメントや経営戦略を踏まえた対策に取り組む。</t>
    </r>
  </si>
  <si>
    <t>　急速な人口減少に伴うサービス需要の減少を鑑み、定期的な見直しを実施し、事業規模の適正化を図る。
　また、人材面では公営企業に携わる人材確保の問題および近年の職員給与費の増加や物価高騰による営業費用の増加の影響については続くものと想定し、現状の最低人員体制を維持しつつ、業務委託の活用等による効率化・経費削減を適宜検討していく。
　下水道事業は生活に密着した事業であるため、持続可能な下水道実現に向けて有収率、水洗化率等の向上を図る。</t>
    <rPh sb="53" eb="56">
      <t>ジンザイメン</t>
    </rPh>
    <rPh sb="71" eb="73">
      <t>モンダイ</t>
    </rPh>
    <rPh sb="110" eb="111">
      <t>ツヅ</t>
    </rPh>
    <rPh sb="115" eb="117">
      <t>ソウテイ</t>
    </rPh>
    <rPh sb="119" eb="121">
      <t>ゲンジョウ</t>
    </rPh>
    <rPh sb="122" eb="124">
      <t>サイテイ</t>
    </rPh>
    <rPh sb="124" eb="126">
      <t>ジンイン</t>
    </rPh>
    <rPh sb="126" eb="128">
      <t>タイセイ</t>
    </rPh>
    <rPh sb="129" eb="131">
      <t>イジ</t>
    </rPh>
    <rPh sb="135" eb="137">
      <t>ギョウム</t>
    </rPh>
    <rPh sb="137" eb="139">
      <t>イタク</t>
    </rPh>
    <rPh sb="140" eb="142">
      <t>カツヨウ</t>
    </rPh>
    <rPh sb="142" eb="143">
      <t>トウ</t>
    </rPh>
    <rPh sb="146" eb="149">
      <t>コウリツカ</t>
    </rPh>
    <rPh sb="150" eb="152">
      <t>ケイヒ</t>
    </rPh>
    <rPh sb="152" eb="154">
      <t>サクゲン</t>
    </rPh>
    <rPh sb="155" eb="157">
      <t>テキギ</t>
    </rPh>
    <rPh sb="157" eb="159">
      <t>ケントウ</t>
    </rPh>
    <rPh sb="166" eb="169">
      <t>ゲスイドウ</t>
    </rPh>
    <rPh sb="169" eb="171">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</si>
</sst>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0.23</c:v>
                </c:pt>
                <c:pt idx="1">
                  <c:v>0</c:v>
                </c:pt>
                <c:pt idx="2">
                  <c:v>0</c:v>
                </c:pt>
                <c:pt idx="3">
                  <c:v>0</c:v>
                </c:pt>
                <c:pt idx="4">
                  <c:v>0</c:v>
                </c:pt>
              </c:numCache>
            </c:numRef>
          </c:val>
          <c:extLst>
            <c:ext xmlns:c16="http://schemas.microsoft.com/office/drawing/2014/chart" uri="{C3380CC4-5D6E-409C-BE32-E72D297353CC}">
              <c16:uniqueId val="{00000000-D42A-45A5-81C4-898141E0AE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D42A-45A5-81C4-898141E0AE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CA-4483-9752-B0EE9B5C74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67CA-4483-9752-B0EE9B5C74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88.81</c:v>
                </c:pt>
                <c:pt idx="1">
                  <c:v>91.3</c:v>
                </c:pt>
                <c:pt idx="2">
                  <c:v>91.94</c:v>
                </c:pt>
                <c:pt idx="3">
                  <c:v>91.06</c:v>
                </c:pt>
                <c:pt idx="4">
                  <c:v>91.6</c:v>
                </c:pt>
              </c:numCache>
            </c:numRef>
          </c:val>
          <c:extLst>
            <c:ext xmlns:c16="http://schemas.microsoft.com/office/drawing/2014/chart" uri="{C3380CC4-5D6E-409C-BE32-E72D297353CC}">
              <c16:uniqueId val="{00000000-155B-4AB1-B607-213FC04016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155B-4AB1-B607-213FC04016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104.2</c:v>
                </c:pt>
                <c:pt idx="1">
                  <c:v>101.18</c:v>
                </c:pt>
                <c:pt idx="2">
                  <c:v>102.36</c:v>
                </c:pt>
                <c:pt idx="3">
                  <c:v>104.55</c:v>
                </c:pt>
                <c:pt idx="4">
                  <c:v>102.78</c:v>
                </c:pt>
              </c:numCache>
            </c:numRef>
          </c:val>
          <c:extLst>
            <c:ext xmlns:c16="http://schemas.microsoft.com/office/drawing/2014/chart" uri="{C3380CC4-5D6E-409C-BE32-E72D297353CC}">
              <c16:uniqueId val="{00000000-741A-4AF3-B02F-B854FFE12F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41A-4AF3-B02F-B854FFE12F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6.08</c:v>
                </c:pt>
                <c:pt idx="1">
                  <c:v>9.02</c:v>
                </c:pt>
                <c:pt idx="2">
                  <c:v>11.87</c:v>
                </c:pt>
                <c:pt idx="3">
                  <c:v>14.67</c:v>
                </c:pt>
                <c:pt idx="4">
                  <c:v>17.440000000000001</c:v>
                </c:pt>
              </c:numCache>
            </c:numRef>
          </c:val>
          <c:extLst>
            <c:ext xmlns:c16="http://schemas.microsoft.com/office/drawing/2014/chart" uri="{C3380CC4-5D6E-409C-BE32-E72D297353CC}">
              <c16:uniqueId val="{00000000-7308-42DA-A8B7-5744AB5651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7308-42DA-A8B7-5744AB5651A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21-4AB5-AB2B-CC868C164F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6C21-4AB5-AB2B-CC868C164F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F1-47CA-BE1B-6EC1EFC3AE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BCF1-47CA-BE1B-6EC1EFC3AE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15.09</c:v>
                </c:pt>
                <c:pt idx="1">
                  <c:v>12.6</c:v>
                </c:pt>
                <c:pt idx="2">
                  <c:v>38.020000000000003</c:v>
                </c:pt>
                <c:pt idx="3">
                  <c:v>51.2</c:v>
                </c:pt>
                <c:pt idx="4">
                  <c:v>44.9</c:v>
                </c:pt>
              </c:numCache>
            </c:numRef>
          </c:val>
          <c:extLst>
            <c:ext xmlns:c16="http://schemas.microsoft.com/office/drawing/2014/chart" uri="{C3380CC4-5D6E-409C-BE32-E72D297353CC}">
              <c16:uniqueId val="{00000000-555C-4677-BF68-1160092121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555C-4677-BF68-1160092121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1195.43</c:v>
                </c:pt>
                <c:pt idx="1">
                  <c:v>1119.23</c:v>
                </c:pt>
                <c:pt idx="2">
                  <c:v>1121.3499999999999</c:v>
                </c:pt>
                <c:pt idx="3">
                  <c:v>854.62</c:v>
                </c:pt>
                <c:pt idx="4">
                  <c:v>595.84</c:v>
                </c:pt>
              </c:numCache>
            </c:numRef>
          </c:val>
          <c:extLst>
            <c:ext xmlns:c16="http://schemas.microsoft.com/office/drawing/2014/chart" uri="{C3380CC4-5D6E-409C-BE32-E72D297353CC}">
              <c16:uniqueId val="{00000000-623E-4670-BC82-389516B59C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623E-4670-BC82-389516B59C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71.06</c:v>
                </c:pt>
                <c:pt idx="1">
                  <c:v>73.77</c:v>
                </c:pt>
                <c:pt idx="2">
                  <c:v>74.239999999999995</c:v>
                </c:pt>
                <c:pt idx="3">
                  <c:v>74.38</c:v>
                </c:pt>
                <c:pt idx="4">
                  <c:v>81.55</c:v>
                </c:pt>
              </c:numCache>
            </c:numRef>
          </c:val>
          <c:extLst>
            <c:ext xmlns:c16="http://schemas.microsoft.com/office/drawing/2014/chart" uri="{C3380CC4-5D6E-409C-BE32-E72D297353CC}">
              <c16:uniqueId val="{00000000-D288-4612-9F60-473394593F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D288-4612-9F60-473394593F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155.16999999999999</c:v>
                </c:pt>
                <c:pt idx="1">
                  <c:v>150.38</c:v>
                </c:pt>
                <c:pt idx="2">
                  <c:v>150.31</c:v>
                </c:pt>
                <c:pt idx="3">
                  <c:v>150.51</c:v>
                </c:pt>
                <c:pt idx="4">
                  <c:v>150.41</c:v>
                </c:pt>
              </c:numCache>
            </c:numRef>
          </c:val>
          <c:extLst>
            <c:ext xmlns:c16="http://schemas.microsoft.com/office/drawing/2014/chart" uri="{C3380CC4-5D6E-409C-BE32-E72D297353CC}">
              <c16:uniqueId val="{00000000-5134-4D40-BA47-25C846F449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5134-4D40-BA47-25C846F449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上三川町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5</v>
      </c>
      <c r="C7" s="29"/>
      <c r="D7" s="29"/>
      <c r="E7" s="29"/>
      <c r="F7" s="29"/>
      <c r="G7" s="29"/>
      <c r="H7" s="29"/>
      <c r="I7" s="29" t="s">
        <v>7</v>
      </c>
      <c r="J7" s="29"/>
      <c r="K7" s="29"/>
      <c r="L7" s="29"/>
      <c r="M7" s="29"/>
      <c r="N7" s="29"/>
      <c r="O7" s="29"/>
      <c r="P7" s="29" t="s">
        <v>8</v>
      </c>
      <c r="Q7" s="29"/>
      <c r="R7" s="29"/>
      <c r="S7" s="29"/>
      <c r="T7" s="29"/>
      <c r="U7" s="29"/>
      <c r="V7" s="29"/>
      <c r="W7" s="29" t="s">
        <v>13</v>
      </c>
      <c r="X7" s="29"/>
      <c r="Y7" s="29"/>
      <c r="Z7" s="29"/>
      <c r="AA7" s="29"/>
      <c r="AB7" s="29"/>
      <c r="AC7" s="29"/>
      <c r="AD7" s="29" t="s">
        <v>15</v>
      </c>
      <c r="AE7" s="29"/>
      <c r="AF7" s="29"/>
      <c r="AG7" s="29"/>
      <c r="AH7" s="29"/>
      <c r="AI7" s="29"/>
      <c r="AJ7" s="29"/>
      <c r="AK7" s="3"/>
      <c r="AL7" s="29" t="s">
        <v>3</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Cc1</v>
      </c>
      <c r="X8" s="33"/>
      <c r="Y8" s="33"/>
      <c r="Z8" s="33"/>
      <c r="AA8" s="33"/>
      <c r="AB8" s="33"/>
      <c r="AC8" s="33"/>
      <c r="AD8" s="34" t="str">
        <f>データ!$M$6</f>
        <v>非設置</v>
      </c>
      <c r="AE8" s="34"/>
      <c r="AF8" s="34"/>
      <c r="AG8" s="34"/>
      <c r="AH8" s="34"/>
      <c r="AI8" s="34"/>
      <c r="AJ8" s="34"/>
      <c r="AK8" s="3"/>
      <c r="AL8" s="35">
        <f>データ!S6</f>
        <v>30748</v>
      </c>
      <c r="AM8" s="35"/>
      <c r="AN8" s="35"/>
      <c r="AO8" s="35"/>
      <c r="AP8" s="35"/>
      <c r="AQ8" s="35"/>
      <c r="AR8" s="35"/>
      <c r="AS8" s="35"/>
      <c r="AT8" s="36">
        <f>データ!T6</f>
        <v>54.39</v>
      </c>
      <c r="AU8" s="36"/>
      <c r="AV8" s="36"/>
      <c r="AW8" s="36"/>
      <c r="AX8" s="36"/>
      <c r="AY8" s="36"/>
      <c r="AZ8" s="36"/>
      <c r="BA8" s="36"/>
      <c r="BB8" s="36">
        <f>データ!U6</f>
        <v>565.32000000000005</v>
      </c>
      <c r="BC8" s="36"/>
      <c r="BD8" s="36"/>
      <c r="BE8" s="36"/>
      <c r="BF8" s="36"/>
      <c r="BG8" s="36"/>
      <c r="BH8" s="36"/>
      <c r="BI8" s="36"/>
      <c r="BJ8" s="3"/>
      <c r="BK8" s="3"/>
      <c r="BL8" s="37" t="s">
        <v>20</v>
      </c>
      <c r="BM8" s="38"/>
      <c r="BN8" s="39" t="s">
        <v>12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27</v>
      </c>
      <c r="Q9" s="29"/>
      <c r="R9" s="29"/>
      <c r="S9" s="29"/>
      <c r="T9" s="29"/>
      <c r="U9" s="29"/>
      <c r="V9" s="29"/>
      <c r="W9" s="29" t="s">
        <v>30</v>
      </c>
      <c r="X9" s="29"/>
      <c r="Y9" s="29"/>
      <c r="Z9" s="29"/>
      <c r="AA9" s="29"/>
      <c r="AB9" s="29"/>
      <c r="AC9" s="29"/>
      <c r="AD9" s="29" t="s">
        <v>16</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14</v>
      </c>
      <c r="BC9" s="29"/>
      <c r="BD9" s="29"/>
      <c r="BE9" s="29"/>
      <c r="BF9" s="29"/>
      <c r="BG9" s="29"/>
      <c r="BH9" s="29"/>
      <c r="BI9" s="29"/>
      <c r="BJ9" s="3"/>
      <c r="BK9" s="3"/>
      <c r="BL9" s="41" t="s">
        <v>28</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72.3</v>
      </c>
      <c r="J10" s="36"/>
      <c r="K10" s="36"/>
      <c r="L10" s="36"/>
      <c r="M10" s="36"/>
      <c r="N10" s="36"/>
      <c r="O10" s="36"/>
      <c r="P10" s="36">
        <f>データ!P6</f>
        <v>64.63</v>
      </c>
      <c r="Q10" s="36"/>
      <c r="R10" s="36"/>
      <c r="S10" s="36"/>
      <c r="T10" s="36"/>
      <c r="U10" s="36"/>
      <c r="V10" s="36"/>
      <c r="W10" s="36">
        <f>データ!Q6</f>
        <v>74.77</v>
      </c>
      <c r="X10" s="36"/>
      <c r="Y10" s="36"/>
      <c r="Z10" s="36"/>
      <c r="AA10" s="36"/>
      <c r="AB10" s="36"/>
      <c r="AC10" s="36"/>
      <c r="AD10" s="35">
        <f>データ!R6</f>
        <v>2640</v>
      </c>
      <c r="AE10" s="35"/>
      <c r="AF10" s="35"/>
      <c r="AG10" s="35"/>
      <c r="AH10" s="35"/>
      <c r="AI10" s="35"/>
      <c r="AJ10" s="35"/>
      <c r="AK10" s="2"/>
      <c r="AL10" s="35">
        <f>データ!V6</f>
        <v>19773</v>
      </c>
      <c r="AM10" s="35"/>
      <c r="AN10" s="35"/>
      <c r="AO10" s="35"/>
      <c r="AP10" s="35"/>
      <c r="AQ10" s="35"/>
      <c r="AR10" s="35"/>
      <c r="AS10" s="35"/>
      <c r="AT10" s="36">
        <f>データ!W6</f>
        <v>5.22</v>
      </c>
      <c r="AU10" s="36"/>
      <c r="AV10" s="36"/>
      <c r="AW10" s="36"/>
      <c r="AX10" s="36"/>
      <c r="AY10" s="36"/>
      <c r="AZ10" s="36"/>
      <c r="BA10" s="36"/>
      <c r="BB10" s="36">
        <f>データ!X6</f>
        <v>3787.93</v>
      </c>
      <c r="BC10" s="36"/>
      <c r="BD10" s="36"/>
      <c r="BE10" s="36"/>
      <c r="BF10" s="36"/>
      <c r="BG10" s="36"/>
      <c r="BH10" s="36"/>
      <c r="BI10" s="36"/>
      <c r="BJ10" s="2"/>
      <c r="BK10" s="2"/>
      <c r="BL10" s="45" t="s">
        <v>38</v>
      </c>
      <c r="BM10" s="46"/>
      <c r="BN10" s="47" t="s">
        <v>1</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17</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40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6</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34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29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44</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3"/>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3"/>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3"/>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3"/>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3"/>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3"/>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3"/>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3"/>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3"/>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3"/>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3"/>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3"/>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3"/>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3"/>
      <c r="BM80" s="71"/>
      <c r="BN80" s="71"/>
      <c r="BO80" s="71"/>
      <c r="BP80" s="71"/>
      <c r="BQ80" s="71"/>
      <c r="BR80" s="71"/>
      <c r="BS80" s="71"/>
      <c r="BT80" s="71"/>
      <c r="BU80" s="71"/>
      <c r="BV80" s="71"/>
      <c r="BW80" s="71"/>
      <c r="BX80" s="71"/>
      <c r="BY80" s="71"/>
      <c r="BZ80" s="72"/>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3"/>
      <c r="BM81" s="71"/>
      <c r="BN81" s="71"/>
      <c r="BO81" s="71"/>
      <c r="BP81" s="71"/>
      <c r="BQ81" s="71"/>
      <c r="BR81" s="71"/>
      <c r="BS81" s="71"/>
      <c r="BT81" s="71"/>
      <c r="BU81" s="71"/>
      <c r="BV81" s="71"/>
      <c r="BW81" s="71"/>
      <c r="BX81" s="71"/>
      <c r="BY81" s="71"/>
      <c r="BZ81" s="72"/>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4"/>
      <c r="BM82" s="75"/>
      <c r="BN82" s="75"/>
      <c r="BO82" s="75"/>
      <c r="BP82" s="75"/>
      <c r="BQ82" s="75"/>
      <c r="BR82" s="75"/>
      <c r="BS82" s="75"/>
      <c r="BT82" s="75"/>
      <c r="BU82" s="75"/>
      <c r="BV82" s="75"/>
      <c r="BW82" s="75"/>
      <c r="BX82" s="75"/>
      <c r="BY82" s="75"/>
      <c r="BZ82" s="76"/>
    </row>
    <row r="83" spans="1:78" x14ac:dyDescent="0.2">
      <c r="C83" s="49" t="s">
        <v>46</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39</v>
      </c>
      <c r="C84" s="6"/>
      <c r="D84" s="6"/>
      <c r="E84" s="6" t="s">
        <v>50</v>
      </c>
      <c r="F84" s="6" t="s">
        <v>35</v>
      </c>
      <c r="G84" s="6" t="s">
        <v>51</v>
      </c>
      <c r="H84" s="6" t="s">
        <v>53</v>
      </c>
      <c r="I84" s="6" t="s">
        <v>56</v>
      </c>
      <c r="J84" s="6" t="s">
        <v>0</v>
      </c>
      <c r="K84" s="6" t="s">
        <v>25</v>
      </c>
      <c r="L84" s="6" t="s">
        <v>54</v>
      </c>
      <c r="M84" s="6" t="s">
        <v>57</v>
      </c>
      <c r="N84" s="6" t="s">
        <v>58</v>
      </c>
      <c r="O84" s="6" t="s">
        <v>62</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hCQy2k0A3jQa54/oR1Y6TlRdMkrmoOkT/DWNL1wMFo6QBSWokB52l8oe3ICriRR0iC1fKvHldOGvnMdwQ+4IFw==" saltValue="JrQrzoP727MzMybwoPjl5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59</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55</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37</v>
      </c>
      <c r="B3" s="16" t="s">
        <v>63</v>
      </c>
      <c r="C3" s="16" t="s">
        <v>48</v>
      </c>
      <c r="D3" s="16" t="s">
        <v>10</v>
      </c>
      <c r="E3" s="16" t="s">
        <v>21</v>
      </c>
      <c r="F3" s="16" t="s">
        <v>64</v>
      </c>
      <c r="G3" s="16" t="s">
        <v>22</v>
      </c>
      <c r="H3" s="79" t="s">
        <v>66</v>
      </c>
      <c r="I3" s="80"/>
      <c r="J3" s="80"/>
      <c r="K3" s="80"/>
      <c r="L3" s="80"/>
      <c r="M3" s="80"/>
      <c r="N3" s="80"/>
      <c r="O3" s="80"/>
      <c r="P3" s="80"/>
      <c r="Q3" s="80"/>
      <c r="R3" s="80"/>
      <c r="S3" s="80"/>
      <c r="T3" s="80"/>
      <c r="U3" s="80"/>
      <c r="V3" s="80"/>
      <c r="W3" s="80"/>
      <c r="X3" s="81"/>
      <c r="Y3" s="77" t="s">
        <v>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67</v>
      </c>
      <c r="B4" s="17"/>
      <c r="C4" s="17"/>
      <c r="D4" s="17"/>
      <c r="E4" s="17"/>
      <c r="F4" s="17"/>
      <c r="G4" s="17"/>
      <c r="H4" s="82"/>
      <c r="I4" s="83"/>
      <c r="J4" s="83"/>
      <c r="K4" s="83"/>
      <c r="L4" s="83"/>
      <c r="M4" s="83"/>
      <c r="N4" s="83"/>
      <c r="O4" s="83"/>
      <c r="P4" s="83"/>
      <c r="Q4" s="83"/>
      <c r="R4" s="83"/>
      <c r="S4" s="83"/>
      <c r="T4" s="83"/>
      <c r="U4" s="83"/>
      <c r="V4" s="83"/>
      <c r="W4" s="83"/>
      <c r="X4" s="84"/>
      <c r="Y4" s="78" t="s">
        <v>52</v>
      </c>
      <c r="Z4" s="78"/>
      <c r="AA4" s="78"/>
      <c r="AB4" s="78"/>
      <c r="AC4" s="78"/>
      <c r="AD4" s="78"/>
      <c r="AE4" s="78"/>
      <c r="AF4" s="78"/>
      <c r="AG4" s="78"/>
      <c r="AH4" s="78"/>
      <c r="AI4" s="78"/>
      <c r="AJ4" s="78" t="s">
        <v>45</v>
      </c>
      <c r="AK4" s="78"/>
      <c r="AL4" s="78"/>
      <c r="AM4" s="78"/>
      <c r="AN4" s="78"/>
      <c r="AO4" s="78"/>
      <c r="AP4" s="78"/>
      <c r="AQ4" s="78"/>
      <c r="AR4" s="78"/>
      <c r="AS4" s="78"/>
      <c r="AT4" s="78"/>
      <c r="AU4" s="78" t="s">
        <v>65</v>
      </c>
      <c r="AV4" s="78"/>
      <c r="AW4" s="78"/>
      <c r="AX4" s="78"/>
      <c r="AY4" s="78"/>
      <c r="AZ4" s="78"/>
      <c r="BA4" s="78"/>
      <c r="BB4" s="78"/>
      <c r="BC4" s="78"/>
      <c r="BD4" s="78"/>
      <c r="BE4" s="78"/>
      <c r="BF4" s="78" t="s">
        <v>33</v>
      </c>
      <c r="BG4" s="78"/>
      <c r="BH4" s="78"/>
      <c r="BI4" s="78"/>
      <c r="BJ4" s="78"/>
      <c r="BK4" s="78"/>
      <c r="BL4" s="78"/>
      <c r="BM4" s="78"/>
      <c r="BN4" s="78"/>
      <c r="BO4" s="78"/>
      <c r="BP4" s="78"/>
      <c r="BQ4" s="78" t="s">
        <v>68</v>
      </c>
      <c r="BR4" s="78"/>
      <c r="BS4" s="78"/>
      <c r="BT4" s="78"/>
      <c r="BU4" s="78"/>
      <c r="BV4" s="78"/>
      <c r="BW4" s="78"/>
      <c r="BX4" s="78"/>
      <c r="BY4" s="78"/>
      <c r="BZ4" s="78"/>
      <c r="CA4" s="78"/>
      <c r="CB4" s="78" t="s">
        <v>69</v>
      </c>
      <c r="CC4" s="78"/>
      <c r="CD4" s="78"/>
      <c r="CE4" s="78"/>
      <c r="CF4" s="78"/>
      <c r="CG4" s="78"/>
      <c r="CH4" s="78"/>
      <c r="CI4" s="78"/>
      <c r="CJ4" s="78"/>
      <c r="CK4" s="78"/>
      <c r="CL4" s="78"/>
      <c r="CM4" s="78" t="s">
        <v>70</v>
      </c>
      <c r="CN4" s="78"/>
      <c r="CO4" s="78"/>
      <c r="CP4" s="78"/>
      <c r="CQ4" s="78"/>
      <c r="CR4" s="78"/>
      <c r="CS4" s="78"/>
      <c r="CT4" s="78"/>
      <c r="CU4" s="78"/>
      <c r="CV4" s="78"/>
      <c r="CW4" s="78"/>
      <c r="CX4" s="78" t="s">
        <v>49</v>
      </c>
      <c r="CY4" s="78"/>
      <c r="CZ4" s="78"/>
      <c r="DA4" s="78"/>
      <c r="DB4" s="78"/>
      <c r="DC4" s="78"/>
      <c r="DD4" s="78"/>
      <c r="DE4" s="78"/>
      <c r="DF4" s="78"/>
      <c r="DG4" s="78"/>
      <c r="DH4" s="78"/>
      <c r="DI4" s="78" t="s">
        <v>61</v>
      </c>
      <c r="DJ4" s="78"/>
      <c r="DK4" s="78"/>
      <c r="DL4" s="78"/>
      <c r="DM4" s="78"/>
      <c r="DN4" s="78"/>
      <c r="DO4" s="78"/>
      <c r="DP4" s="78"/>
      <c r="DQ4" s="78"/>
      <c r="DR4" s="78"/>
      <c r="DS4" s="78"/>
      <c r="DT4" s="78" t="s">
        <v>71</v>
      </c>
      <c r="DU4" s="78"/>
      <c r="DV4" s="78"/>
      <c r="DW4" s="78"/>
      <c r="DX4" s="78"/>
      <c r="DY4" s="78"/>
      <c r="DZ4" s="78"/>
      <c r="EA4" s="78"/>
      <c r="EB4" s="78"/>
      <c r="EC4" s="78"/>
      <c r="ED4" s="78"/>
      <c r="EE4" s="78" t="s">
        <v>72</v>
      </c>
      <c r="EF4" s="78"/>
      <c r="EG4" s="78"/>
      <c r="EH4" s="78"/>
      <c r="EI4" s="78"/>
      <c r="EJ4" s="78"/>
      <c r="EK4" s="78"/>
      <c r="EL4" s="78"/>
      <c r="EM4" s="78"/>
      <c r="EN4" s="78"/>
      <c r="EO4" s="78"/>
    </row>
    <row r="5" spans="1:148" x14ac:dyDescent="0.2">
      <c r="A5" s="14" t="s">
        <v>41</v>
      </c>
      <c r="B5" s="18"/>
      <c r="C5" s="18"/>
      <c r="D5" s="18"/>
      <c r="E5" s="18"/>
      <c r="F5" s="18"/>
      <c r="G5" s="18"/>
      <c r="H5" s="22" t="s">
        <v>73</v>
      </c>
      <c r="I5" s="22" t="s">
        <v>74</v>
      </c>
      <c r="J5" s="22" t="s">
        <v>60</v>
      </c>
      <c r="K5" s="22" t="s">
        <v>75</v>
      </c>
      <c r="L5" s="22" t="s">
        <v>26</v>
      </c>
      <c r="M5" s="22" t="s">
        <v>15</v>
      </c>
      <c r="N5" s="22" t="s">
        <v>76</v>
      </c>
      <c r="O5" s="22" t="s">
        <v>77</v>
      </c>
      <c r="P5" s="22" t="s">
        <v>78</v>
      </c>
      <c r="Q5" s="22" t="s">
        <v>79</v>
      </c>
      <c r="R5" s="22" t="s">
        <v>80</v>
      </c>
      <c r="S5" s="22" t="s">
        <v>81</v>
      </c>
      <c r="T5" s="22" t="s">
        <v>82</v>
      </c>
      <c r="U5" s="22" t="s">
        <v>83</v>
      </c>
      <c r="V5" s="22" t="s">
        <v>84</v>
      </c>
      <c r="W5" s="22" t="s">
        <v>85</v>
      </c>
      <c r="X5" s="22" t="s">
        <v>86</v>
      </c>
      <c r="Y5" s="22" t="s">
        <v>87</v>
      </c>
      <c r="Z5" s="22" t="s">
        <v>9</v>
      </c>
      <c r="AA5" s="22" t="s">
        <v>88</v>
      </c>
      <c r="AB5" s="22" t="s">
        <v>89</v>
      </c>
      <c r="AC5" s="22" t="s">
        <v>90</v>
      </c>
      <c r="AD5" s="22" t="s">
        <v>91</v>
      </c>
      <c r="AE5" s="22" t="s">
        <v>92</v>
      </c>
      <c r="AF5" s="22" t="s">
        <v>43</v>
      </c>
      <c r="AG5" s="22" t="s">
        <v>93</v>
      </c>
      <c r="AH5" s="22" t="s">
        <v>94</v>
      </c>
      <c r="AI5" s="22" t="s">
        <v>39</v>
      </c>
      <c r="AJ5" s="22" t="s">
        <v>87</v>
      </c>
      <c r="AK5" s="22" t="s">
        <v>9</v>
      </c>
      <c r="AL5" s="22" t="s">
        <v>88</v>
      </c>
      <c r="AM5" s="22" t="s">
        <v>89</v>
      </c>
      <c r="AN5" s="22" t="s">
        <v>90</v>
      </c>
      <c r="AO5" s="22" t="s">
        <v>91</v>
      </c>
      <c r="AP5" s="22" t="s">
        <v>92</v>
      </c>
      <c r="AQ5" s="22" t="s">
        <v>43</v>
      </c>
      <c r="AR5" s="22" t="s">
        <v>93</v>
      </c>
      <c r="AS5" s="22" t="s">
        <v>94</v>
      </c>
      <c r="AT5" s="22" t="s">
        <v>95</v>
      </c>
      <c r="AU5" s="22" t="s">
        <v>87</v>
      </c>
      <c r="AV5" s="22" t="s">
        <v>9</v>
      </c>
      <c r="AW5" s="22" t="s">
        <v>88</v>
      </c>
      <c r="AX5" s="22" t="s">
        <v>89</v>
      </c>
      <c r="AY5" s="22" t="s">
        <v>90</v>
      </c>
      <c r="AZ5" s="22" t="s">
        <v>91</v>
      </c>
      <c r="BA5" s="22" t="s">
        <v>92</v>
      </c>
      <c r="BB5" s="22" t="s">
        <v>43</v>
      </c>
      <c r="BC5" s="22" t="s">
        <v>93</v>
      </c>
      <c r="BD5" s="22" t="s">
        <v>94</v>
      </c>
      <c r="BE5" s="22" t="s">
        <v>95</v>
      </c>
      <c r="BF5" s="22" t="s">
        <v>87</v>
      </c>
      <c r="BG5" s="22" t="s">
        <v>9</v>
      </c>
      <c r="BH5" s="22" t="s">
        <v>88</v>
      </c>
      <c r="BI5" s="22" t="s">
        <v>89</v>
      </c>
      <c r="BJ5" s="22" t="s">
        <v>90</v>
      </c>
      <c r="BK5" s="22" t="s">
        <v>91</v>
      </c>
      <c r="BL5" s="22" t="s">
        <v>92</v>
      </c>
      <c r="BM5" s="22" t="s">
        <v>43</v>
      </c>
      <c r="BN5" s="22" t="s">
        <v>93</v>
      </c>
      <c r="BO5" s="22" t="s">
        <v>94</v>
      </c>
      <c r="BP5" s="22" t="s">
        <v>95</v>
      </c>
      <c r="BQ5" s="22" t="s">
        <v>87</v>
      </c>
      <c r="BR5" s="22" t="s">
        <v>9</v>
      </c>
      <c r="BS5" s="22" t="s">
        <v>88</v>
      </c>
      <c r="BT5" s="22" t="s">
        <v>89</v>
      </c>
      <c r="BU5" s="22" t="s">
        <v>90</v>
      </c>
      <c r="BV5" s="22" t="s">
        <v>91</v>
      </c>
      <c r="BW5" s="22" t="s">
        <v>92</v>
      </c>
      <c r="BX5" s="22" t="s">
        <v>43</v>
      </c>
      <c r="BY5" s="22" t="s">
        <v>93</v>
      </c>
      <c r="BZ5" s="22" t="s">
        <v>94</v>
      </c>
      <c r="CA5" s="22" t="s">
        <v>95</v>
      </c>
      <c r="CB5" s="22" t="s">
        <v>87</v>
      </c>
      <c r="CC5" s="22" t="s">
        <v>9</v>
      </c>
      <c r="CD5" s="22" t="s">
        <v>88</v>
      </c>
      <c r="CE5" s="22" t="s">
        <v>89</v>
      </c>
      <c r="CF5" s="22" t="s">
        <v>90</v>
      </c>
      <c r="CG5" s="22" t="s">
        <v>91</v>
      </c>
      <c r="CH5" s="22" t="s">
        <v>92</v>
      </c>
      <c r="CI5" s="22" t="s">
        <v>43</v>
      </c>
      <c r="CJ5" s="22" t="s">
        <v>93</v>
      </c>
      <c r="CK5" s="22" t="s">
        <v>94</v>
      </c>
      <c r="CL5" s="22" t="s">
        <v>95</v>
      </c>
      <c r="CM5" s="22" t="s">
        <v>87</v>
      </c>
      <c r="CN5" s="22" t="s">
        <v>9</v>
      </c>
      <c r="CO5" s="22" t="s">
        <v>88</v>
      </c>
      <c r="CP5" s="22" t="s">
        <v>89</v>
      </c>
      <c r="CQ5" s="22" t="s">
        <v>90</v>
      </c>
      <c r="CR5" s="22" t="s">
        <v>91</v>
      </c>
      <c r="CS5" s="22" t="s">
        <v>92</v>
      </c>
      <c r="CT5" s="22" t="s">
        <v>43</v>
      </c>
      <c r="CU5" s="22" t="s">
        <v>93</v>
      </c>
      <c r="CV5" s="22" t="s">
        <v>94</v>
      </c>
      <c r="CW5" s="22" t="s">
        <v>95</v>
      </c>
      <c r="CX5" s="22" t="s">
        <v>87</v>
      </c>
      <c r="CY5" s="22" t="s">
        <v>9</v>
      </c>
      <c r="CZ5" s="22" t="s">
        <v>88</v>
      </c>
      <c r="DA5" s="22" t="s">
        <v>89</v>
      </c>
      <c r="DB5" s="22" t="s">
        <v>90</v>
      </c>
      <c r="DC5" s="22" t="s">
        <v>91</v>
      </c>
      <c r="DD5" s="22" t="s">
        <v>92</v>
      </c>
      <c r="DE5" s="22" t="s">
        <v>43</v>
      </c>
      <c r="DF5" s="22" t="s">
        <v>93</v>
      </c>
      <c r="DG5" s="22" t="s">
        <v>94</v>
      </c>
      <c r="DH5" s="22" t="s">
        <v>95</v>
      </c>
      <c r="DI5" s="22" t="s">
        <v>87</v>
      </c>
      <c r="DJ5" s="22" t="s">
        <v>9</v>
      </c>
      <c r="DK5" s="22" t="s">
        <v>88</v>
      </c>
      <c r="DL5" s="22" t="s">
        <v>89</v>
      </c>
      <c r="DM5" s="22" t="s">
        <v>90</v>
      </c>
      <c r="DN5" s="22" t="s">
        <v>91</v>
      </c>
      <c r="DO5" s="22" t="s">
        <v>92</v>
      </c>
      <c r="DP5" s="22" t="s">
        <v>43</v>
      </c>
      <c r="DQ5" s="22" t="s">
        <v>93</v>
      </c>
      <c r="DR5" s="22" t="s">
        <v>94</v>
      </c>
      <c r="DS5" s="22" t="s">
        <v>95</v>
      </c>
      <c r="DT5" s="22" t="s">
        <v>87</v>
      </c>
      <c r="DU5" s="22" t="s">
        <v>9</v>
      </c>
      <c r="DV5" s="22" t="s">
        <v>88</v>
      </c>
      <c r="DW5" s="22" t="s">
        <v>89</v>
      </c>
      <c r="DX5" s="22" t="s">
        <v>90</v>
      </c>
      <c r="DY5" s="22" t="s">
        <v>91</v>
      </c>
      <c r="DZ5" s="22" t="s">
        <v>92</v>
      </c>
      <c r="EA5" s="22" t="s">
        <v>43</v>
      </c>
      <c r="EB5" s="22" t="s">
        <v>93</v>
      </c>
      <c r="EC5" s="22" t="s">
        <v>94</v>
      </c>
      <c r="ED5" s="22" t="s">
        <v>95</v>
      </c>
      <c r="EE5" s="22" t="s">
        <v>87</v>
      </c>
      <c r="EF5" s="22" t="s">
        <v>9</v>
      </c>
      <c r="EG5" s="22" t="s">
        <v>88</v>
      </c>
      <c r="EH5" s="22" t="s">
        <v>89</v>
      </c>
      <c r="EI5" s="22" t="s">
        <v>90</v>
      </c>
      <c r="EJ5" s="22" t="s">
        <v>91</v>
      </c>
      <c r="EK5" s="22" t="s">
        <v>92</v>
      </c>
      <c r="EL5" s="22" t="s">
        <v>43</v>
      </c>
      <c r="EM5" s="22" t="s">
        <v>93</v>
      </c>
      <c r="EN5" s="22" t="s">
        <v>94</v>
      </c>
      <c r="EO5" s="22" t="s">
        <v>95</v>
      </c>
    </row>
    <row r="6" spans="1:148" s="13" customFormat="1" x14ac:dyDescent="0.2">
      <c r="A6" s="14" t="s">
        <v>96</v>
      </c>
      <c r="B6" s="19">
        <f t="shared" ref="B6:X6" si="1">B7</f>
        <v>2024</v>
      </c>
      <c r="C6" s="19">
        <f t="shared" si="1"/>
        <v>93017</v>
      </c>
      <c r="D6" s="19">
        <f t="shared" si="1"/>
        <v>46</v>
      </c>
      <c r="E6" s="19">
        <f t="shared" si="1"/>
        <v>17</v>
      </c>
      <c r="F6" s="19">
        <f t="shared" si="1"/>
        <v>1</v>
      </c>
      <c r="G6" s="19">
        <f t="shared" si="1"/>
        <v>0</v>
      </c>
      <c r="H6" s="19" t="str">
        <f t="shared" si="1"/>
        <v>栃木県　上三川町</v>
      </c>
      <c r="I6" s="19" t="str">
        <f t="shared" si="1"/>
        <v>法適用</v>
      </c>
      <c r="J6" s="19" t="str">
        <f t="shared" si="1"/>
        <v>下水道事業</v>
      </c>
      <c r="K6" s="19" t="str">
        <f t="shared" si="1"/>
        <v>公共下水道</v>
      </c>
      <c r="L6" s="19" t="str">
        <f t="shared" si="1"/>
        <v>Cc1</v>
      </c>
      <c r="M6" s="19" t="str">
        <f t="shared" si="1"/>
        <v>非設置</v>
      </c>
      <c r="N6" s="23" t="str">
        <f t="shared" si="1"/>
        <v>-</v>
      </c>
      <c r="O6" s="23">
        <f t="shared" si="1"/>
        <v>72.3</v>
      </c>
      <c r="P6" s="23">
        <f t="shared" si="1"/>
        <v>64.63</v>
      </c>
      <c r="Q6" s="23">
        <f t="shared" si="1"/>
        <v>74.77</v>
      </c>
      <c r="R6" s="23">
        <f t="shared" si="1"/>
        <v>2640</v>
      </c>
      <c r="S6" s="23">
        <f t="shared" si="1"/>
        <v>30748</v>
      </c>
      <c r="T6" s="23">
        <f t="shared" si="1"/>
        <v>54.39</v>
      </c>
      <c r="U6" s="23">
        <f t="shared" si="1"/>
        <v>565.32000000000005</v>
      </c>
      <c r="V6" s="23">
        <f t="shared" si="1"/>
        <v>19773</v>
      </c>
      <c r="W6" s="23">
        <f t="shared" si="1"/>
        <v>5.22</v>
      </c>
      <c r="X6" s="23">
        <f t="shared" si="1"/>
        <v>3787.93</v>
      </c>
      <c r="Y6" s="27">
        <f t="shared" ref="Y6:AH6" si="2">IF(Y7="",NA(),Y7)</f>
        <v>104.2</v>
      </c>
      <c r="Z6" s="27">
        <f t="shared" si="2"/>
        <v>101.18</v>
      </c>
      <c r="AA6" s="27">
        <f t="shared" si="2"/>
        <v>102.36</v>
      </c>
      <c r="AB6" s="27">
        <f t="shared" si="2"/>
        <v>104.55</v>
      </c>
      <c r="AC6" s="27">
        <f t="shared" si="2"/>
        <v>102.78</v>
      </c>
      <c r="AD6" s="27">
        <f t="shared" si="2"/>
        <v>106.5</v>
      </c>
      <c r="AE6" s="27">
        <f t="shared" si="2"/>
        <v>106.22</v>
      </c>
      <c r="AF6" s="27">
        <f t="shared" si="2"/>
        <v>107.01</v>
      </c>
      <c r="AG6" s="27">
        <f t="shared" si="2"/>
        <v>106.53</v>
      </c>
      <c r="AH6" s="27">
        <f t="shared" si="2"/>
        <v>105.5</v>
      </c>
      <c r="AI6" s="23" t="str">
        <f>IF(AI7="","",IF(AI7="-","【-】","【"&amp;SUBSTITUTE(TEXT(AI7,"#,##0.00"),"-","△")&amp;"】"))</f>
        <v>【105.36】</v>
      </c>
      <c r="AJ6" s="23">
        <f t="shared" ref="AJ6:AS6" si="3">IF(AJ7="",NA(),AJ7)</f>
        <v>0</v>
      </c>
      <c r="AK6" s="23">
        <f t="shared" si="3"/>
        <v>0</v>
      </c>
      <c r="AL6" s="23">
        <f t="shared" si="3"/>
        <v>0</v>
      </c>
      <c r="AM6" s="23">
        <f t="shared" si="3"/>
        <v>0</v>
      </c>
      <c r="AN6" s="23">
        <f t="shared" si="3"/>
        <v>0</v>
      </c>
      <c r="AO6" s="27">
        <f t="shared" si="3"/>
        <v>18.36</v>
      </c>
      <c r="AP6" s="27">
        <f t="shared" si="3"/>
        <v>18.010000000000002</v>
      </c>
      <c r="AQ6" s="27">
        <f t="shared" si="3"/>
        <v>23.86</v>
      </c>
      <c r="AR6" s="27">
        <f t="shared" si="3"/>
        <v>18.41</v>
      </c>
      <c r="AS6" s="27">
        <f t="shared" si="3"/>
        <v>16.91</v>
      </c>
      <c r="AT6" s="23" t="str">
        <f>IF(AT7="","",IF(AT7="-","【-】","【"&amp;SUBSTITUTE(TEXT(AT7,"#,##0.00"),"-","△")&amp;"】"))</f>
        <v>【3.12】</v>
      </c>
      <c r="AU6" s="27">
        <f t="shared" ref="AU6:BD6" si="4">IF(AU7="",NA(),AU7)</f>
        <v>15.09</v>
      </c>
      <c r="AV6" s="27">
        <f t="shared" si="4"/>
        <v>12.6</v>
      </c>
      <c r="AW6" s="27">
        <f t="shared" si="4"/>
        <v>38.020000000000003</v>
      </c>
      <c r="AX6" s="27">
        <f t="shared" si="4"/>
        <v>51.2</v>
      </c>
      <c r="AY6" s="27">
        <f t="shared" si="4"/>
        <v>44.9</v>
      </c>
      <c r="AZ6" s="27">
        <f t="shared" si="4"/>
        <v>55.6</v>
      </c>
      <c r="BA6" s="27">
        <f t="shared" si="4"/>
        <v>59.4</v>
      </c>
      <c r="BB6" s="27">
        <f t="shared" si="4"/>
        <v>68.27</v>
      </c>
      <c r="BC6" s="27">
        <f t="shared" si="4"/>
        <v>74.790000000000006</v>
      </c>
      <c r="BD6" s="27">
        <f t="shared" si="4"/>
        <v>73.930000000000007</v>
      </c>
      <c r="BE6" s="23" t="str">
        <f>IF(BE7="","",IF(BE7="-","【-】","【"&amp;SUBSTITUTE(TEXT(BE7,"#,##0.00"),"-","△")&amp;"】"))</f>
        <v>【82.75】</v>
      </c>
      <c r="BF6" s="27">
        <f t="shared" ref="BF6:BO6" si="5">IF(BF7="",NA(),BF7)</f>
        <v>1195.43</v>
      </c>
      <c r="BG6" s="27">
        <f t="shared" si="5"/>
        <v>1119.23</v>
      </c>
      <c r="BH6" s="27">
        <f t="shared" si="5"/>
        <v>1121.3499999999999</v>
      </c>
      <c r="BI6" s="27">
        <f t="shared" si="5"/>
        <v>854.62</v>
      </c>
      <c r="BJ6" s="27">
        <f t="shared" si="5"/>
        <v>595.84</v>
      </c>
      <c r="BK6" s="27">
        <f t="shared" si="5"/>
        <v>789.08</v>
      </c>
      <c r="BL6" s="27">
        <f t="shared" si="5"/>
        <v>747.84</v>
      </c>
      <c r="BM6" s="27">
        <f t="shared" si="5"/>
        <v>804.98</v>
      </c>
      <c r="BN6" s="27">
        <f t="shared" si="5"/>
        <v>767.56</v>
      </c>
      <c r="BO6" s="27">
        <f t="shared" si="5"/>
        <v>795.22</v>
      </c>
      <c r="BP6" s="23" t="str">
        <f>IF(BP7="","",IF(BP7="-","【-】","【"&amp;SUBSTITUTE(TEXT(BP7,"#,##0.00"),"-","△")&amp;"】"))</f>
        <v>【602.56】</v>
      </c>
      <c r="BQ6" s="27">
        <f t="shared" ref="BQ6:BZ6" si="6">IF(BQ7="",NA(),BQ7)</f>
        <v>71.06</v>
      </c>
      <c r="BR6" s="27">
        <f t="shared" si="6"/>
        <v>73.77</v>
      </c>
      <c r="BS6" s="27">
        <f t="shared" si="6"/>
        <v>74.239999999999995</v>
      </c>
      <c r="BT6" s="27">
        <f t="shared" si="6"/>
        <v>74.38</v>
      </c>
      <c r="BU6" s="27">
        <f t="shared" si="6"/>
        <v>81.55</v>
      </c>
      <c r="BV6" s="27">
        <f t="shared" si="6"/>
        <v>88.25</v>
      </c>
      <c r="BW6" s="27">
        <f t="shared" si="6"/>
        <v>90.17</v>
      </c>
      <c r="BX6" s="27">
        <f t="shared" si="6"/>
        <v>88.71</v>
      </c>
      <c r="BY6" s="27">
        <f t="shared" si="6"/>
        <v>90.23</v>
      </c>
      <c r="BZ6" s="27">
        <f t="shared" si="6"/>
        <v>90.78</v>
      </c>
      <c r="CA6" s="23" t="str">
        <f>IF(CA7="","",IF(CA7="-","【-】","【"&amp;SUBSTITUTE(TEXT(CA7,"#,##0.00"),"-","△")&amp;"】"))</f>
        <v>【97.94】</v>
      </c>
      <c r="CB6" s="27">
        <f t="shared" ref="CB6:CK6" si="7">IF(CB7="",NA(),CB7)</f>
        <v>155.16999999999999</v>
      </c>
      <c r="CC6" s="27">
        <f t="shared" si="7"/>
        <v>150.38</v>
      </c>
      <c r="CD6" s="27">
        <f t="shared" si="7"/>
        <v>150.31</v>
      </c>
      <c r="CE6" s="27">
        <f t="shared" si="7"/>
        <v>150.51</v>
      </c>
      <c r="CF6" s="27">
        <f t="shared" si="7"/>
        <v>150.41</v>
      </c>
      <c r="CG6" s="27">
        <f t="shared" si="7"/>
        <v>176.37</v>
      </c>
      <c r="CH6" s="27">
        <f t="shared" si="7"/>
        <v>173.17</v>
      </c>
      <c r="CI6" s="27">
        <f t="shared" si="7"/>
        <v>174.8</v>
      </c>
      <c r="CJ6" s="27">
        <f t="shared" si="7"/>
        <v>170.2</v>
      </c>
      <c r="CK6" s="27">
        <f t="shared" si="7"/>
        <v>170.83</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56.72</v>
      </c>
      <c r="CS6" s="27">
        <f t="shared" si="8"/>
        <v>56.43</v>
      </c>
      <c r="CT6" s="27">
        <f t="shared" si="8"/>
        <v>55.82</v>
      </c>
      <c r="CU6" s="27">
        <f t="shared" si="8"/>
        <v>56.51</v>
      </c>
      <c r="CV6" s="27">
        <f t="shared" si="8"/>
        <v>56.85</v>
      </c>
      <c r="CW6" s="23" t="str">
        <f>IF(CW7="","",IF(CW7="-","【-】","【"&amp;SUBSTITUTE(TEXT(CW7,"#,##0.00"),"-","△")&amp;"】"))</f>
        <v>【60.13】</v>
      </c>
      <c r="CX6" s="27">
        <f t="shared" ref="CX6:DG6" si="9">IF(CX7="",NA(),CX7)</f>
        <v>88.81</v>
      </c>
      <c r="CY6" s="27">
        <f t="shared" si="9"/>
        <v>91.3</v>
      </c>
      <c r="CZ6" s="27">
        <f t="shared" si="9"/>
        <v>91.94</v>
      </c>
      <c r="DA6" s="27">
        <f t="shared" si="9"/>
        <v>91.06</v>
      </c>
      <c r="DB6" s="27">
        <f t="shared" si="9"/>
        <v>91.6</v>
      </c>
      <c r="DC6" s="27">
        <f t="shared" si="9"/>
        <v>90.72</v>
      </c>
      <c r="DD6" s="27">
        <f t="shared" si="9"/>
        <v>91.07</v>
      </c>
      <c r="DE6" s="27">
        <f t="shared" si="9"/>
        <v>90.67</v>
      </c>
      <c r="DF6" s="27">
        <f t="shared" si="9"/>
        <v>90.62</v>
      </c>
      <c r="DG6" s="27">
        <f t="shared" si="9"/>
        <v>90.79</v>
      </c>
      <c r="DH6" s="23" t="str">
        <f>IF(DH7="","",IF(DH7="-","【-】","【"&amp;SUBSTITUTE(TEXT(DH7,"#,##0.00"),"-","△")&amp;"】"))</f>
        <v>【96.00】</v>
      </c>
      <c r="DI6" s="27">
        <f t="shared" ref="DI6:DR6" si="10">IF(DI7="",NA(),DI7)</f>
        <v>6.08</v>
      </c>
      <c r="DJ6" s="27">
        <f t="shared" si="10"/>
        <v>9.02</v>
      </c>
      <c r="DK6" s="27">
        <f t="shared" si="10"/>
        <v>11.87</v>
      </c>
      <c r="DL6" s="27">
        <f t="shared" si="10"/>
        <v>14.67</v>
      </c>
      <c r="DM6" s="27">
        <f t="shared" si="10"/>
        <v>17.440000000000001</v>
      </c>
      <c r="DN6" s="27">
        <f t="shared" si="10"/>
        <v>20.78</v>
      </c>
      <c r="DO6" s="27">
        <f t="shared" si="10"/>
        <v>23.54</v>
      </c>
      <c r="DP6" s="27">
        <f t="shared" si="10"/>
        <v>25.86</v>
      </c>
      <c r="DQ6" s="27">
        <f t="shared" si="10"/>
        <v>26.9</v>
      </c>
      <c r="DR6" s="27">
        <f t="shared" si="10"/>
        <v>28.47</v>
      </c>
      <c r="DS6" s="23" t="str">
        <f>IF(DS7="","",IF(DS7="-","【-】","【"&amp;SUBSTITUTE(TEXT(DS7,"#,##0.00"),"-","△")&amp;"】"))</f>
        <v>【42.20】</v>
      </c>
      <c r="DT6" s="23">
        <f t="shared" ref="DT6:EC6" si="11">IF(DT7="",NA(),DT7)</f>
        <v>0</v>
      </c>
      <c r="DU6" s="23">
        <f t="shared" si="11"/>
        <v>0</v>
      </c>
      <c r="DV6" s="23">
        <f t="shared" si="11"/>
        <v>0</v>
      </c>
      <c r="DW6" s="23">
        <f t="shared" si="11"/>
        <v>0</v>
      </c>
      <c r="DX6" s="23">
        <f t="shared" si="11"/>
        <v>0</v>
      </c>
      <c r="DY6" s="27">
        <f t="shared" si="11"/>
        <v>1.34</v>
      </c>
      <c r="DZ6" s="27">
        <f t="shared" si="11"/>
        <v>1.5</v>
      </c>
      <c r="EA6" s="27">
        <f t="shared" si="11"/>
        <v>1.4</v>
      </c>
      <c r="EB6" s="27">
        <f t="shared" si="11"/>
        <v>2.08</v>
      </c>
      <c r="EC6" s="27">
        <f t="shared" si="11"/>
        <v>1.87</v>
      </c>
      <c r="ED6" s="23" t="str">
        <f>IF(ED7="","",IF(ED7="-","【-】","【"&amp;SUBSTITUTE(TEXT(ED7,"#,##0.00"),"-","△")&amp;"】"))</f>
        <v>【9.46】</v>
      </c>
      <c r="EE6" s="27">
        <f t="shared" ref="EE6:EN6" si="12">IF(EE7="",NA(),EE7)</f>
        <v>0.23</v>
      </c>
      <c r="EF6" s="23">
        <f t="shared" si="12"/>
        <v>0</v>
      </c>
      <c r="EG6" s="23">
        <f t="shared" si="12"/>
        <v>0</v>
      </c>
      <c r="EH6" s="23">
        <f t="shared" si="12"/>
        <v>0</v>
      </c>
      <c r="EI6" s="23">
        <f t="shared" si="12"/>
        <v>0</v>
      </c>
      <c r="EJ6" s="27">
        <f t="shared" si="12"/>
        <v>0.15</v>
      </c>
      <c r="EK6" s="27">
        <f t="shared" si="12"/>
        <v>0.15</v>
      </c>
      <c r="EL6" s="27">
        <f t="shared" si="12"/>
        <v>0.12</v>
      </c>
      <c r="EM6" s="27">
        <f t="shared" si="12"/>
        <v>0.09</v>
      </c>
      <c r="EN6" s="27">
        <f t="shared" si="12"/>
        <v>0.15</v>
      </c>
      <c r="EO6" s="23" t="str">
        <f>IF(EO7="","",IF(EO7="-","【-】","【"&amp;SUBSTITUTE(TEXT(EO7,"#,##0.00"),"-","△")&amp;"】"))</f>
        <v>【0.19】</v>
      </c>
    </row>
    <row r="7" spans="1:148" s="13" customFormat="1" x14ac:dyDescent="0.2">
      <c r="A7" s="14"/>
      <c r="B7" s="20">
        <v>2024</v>
      </c>
      <c r="C7" s="20">
        <v>93017</v>
      </c>
      <c r="D7" s="20">
        <v>46</v>
      </c>
      <c r="E7" s="20">
        <v>17</v>
      </c>
      <c r="F7" s="20">
        <v>1</v>
      </c>
      <c r="G7" s="20">
        <v>0</v>
      </c>
      <c r="H7" s="20" t="s">
        <v>97</v>
      </c>
      <c r="I7" s="20" t="s">
        <v>98</v>
      </c>
      <c r="J7" s="20" t="s">
        <v>99</v>
      </c>
      <c r="K7" s="20" t="s">
        <v>100</v>
      </c>
      <c r="L7" s="20" t="s">
        <v>101</v>
      </c>
      <c r="M7" s="20" t="s">
        <v>103</v>
      </c>
      <c r="N7" s="24" t="s">
        <v>104</v>
      </c>
      <c r="O7" s="24">
        <v>72.3</v>
      </c>
      <c r="P7" s="24">
        <v>64.63</v>
      </c>
      <c r="Q7" s="24">
        <v>74.77</v>
      </c>
      <c r="R7" s="24">
        <v>2640</v>
      </c>
      <c r="S7" s="24">
        <v>30748</v>
      </c>
      <c r="T7" s="24">
        <v>54.39</v>
      </c>
      <c r="U7" s="24">
        <v>565.32000000000005</v>
      </c>
      <c r="V7" s="24">
        <v>19773</v>
      </c>
      <c r="W7" s="24">
        <v>5.22</v>
      </c>
      <c r="X7" s="24">
        <v>3787.93</v>
      </c>
      <c r="Y7" s="24">
        <v>104.2</v>
      </c>
      <c r="Z7" s="24">
        <v>101.18</v>
      </c>
      <c r="AA7" s="24">
        <v>102.36</v>
      </c>
      <c r="AB7" s="24">
        <v>104.55</v>
      </c>
      <c r="AC7" s="24">
        <v>102.78</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15.09</v>
      </c>
      <c r="AV7" s="24">
        <v>12.6</v>
      </c>
      <c r="AW7" s="24">
        <v>38.020000000000003</v>
      </c>
      <c r="AX7" s="24">
        <v>51.2</v>
      </c>
      <c r="AY7" s="24">
        <v>44.9</v>
      </c>
      <c r="AZ7" s="24">
        <v>55.6</v>
      </c>
      <c r="BA7" s="24">
        <v>59.4</v>
      </c>
      <c r="BB7" s="24">
        <v>68.27</v>
      </c>
      <c r="BC7" s="24">
        <v>74.790000000000006</v>
      </c>
      <c r="BD7" s="24">
        <v>73.930000000000007</v>
      </c>
      <c r="BE7" s="24">
        <v>82.75</v>
      </c>
      <c r="BF7" s="24">
        <v>1195.43</v>
      </c>
      <c r="BG7" s="24">
        <v>1119.23</v>
      </c>
      <c r="BH7" s="24">
        <v>1121.3499999999999</v>
      </c>
      <c r="BI7" s="24">
        <v>854.62</v>
      </c>
      <c r="BJ7" s="24">
        <v>595.84</v>
      </c>
      <c r="BK7" s="24">
        <v>789.08</v>
      </c>
      <c r="BL7" s="24">
        <v>747.84</v>
      </c>
      <c r="BM7" s="24">
        <v>804.98</v>
      </c>
      <c r="BN7" s="24">
        <v>767.56</v>
      </c>
      <c r="BO7" s="24">
        <v>795.22</v>
      </c>
      <c r="BP7" s="24">
        <v>602.55999999999995</v>
      </c>
      <c r="BQ7" s="24">
        <v>71.06</v>
      </c>
      <c r="BR7" s="24">
        <v>73.77</v>
      </c>
      <c r="BS7" s="24">
        <v>74.239999999999995</v>
      </c>
      <c r="BT7" s="24">
        <v>74.38</v>
      </c>
      <c r="BU7" s="24">
        <v>81.55</v>
      </c>
      <c r="BV7" s="24">
        <v>88.25</v>
      </c>
      <c r="BW7" s="24">
        <v>90.17</v>
      </c>
      <c r="BX7" s="24">
        <v>88.71</v>
      </c>
      <c r="BY7" s="24">
        <v>90.23</v>
      </c>
      <c r="BZ7" s="24">
        <v>90.78</v>
      </c>
      <c r="CA7" s="24">
        <v>97.94</v>
      </c>
      <c r="CB7" s="24">
        <v>155.16999999999999</v>
      </c>
      <c r="CC7" s="24">
        <v>150.38</v>
      </c>
      <c r="CD7" s="24">
        <v>150.31</v>
      </c>
      <c r="CE7" s="24">
        <v>150.51</v>
      </c>
      <c r="CF7" s="24">
        <v>150.41</v>
      </c>
      <c r="CG7" s="24">
        <v>176.37</v>
      </c>
      <c r="CH7" s="24">
        <v>173.17</v>
      </c>
      <c r="CI7" s="24">
        <v>174.8</v>
      </c>
      <c r="CJ7" s="24">
        <v>170.2</v>
      </c>
      <c r="CK7" s="24">
        <v>170.83</v>
      </c>
      <c r="CL7" s="24">
        <v>140.97999999999999</v>
      </c>
      <c r="CM7" s="24" t="s">
        <v>104</v>
      </c>
      <c r="CN7" s="24" t="s">
        <v>104</v>
      </c>
      <c r="CO7" s="24" t="s">
        <v>104</v>
      </c>
      <c r="CP7" s="24" t="s">
        <v>104</v>
      </c>
      <c r="CQ7" s="24" t="s">
        <v>104</v>
      </c>
      <c r="CR7" s="24">
        <v>56.72</v>
      </c>
      <c r="CS7" s="24">
        <v>56.43</v>
      </c>
      <c r="CT7" s="24">
        <v>55.82</v>
      </c>
      <c r="CU7" s="24">
        <v>56.51</v>
      </c>
      <c r="CV7" s="24">
        <v>56.85</v>
      </c>
      <c r="CW7" s="24">
        <v>60.13</v>
      </c>
      <c r="CX7" s="24">
        <v>88.81</v>
      </c>
      <c r="CY7" s="24">
        <v>91.3</v>
      </c>
      <c r="CZ7" s="24">
        <v>91.94</v>
      </c>
      <c r="DA7" s="24">
        <v>91.06</v>
      </c>
      <c r="DB7" s="24">
        <v>91.6</v>
      </c>
      <c r="DC7" s="24">
        <v>90.72</v>
      </c>
      <c r="DD7" s="24">
        <v>91.07</v>
      </c>
      <c r="DE7" s="24">
        <v>90.67</v>
      </c>
      <c r="DF7" s="24">
        <v>90.62</v>
      </c>
      <c r="DG7" s="24">
        <v>90.79</v>
      </c>
      <c r="DH7" s="24">
        <v>96</v>
      </c>
      <c r="DI7" s="24">
        <v>6.08</v>
      </c>
      <c r="DJ7" s="24">
        <v>9.02</v>
      </c>
      <c r="DK7" s="24">
        <v>11.87</v>
      </c>
      <c r="DL7" s="24">
        <v>14.67</v>
      </c>
      <c r="DM7" s="24">
        <v>17.440000000000001</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0.23</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105</v>
      </c>
      <c r="C9" s="15" t="s">
        <v>106</v>
      </c>
      <c r="D9" s="15" t="s">
        <v>107</v>
      </c>
      <c r="E9" s="15" t="s">
        <v>108</v>
      </c>
      <c r="F9" s="15"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47</v>
      </c>
    </row>
    <row r="12" spans="1:148" x14ac:dyDescent="0.2">
      <c r="B12">
        <v>1</v>
      </c>
      <c r="C12">
        <v>1</v>
      </c>
      <c r="D12">
        <v>2</v>
      </c>
      <c r="E12">
        <v>3</v>
      </c>
      <c r="F12">
        <v>4</v>
      </c>
      <c r="G12" t="s">
        <v>110</v>
      </c>
    </row>
    <row r="13" spans="1:148" x14ac:dyDescent="0.2">
      <c r="B13" t="s">
        <v>102</v>
      </c>
      <c r="C13" t="s">
        <v>102</v>
      </c>
      <c r="D13" t="s">
        <v>102</v>
      </c>
      <c r="E13" t="s">
        <v>102</v>
      </c>
      <c r="F13" t="s">
        <v>102</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2025-12-23T05:58:09Z</dcterms:created>
  <dcterms:modified xsi:type="dcterms:W3CDTF">2026-03-06T05:03:34Z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2026-01-30T06:21:29Z</vt:filetime>
  </property>
</Properties>
</file>