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40D3A409-937F-4ED7-BE24-8CCF458C343A}" xr6:coauthVersionLast="47" xr6:coauthVersionMax="47" xr10:uidLastSave="{00000000-0000-0000-0000-000000000000}"/>
  <workbookProtection workbookAlgorithmName="SHA-512" workbookHashValue="5tuE5jAxiQMB9/CuRgQl6T3dCWzR1AyQojj4EaNRnzCWWrSu30ylKZI0SPH0/1cMbHSqOLXdC06slzdgdlF7JQ==" workbookSaltValue="hkqqNufiVBMPEtsNhrEQG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BB10" i="4"/>
  <c r="AT10" i="4"/>
  <c r="P10" i="4"/>
  <c r="AT8"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<sst xmlns="http://schemas.openxmlformats.org/spreadsheetml/2006/main" count="231" uniqueCount="115">
  <si>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</si>
  <si>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</si>
  <si>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</si>
  <si>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</si>
  <si>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</si>
  <si>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</si>
  <si>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</si>
  <si>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</si>
  <si>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</si>
  <si>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</si>
  <si>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</si>
  <si>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</si>
  <si>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</si>
  <si>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</si>
  <si>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</si>
  <si>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</si>
  <si>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</si>
  <si>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</si>
  <si>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</si>
  <si>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</si>
  <si>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</si>
  <si>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</si>
  <si>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</si>
  <si>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</si>
  <si>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</si>
  <si>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</si>
  <si>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</si>
  <si>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</si>
  <si>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</si>
  <si>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</si>
  <si>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</si>
  <si>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</si>
  <si>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</si>
  <si>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</si>
  <si>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</si>
  <si>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</si>
  <si>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</si>
  <si>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</si>
  <si>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</si>
  <si>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</si>
  <si>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</si>
  <si>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</si>
  <si>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</si>
  <si>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</si>
  <si>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</si>
  <si>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</si>
  <si>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</si>
  <si>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</si>
  <si>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</si>
  <si>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</si>
  <si>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</si>
  <si>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</si>
  <si>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</si>
  <si>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</si>
  <si>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</si>
  <si>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</si>
  <si>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</si>
  <si>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</si>
  <si>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</si>
  <si>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</si>
  <si>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</si>
  <si>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</si>
  <si>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</si>
  <si>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</si>
  <si>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</si>
  <si>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</si>
  <si>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</si>
  <si>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</si>
  <si>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</si>
  <si>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</si>
  <si>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</si>
  <si>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</si>
  <si>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</si>
  <si>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</si>
  <si>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</si>
  <si>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</si>
  <si>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</si>
  <si>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</si>
  <si>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</si>
  <si>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</si>
  <si>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</si>
  <si>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</si>
  <si>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</si>
  <si>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</si>
  <si>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</si>
  <si>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</si>
  <si>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</si>
  <si>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</si>
  <si>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</si>
  <si>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</si>
  <si>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</si>
  <si>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</si>
  <si>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</si>
  <si>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</si>
  <si>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</si>
  <si>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下野市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</si>
  <si>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</si>
  <si>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</si>
  <si>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</si>
  <si>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</si>
  <si>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</si>
  <si>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</si>
  <si>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</si>
  <si>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</si>
  <si>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</si>
  <si>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</si>
  <si>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</si>
  <si>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</si>
  <si>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</si>
  <si>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</si>
  <si>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</si>
  <si>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</si>
  <si>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１）有形固定資産減価償却率（左表２－①）
　類似団体平均値と比較して低い数値であるが、年々老朽化が進行しているため、計画的な施設の更新を行う必要がある。
２）管渠老朽化率（左表２－②）
　H4年度から供用を開始しており、現在までのところ更新・修繕等を要する管渠はない。
　将来の更新需要に備え、現在の経営状況の改善を図り、計画的な施設更新を行う必要がある。
３）管渠改善率（左表２－③）
　上記管渠老朽化率の記載のとおり法定耐用年数に達した管渠はない、
　将来の更新需要に備え、現在の経営状況の改善を図り、計画的な施設更新を行う必要がある。</t>
    <phoneticPr fontId="4"/>
  </si>
  <si>
    <t>　経常収支比率及び経費回収率ともに前年度を下回っており、汚水処理原価も依然として高いことから、使用料収入で汚水処理費用を賄えていない状態にある。さらに、近年の人件費・物価高騰や、将来的な人口減少による使用料収入の減少の影響等により、今後はますます経常収支比率や経費回収率が悪化していくことが予想される。
　また、今後は施設の老朽化に伴い更新費用が増大することも見込まれる。
　財源不足分を繰入金で補てんしており、総収益に占める繰入金の割合は依然として大きいため、適正な使用料収入の確保や汚水処理費の削減を進めるとともに、今後も段階的に公共下水道へ接続を行っていくことでトータルコストの削減を図っていく。</t>
    <rPh sb="28" eb="34">
      <t>オスイショリゲンカ</t>
    </rPh>
    <rPh sb="206" eb="209">
      <t>ソウシュウエキ</t>
    </rPh>
    <rPh sb="210" eb="211">
      <t>シ</t>
    </rPh>
    <rPh sb="213" eb="216">
      <t>クリイレキン</t>
    </rPh>
    <rPh sb="231" eb="233">
      <t>テキセイ</t>
    </rPh>
    <rPh sb="234" eb="237">
      <t>シヨウリョウ</t>
    </rPh>
    <rPh sb="243" eb="248">
      <t>オスイショリヒ</t>
    </rPh>
    <rPh sb="252" eb="253">
      <t>スス</t>
    </rPh>
    <rPh sb="260" eb="262">
      <t>コンゴ</t>
    </rPh>
    <rPh sb="292" eb="294">
      <t>サクゲン</t>
    </rPh>
    <rPh sb="295" eb="296">
      <t>ハカ</t>
    </rPh>
    <phoneticPr fontId="4"/>
  </si>
  <si>
    <t>１）経常収支比率（左表１－①）
　100％以上であることから収支は黒字であり、類似団体平均値と比較しても高い水準である。しかし、未だに繰入金に依存した収入構造となっているため、更なる収入の確保と経費削減に努める必要がある。
２）流動比率（左表１－③）
　類似団体平均値と比較して高い水準ではあるが、依然として100％を下回り、次年度支払う償還金等を賄う現金が準備できていない状況にある。なお、元金償還金自体が今後減少するため、流動比率は増加する見込みである。
３）企業債残高対事業規模比率（左表１－④）
　既に整備が完了し維持管理が主となっている。
４）経費回収率（左表１－⑤）
　農業集落排水事業の柴南東部地区を公共下水道へ編入したことにより、使用料収入・汚水処理費ともに減少したが、物価高騰等の影響で汚水処理費の減少率の方が下回ったため、前年度より減少となっている。経費回収率が100％未満であることから、使用料収入により汚水処理費用が賄えていない状態にあるため、今後は、適正な使用料収入の確保及び汚水処理費の削減が必要がある。
５）汚水処理原価（左表１－⑥）
　上記経費回収率と同様の理由で、前年度より増加となったが、類似団体平均値と比較して下回っている。今後は、修繕費や動力費など維持管理費の増加が見込まれるため、更なる経費削減に努める必要がある。
６）施設利用率（左表１－⑦）
　類似団体平均値と比較して高い利用率になっている。将来の汚水処理人口減少等を踏まえ、継続して施設の利用状況等を分析する必要がある。
７）水洗化率（左表１－⑧）
　類似団体平均値と比較して高い水準となっている。
　管渠整備は完了しているため、未接続世帯に対し普及啓発を継続していく。</t>
    <rPh sb="302" eb="304">
      <t>トウブ</t>
    </rPh>
    <rPh sb="337" eb="339">
      <t>ゲンショウ</t>
    </rPh>
    <rPh sb="343" eb="347">
      <t>ブッカコウトウ</t>
    </rPh>
    <rPh sb="347" eb="348">
      <t>ナド</t>
    </rPh>
    <rPh sb="349" eb="351">
      <t>エイキョウ</t>
    </rPh>
    <rPh sb="358" eb="361">
      <t>ゲンショウリツ</t>
    </rPh>
    <rPh sb="362" eb="363">
      <t>ホウ</t>
    </rPh>
    <rPh sb="364" eb="366">
      <t>シタマワ</t>
    </rPh>
    <rPh sb="376" eb="378">
      <t>ゲンショウ</t>
    </rPh>
    <rPh sb="434" eb="436">
      <t>コンゴ</t>
    </rPh>
    <rPh sb="504" eb="506">
      <t>ゾウカ</t>
    </rPh>
    <rPh sb="531" eb="533">
      <t>コンゴ</t>
    </rPh>
    <rPh sb="700" eb="702">
      <t>カンキョ</t>
    </rPh>
    <rPh sb="702" eb="704">
      <t>セイビ</t>
    </rPh>
    <rPh sb="705" eb="707">
      <t>カンリョウ</t>
    </rPh>
    <rPh sb="714" eb="719">
      <t>ミセツゾクセタイ</t>
    </rPh>
    <rPh sb="720" eb="721">
      <t>タイ</t>
    </rPh>
    <rPh sb="722" eb="726">
      <t>フキュウケイハツ</t>
    </rPh>
    <rPh sb="727" eb="729">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</si>
</sst>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E4-4BFD-B5CD-2DF555C588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B0E4-4BFD-B5CD-2DF555C588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75.5</c:v>
                </c:pt>
                <c:pt idx="1">
                  <c:v>75.010000000000005</c:v>
                </c:pt>
                <c:pt idx="2">
                  <c:v>71.44</c:v>
                </c:pt>
                <c:pt idx="3">
                  <c:v>71.83</c:v>
                </c:pt>
                <c:pt idx="4">
                  <c:v>83.09</c:v>
                </c:pt>
              </c:numCache>
            </c:numRef>
          </c:val>
          <c:extLst>
            <c:ext xmlns:c16="http://schemas.microsoft.com/office/drawing/2014/chart" uri="{C3380CC4-5D6E-409C-BE32-E72D297353CC}">
              <c16:uniqueId val="{00000000-3B57-4A04-A79D-D62C4C98D3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3B57-4A04-A79D-D62C4C98D3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98.49</c:v>
                </c:pt>
                <c:pt idx="1">
                  <c:v>98.75</c:v>
                </c:pt>
                <c:pt idx="2">
                  <c:v>98.75</c:v>
                </c:pt>
                <c:pt idx="3">
                  <c:v>98.66</c:v>
                </c:pt>
                <c:pt idx="4">
                  <c:v>98.31</c:v>
                </c:pt>
              </c:numCache>
            </c:numRef>
          </c:val>
          <c:extLst>
            <c:ext xmlns:c16="http://schemas.microsoft.com/office/drawing/2014/chart" uri="{C3380CC4-5D6E-409C-BE32-E72D297353CC}">
              <c16:uniqueId val="{00000000-0C8E-45F2-A9C1-A8221A4896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0C8E-45F2-A9C1-A8221A4896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117.26</c:v>
                </c:pt>
                <c:pt idx="1">
                  <c:v>115.76</c:v>
                </c:pt>
                <c:pt idx="2">
                  <c:v>116.18</c:v>
                </c:pt>
                <c:pt idx="3">
                  <c:v>126.58</c:v>
                </c:pt>
                <c:pt idx="4">
                  <c:v>124.82</c:v>
                </c:pt>
              </c:numCache>
            </c:numRef>
          </c:val>
          <c:extLst>
            <c:ext xmlns:c16="http://schemas.microsoft.com/office/drawing/2014/chart" uri="{C3380CC4-5D6E-409C-BE32-E72D297353CC}">
              <c16:uniqueId val="{00000000-C752-4D75-B72B-82101E7972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C752-4D75-B72B-82101E7972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7.29</c:v>
                </c:pt>
                <c:pt idx="1">
                  <c:v>10.71</c:v>
                </c:pt>
                <c:pt idx="2">
                  <c:v>14.06</c:v>
                </c:pt>
                <c:pt idx="3">
                  <c:v>17.09</c:v>
                </c:pt>
                <c:pt idx="4">
                  <c:v>20.149999999999999</c:v>
                </c:pt>
              </c:numCache>
            </c:numRef>
          </c:val>
          <c:extLst>
            <c:ext xmlns:c16="http://schemas.microsoft.com/office/drawing/2014/chart" uri="{C3380CC4-5D6E-409C-BE32-E72D297353CC}">
              <c16:uniqueId val="{00000000-4944-4758-BCD7-9A45F95CCA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4944-4758-BCD7-9A45F95CCA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DB-4582-A786-150E656829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A2DB-4582-A786-150E656829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66-47A7-9C5F-8DFF919B89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4766-47A7-9C5F-8DFF919B89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41.15</c:v>
                </c:pt>
                <c:pt idx="1">
                  <c:v>53.16</c:v>
                </c:pt>
                <c:pt idx="2">
                  <c:v>63.1</c:v>
                </c:pt>
                <c:pt idx="3">
                  <c:v>73.400000000000006</c:v>
                </c:pt>
                <c:pt idx="4">
                  <c:v>85.68</c:v>
                </c:pt>
              </c:numCache>
            </c:numRef>
          </c:val>
          <c:extLst>
            <c:ext xmlns:c16="http://schemas.microsoft.com/office/drawing/2014/chart" uri="{C3380CC4-5D6E-409C-BE32-E72D297353CC}">
              <c16:uniqueId val="{00000000-5627-48FB-888C-AB728F5F79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5627-48FB-888C-AB728F5F79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2.04</c:v>
                </c:pt>
                <c:pt idx="1">
                  <c:v>0</c:v>
                </c:pt>
                <c:pt idx="2" formatCode="#,##0.00;&quot;△&quot;#,##0.00;&quot;-&quot;">
                  <c:v>3.04</c:v>
                </c:pt>
                <c:pt idx="3" formatCode="#,##0.00;&quot;△&quot;#,##0.00;&quot;-&quot;">
                  <c:v>2.5299999999999998</c:v>
                </c:pt>
                <c:pt idx="4" formatCode="#,##0.00;&quot;△&quot;#,##0.00;&quot;-&quot;">
                  <c:v>2.16</c:v>
                </c:pt>
              </c:numCache>
            </c:numRef>
          </c:val>
          <c:extLst>
            <c:ext xmlns:c16="http://schemas.microsoft.com/office/drawing/2014/chart" uri="{C3380CC4-5D6E-409C-BE32-E72D297353CC}">
              <c16:uniqueId val="{00000000-F344-4758-8F3C-3AC1E229A1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F344-4758-8F3C-3AC1E229A1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50.9</c:v>
                </c:pt>
                <c:pt idx="1">
                  <c:v>46</c:v>
                </c:pt>
                <c:pt idx="2">
                  <c:v>45.37</c:v>
                </c:pt>
                <c:pt idx="3">
                  <c:v>56.22</c:v>
                </c:pt>
                <c:pt idx="4">
                  <c:v>54.01</c:v>
                </c:pt>
              </c:numCache>
            </c:numRef>
          </c:val>
          <c:extLst>
            <c:ext xmlns:c16="http://schemas.microsoft.com/office/drawing/2014/chart" uri="{C3380CC4-5D6E-409C-BE32-E72D297353CC}">
              <c16:uniqueId val="{00000000-31CC-436E-AE22-D99262445A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31CC-436E-AE22-D99262445A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235.03</c:v>
                </c:pt>
                <c:pt idx="1">
                  <c:v>260.25</c:v>
                </c:pt>
                <c:pt idx="2">
                  <c:v>264.18</c:v>
                </c:pt>
                <c:pt idx="3">
                  <c:v>213.15</c:v>
                </c:pt>
                <c:pt idx="4">
                  <c:v>222.11</c:v>
                </c:pt>
              </c:numCache>
            </c:numRef>
          </c:val>
          <c:extLst>
            <c:ext xmlns:c16="http://schemas.microsoft.com/office/drawing/2014/chart" uri="{C3380CC4-5D6E-409C-BE32-E72D297353CC}">
              <c16:uniqueId val="{00000000-AAE5-4465-B01F-12D797F990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AAE5-4465-B01F-12D797F990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栃木県　下野市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59728</v>
      </c>
      <c r="AM8" s="44"/>
      <c r="AN8" s="44"/>
      <c r="AO8" s="44"/>
      <c r="AP8" s="44"/>
      <c r="AQ8" s="44"/>
      <c r="AR8" s="44"/>
      <c r="AS8" s="44"/>
      <c r="AT8" s="45">
        <f>データ!T6</f>
        <v>74.59</v>
      </c>
      <c r="AU8" s="45"/>
      <c r="AV8" s="45"/>
      <c r="AW8" s="45"/>
      <c r="AX8" s="45"/>
      <c r="AY8" s="45"/>
      <c r="AZ8" s="45"/>
      <c r="BA8" s="45"/>
      <c r="BB8" s="45">
        <f>データ!U6</f>
        <v>800.75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89.8</v>
      </c>
      <c r="J10" s="45"/>
      <c r="K10" s="45"/>
      <c r="L10" s="45"/>
      <c r="M10" s="45"/>
      <c r="N10" s="45"/>
      <c r="O10" s="45"/>
      <c r="P10" s="45">
        <f>データ!P6</f>
        <v>8.57</v>
      </c>
      <c r="Q10" s="45"/>
      <c r="R10" s="45"/>
      <c r="S10" s="45"/>
      <c r="T10" s="45"/>
      <c r="U10" s="45"/>
      <c r="V10" s="45"/>
      <c r="W10" s="45">
        <f>データ!Q6</f>
        <v>69.17</v>
      </c>
      <c r="X10" s="45"/>
      <c r="Y10" s="45"/>
      <c r="Z10" s="45"/>
      <c r="AA10" s="45"/>
      <c r="AB10" s="45"/>
      <c r="AC10" s="45"/>
      <c r="AD10" s="44">
        <f>データ!R6</f>
        <v>2530</v>
      </c>
      <c r="AE10" s="44"/>
      <c r="AF10" s="44"/>
      <c r="AG10" s="44"/>
      <c r="AH10" s="44"/>
      <c r="AI10" s="44"/>
      <c r="AJ10" s="44"/>
      <c r="AK10" s="2"/>
      <c r="AL10" s="44">
        <f>データ!V6</f>
        <v>5086</v>
      </c>
      <c r="AM10" s="44"/>
      <c r="AN10" s="44"/>
      <c r="AO10" s="44"/>
      <c r="AP10" s="44"/>
      <c r="AQ10" s="44"/>
      <c r="AR10" s="44"/>
      <c r="AS10" s="44"/>
      <c r="AT10" s="45">
        <f>データ!W6</f>
        <v>3.41</v>
      </c>
      <c r="AU10" s="45"/>
      <c r="AV10" s="45"/>
      <c r="AW10" s="45"/>
      <c r="AX10" s="45"/>
      <c r="AY10" s="45"/>
      <c r="AZ10" s="45"/>
      <c r="BA10" s="45"/>
      <c r="BB10" s="45">
        <f>データ!X6</f>
        <v>1491.5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LFNlhkRAGktrdVeLn4N9HGrf+d4f93FC1fyi6IPiWqYpEZTnxAWiqO6iS9BFBmlFv163MhOFQrqE8VHBKGe9A==" saltValue="73A8N4pT7Re+ptYOHjhd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92169</v>
      </c>
      <c r="D6" s="19">
        <f t="shared" si="3"/>
        <v>46</v>
      </c>
      <c r="E6" s="19">
        <f t="shared" si="3"/>
        <v>17</v>
      </c>
      <c r="F6" s="19">
        <f t="shared" si="3"/>
        <v>5</v>
      </c>
      <c r="G6" s="19">
        <f t="shared" si="3"/>
        <v>0</v>
      </c>
      <c r="H6" s="19" t="str">
        <f t="shared" si="3"/>
        <v>栃木県　下野市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89.8</v>
      </c>
      <c r="P6" s="20">
        <f t="shared" si="3"/>
        <v>8.57</v>
      </c>
      <c r="Q6" s="20">
        <f t="shared" si="3"/>
        <v>69.17</v>
      </c>
      <c r="R6" s="20">
        <f t="shared" si="3"/>
        <v>2530</v>
      </c>
      <c r="S6" s="20">
        <f t="shared" si="3"/>
        <v>59728</v>
      </c>
      <c r="T6" s="20">
        <f t="shared" si="3"/>
        <v>74.59</v>
      </c>
      <c r="U6" s="20">
        <f t="shared" si="3"/>
        <v>800.75</v>
      </c>
      <c r="V6" s="20">
        <f t="shared" si="3"/>
        <v>5086</v>
      </c>
      <c r="W6" s="20">
        <f t="shared" si="3"/>
        <v>3.41</v>
      </c>
      <c r="X6" s="20">
        <f t="shared" si="3"/>
        <v>1491.5</v>
      </c>
      <c r="Y6" s="21">
        <f>IF(Y7="",NA(),Y7)</f>
        <v>117.26</v>
      </c>
      <c r="Z6" s="21">
        <f t="shared" ref="Z6:AH6" si="4">IF(Z7="",NA(),Z7)</f>
        <v>115.76</v>
      </c>
      <c r="AA6" s="21">
        <f t="shared" si="4"/>
        <v>116.18</v>
      </c>
      <c r="AB6" s="21">
        <f t="shared" si="4"/>
        <v>126.58</v>
      </c>
      <c r="AC6" s="21">
        <f t="shared" si="4"/>
        <v>124.82</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41.15</v>
      </c>
      <c r="AV6" s="21">
        <f t="shared" ref="AV6:BD6" si="6">IF(AV7="",NA(),AV7)</f>
        <v>53.16</v>
      </c>
      <c r="AW6" s="21">
        <f t="shared" si="6"/>
        <v>63.1</v>
      </c>
      <c r="AX6" s="21">
        <f t="shared" si="6"/>
        <v>73.400000000000006</v>
      </c>
      <c r="AY6" s="21">
        <f t="shared" si="6"/>
        <v>85.68</v>
      </c>
      <c r="AZ6" s="21">
        <f t="shared" si="6"/>
        <v>29.13</v>
      </c>
      <c r="BA6" s="21">
        <f t="shared" si="6"/>
        <v>35.69</v>
      </c>
      <c r="BB6" s="21">
        <f t="shared" si="6"/>
        <v>35.42</v>
      </c>
      <c r="BC6" s="21">
        <f t="shared" si="6"/>
        <v>39.82</v>
      </c>
      <c r="BD6" s="21">
        <f t="shared" si="6"/>
        <v>41.03</v>
      </c>
      <c r="BE6" s="20" t="str">
        <f>IF(BE7="","",IF(BE7="-","【-】","【"&amp;SUBSTITUTE(TEXT(BE7,"#,##0.00"),"-","△")&amp;"】"))</f>
        <v>【47.19】</v>
      </c>
      <c r="BF6" s="21">
        <f>IF(BF7="",NA(),BF7)</f>
        <v>2.04</v>
      </c>
      <c r="BG6" s="20">
        <f t="shared" ref="BG6:BO6" si="7">IF(BG7="",NA(),BG7)</f>
        <v>0</v>
      </c>
      <c r="BH6" s="21">
        <f t="shared" si="7"/>
        <v>3.04</v>
      </c>
      <c r="BI6" s="21">
        <f t="shared" si="7"/>
        <v>2.5299999999999998</v>
      </c>
      <c r="BJ6" s="21">
        <f t="shared" si="7"/>
        <v>2.16</v>
      </c>
      <c r="BK6" s="21">
        <f t="shared" si="7"/>
        <v>867.83</v>
      </c>
      <c r="BL6" s="21">
        <f t="shared" si="7"/>
        <v>791.76</v>
      </c>
      <c r="BM6" s="21">
        <f t="shared" si="7"/>
        <v>718.49</v>
      </c>
      <c r="BN6" s="21">
        <f t="shared" si="7"/>
        <v>743.31</v>
      </c>
      <c r="BO6" s="21">
        <f t="shared" si="7"/>
        <v>796.8</v>
      </c>
      <c r="BP6" s="20" t="str">
        <f>IF(BP7="","",IF(BP7="-","【-】","【"&amp;SUBSTITUTE(TEXT(BP7,"#,##0.00"),"-","△")&amp;"】"))</f>
        <v>【798.10】</v>
      </c>
      <c r="BQ6" s="21">
        <f>IF(BQ7="",NA(),BQ7)</f>
        <v>50.9</v>
      </c>
      <c r="BR6" s="21">
        <f t="shared" ref="BR6:BZ6" si="8">IF(BR7="",NA(),BR7)</f>
        <v>46</v>
      </c>
      <c r="BS6" s="21">
        <f t="shared" si="8"/>
        <v>45.37</v>
      </c>
      <c r="BT6" s="21">
        <f t="shared" si="8"/>
        <v>56.22</v>
      </c>
      <c r="BU6" s="21">
        <f t="shared" si="8"/>
        <v>54.01</v>
      </c>
      <c r="BV6" s="21">
        <f t="shared" si="8"/>
        <v>57.08</v>
      </c>
      <c r="BW6" s="21">
        <f t="shared" si="8"/>
        <v>56.26</v>
      </c>
      <c r="BX6" s="21">
        <f t="shared" si="8"/>
        <v>61.82</v>
      </c>
      <c r="BY6" s="21">
        <f t="shared" si="8"/>
        <v>61.15</v>
      </c>
      <c r="BZ6" s="21">
        <f t="shared" si="8"/>
        <v>58.41</v>
      </c>
      <c r="CA6" s="20" t="str">
        <f>IF(CA7="","",IF(CA7="-","【-】","【"&amp;SUBSTITUTE(TEXT(CA7,"#,##0.00"),"-","△")&amp;"】"))</f>
        <v>【54.51】</v>
      </c>
      <c r="CB6" s="21">
        <f>IF(CB7="",NA(),CB7)</f>
        <v>235.03</v>
      </c>
      <c r="CC6" s="21">
        <f t="shared" ref="CC6:CK6" si="9">IF(CC7="",NA(),CC7)</f>
        <v>260.25</v>
      </c>
      <c r="CD6" s="21">
        <f t="shared" si="9"/>
        <v>264.18</v>
      </c>
      <c r="CE6" s="21">
        <f t="shared" si="9"/>
        <v>213.15</v>
      </c>
      <c r="CF6" s="21">
        <f t="shared" si="9"/>
        <v>222.11</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75.5</v>
      </c>
      <c r="CN6" s="21">
        <f t="shared" ref="CN6:CV6" si="10">IF(CN7="",NA(),CN7)</f>
        <v>75.010000000000005</v>
      </c>
      <c r="CO6" s="21">
        <f t="shared" si="10"/>
        <v>71.44</v>
      </c>
      <c r="CP6" s="21">
        <f t="shared" si="10"/>
        <v>71.83</v>
      </c>
      <c r="CQ6" s="21">
        <f t="shared" si="10"/>
        <v>83.09</v>
      </c>
      <c r="CR6" s="21">
        <f t="shared" si="10"/>
        <v>54.83</v>
      </c>
      <c r="CS6" s="21">
        <f t="shared" si="10"/>
        <v>66.53</v>
      </c>
      <c r="CT6" s="21">
        <f t="shared" si="10"/>
        <v>52.9</v>
      </c>
      <c r="CU6" s="21">
        <f t="shared" si="10"/>
        <v>52.63</v>
      </c>
      <c r="CV6" s="21">
        <f t="shared" si="10"/>
        <v>52.34</v>
      </c>
      <c r="CW6" s="20" t="str">
        <f>IF(CW7="","",IF(CW7="-","【-】","【"&amp;SUBSTITUTE(TEXT(CW7,"#,##0.00"),"-","△")&amp;"】"))</f>
        <v>【49.92】</v>
      </c>
      <c r="CX6" s="21">
        <f>IF(CX7="",NA(),CX7)</f>
        <v>98.49</v>
      </c>
      <c r="CY6" s="21">
        <f t="shared" ref="CY6:DG6" si="11">IF(CY7="",NA(),CY7)</f>
        <v>98.75</v>
      </c>
      <c r="CZ6" s="21">
        <f t="shared" si="11"/>
        <v>98.75</v>
      </c>
      <c r="DA6" s="21">
        <f t="shared" si="11"/>
        <v>98.66</v>
      </c>
      <c r="DB6" s="21">
        <f t="shared" si="11"/>
        <v>98.31</v>
      </c>
      <c r="DC6" s="21">
        <f t="shared" si="11"/>
        <v>84.7</v>
      </c>
      <c r="DD6" s="21">
        <f t="shared" si="11"/>
        <v>84.67</v>
      </c>
      <c r="DE6" s="21">
        <f t="shared" si="11"/>
        <v>90.3</v>
      </c>
      <c r="DF6" s="21">
        <f t="shared" si="11"/>
        <v>90.32</v>
      </c>
      <c r="DG6" s="21">
        <f t="shared" si="11"/>
        <v>90.05</v>
      </c>
      <c r="DH6" s="20" t="str">
        <f>IF(DH7="","",IF(DH7="-","【-】","【"&amp;SUBSTITUTE(TEXT(DH7,"#,##0.00"),"-","△")&amp;"】"))</f>
        <v>【87.80】</v>
      </c>
      <c r="DI6" s="21">
        <f>IF(DI7="",NA(),DI7)</f>
        <v>7.29</v>
      </c>
      <c r="DJ6" s="21">
        <f t="shared" ref="DJ6:DR6" si="12">IF(DJ7="",NA(),DJ7)</f>
        <v>10.71</v>
      </c>
      <c r="DK6" s="21">
        <f t="shared" si="12"/>
        <v>14.06</v>
      </c>
      <c r="DL6" s="21">
        <f t="shared" si="12"/>
        <v>17.09</v>
      </c>
      <c r="DM6" s="21">
        <f t="shared" si="12"/>
        <v>20.149999999999999</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2">
      <c r="A7" s="14"/>
      <c r="B7" s="23">
        <v>2024</v>
      </c>
      <c r="C7" s="23">
        <v>92169</v>
      </c>
      <c r="D7" s="23">
        <v>46</v>
      </c>
      <c r="E7" s="23">
        <v>17</v>
      </c>
      <c r="F7" s="23">
        <v>5</v>
      </c>
      <c r="G7" s="23">
        <v>0</v>
      </c>
      <c r="H7" s="23" t="s">
        <v>95</v>
      </c>
      <c r="I7" s="23" t="s">
        <v>96</v>
      </c>
      <c r="J7" s="23" t="s">
        <v>97</v>
      </c>
      <c r="K7" s="23" t="s">
        <v>98</v>
      </c>
      <c r="L7" s="23" t="s">
        <v>99</v>
      </c>
      <c r="M7" s="23" t="s">
        <v>100</v>
      </c>
      <c r="N7" s="24" t="s">
        <v>101</v>
      </c>
      <c r="O7" s="24">
        <v>89.8</v>
      </c>
      <c r="P7" s="24">
        <v>8.57</v>
      </c>
      <c r="Q7" s="24">
        <v>69.17</v>
      </c>
      <c r="R7" s="24">
        <v>2530</v>
      </c>
      <c r="S7" s="24">
        <v>59728</v>
      </c>
      <c r="T7" s="24">
        <v>74.59</v>
      </c>
      <c r="U7" s="24">
        <v>800.75</v>
      </c>
      <c r="V7" s="24">
        <v>5086</v>
      </c>
      <c r="W7" s="24">
        <v>3.41</v>
      </c>
      <c r="X7" s="24">
        <v>1491.5</v>
      </c>
      <c r="Y7" s="24">
        <v>117.26</v>
      </c>
      <c r="Z7" s="24">
        <v>115.76</v>
      </c>
      <c r="AA7" s="24">
        <v>116.18</v>
      </c>
      <c r="AB7" s="24">
        <v>126.58</v>
      </c>
      <c r="AC7" s="24">
        <v>124.82</v>
      </c>
      <c r="AD7" s="24">
        <v>106.37</v>
      </c>
      <c r="AE7" s="24">
        <v>106.07</v>
      </c>
      <c r="AF7" s="24">
        <v>101.91</v>
      </c>
      <c r="AG7" s="24">
        <v>103.07</v>
      </c>
      <c r="AH7" s="24">
        <v>103.04</v>
      </c>
      <c r="AI7" s="24">
        <v>104.3</v>
      </c>
      <c r="AJ7" s="24">
        <v>0</v>
      </c>
      <c r="AK7" s="24">
        <v>0</v>
      </c>
      <c r="AL7" s="24">
        <v>0</v>
      </c>
      <c r="AM7" s="24">
        <v>0</v>
      </c>
      <c r="AN7" s="24">
        <v>0</v>
      </c>
      <c r="AO7" s="24">
        <v>139.02000000000001</v>
      </c>
      <c r="AP7" s="24">
        <v>132.04</v>
      </c>
      <c r="AQ7" s="24">
        <v>124.8</v>
      </c>
      <c r="AR7" s="24">
        <v>120.64</v>
      </c>
      <c r="AS7" s="24">
        <v>100.31</v>
      </c>
      <c r="AT7" s="24">
        <v>102.74</v>
      </c>
      <c r="AU7" s="24">
        <v>41.15</v>
      </c>
      <c r="AV7" s="24">
        <v>53.16</v>
      </c>
      <c r="AW7" s="24">
        <v>63.1</v>
      </c>
      <c r="AX7" s="24">
        <v>73.400000000000006</v>
      </c>
      <c r="AY7" s="24">
        <v>85.68</v>
      </c>
      <c r="AZ7" s="24">
        <v>29.13</v>
      </c>
      <c r="BA7" s="24">
        <v>35.69</v>
      </c>
      <c r="BB7" s="24">
        <v>35.42</v>
      </c>
      <c r="BC7" s="24">
        <v>39.82</v>
      </c>
      <c r="BD7" s="24">
        <v>41.03</v>
      </c>
      <c r="BE7" s="24">
        <v>47.19</v>
      </c>
      <c r="BF7" s="24">
        <v>2.04</v>
      </c>
      <c r="BG7" s="24">
        <v>0</v>
      </c>
      <c r="BH7" s="24">
        <v>3.04</v>
      </c>
      <c r="BI7" s="24">
        <v>2.5299999999999998</v>
      </c>
      <c r="BJ7" s="24">
        <v>2.16</v>
      </c>
      <c r="BK7" s="24">
        <v>867.83</v>
      </c>
      <c r="BL7" s="24">
        <v>791.76</v>
      </c>
      <c r="BM7" s="24">
        <v>718.49</v>
      </c>
      <c r="BN7" s="24">
        <v>743.31</v>
      </c>
      <c r="BO7" s="24">
        <v>796.8</v>
      </c>
      <c r="BP7" s="24">
        <v>798.1</v>
      </c>
      <c r="BQ7" s="24">
        <v>50.9</v>
      </c>
      <c r="BR7" s="24">
        <v>46</v>
      </c>
      <c r="BS7" s="24">
        <v>45.37</v>
      </c>
      <c r="BT7" s="24">
        <v>56.22</v>
      </c>
      <c r="BU7" s="24">
        <v>54.01</v>
      </c>
      <c r="BV7" s="24">
        <v>57.08</v>
      </c>
      <c r="BW7" s="24">
        <v>56.26</v>
      </c>
      <c r="BX7" s="24">
        <v>61.82</v>
      </c>
      <c r="BY7" s="24">
        <v>61.15</v>
      </c>
      <c r="BZ7" s="24">
        <v>58.41</v>
      </c>
      <c r="CA7" s="24">
        <v>54.51</v>
      </c>
      <c r="CB7" s="24">
        <v>235.03</v>
      </c>
      <c r="CC7" s="24">
        <v>260.25</v>
      </c>
      <c r="CD7" s="24">
        <v>264.18</v>
      </c>
      <c r="CE7" s="24">
        <v>213.15</v>
      </c>
      <c r="CF7" s="24">
        <v>222.11</v>
      </c>
      <c r="CG7" s="24">
        <v>274.99</v>
      </c>
      <c r="CH7" s="24">
        <v>282.08999999999997</v>
      </c>
      <c r="CI7" s="24">
        <v>246.9</v>
      </c>
      <c r="CJ7" s="24">
        <v>250.43</v>
      </c>
      <c r="CK7" s="24">
        <v>267.33999999999997</v>
      </c>
      <c r="CL7" s="24">
        <v>286.33</v>
      </c>
      <c r="CM7" s="24">
        <v>75.5</v>
      </c>
      <c r="CN7" s="24">
        <v>75.010000000000005</v>
      </c>
      <c r="CO7" s="24">
        <v>71.44</v>
      </c>
      <c r="CP7" s="24">
        <v>71.83</v>
      </c>
      <c r="CQ7" s="24">
        <v>83.09</v>
      </c>
      <c r="CR7" s="24">
        <v>54.83</v>
      </c>
      <c r="CS7" s="24">
        <v>66.53</v>
      </c>
      <c r="CT7" s="24">
        <v>52.9</v>
      </c>
      <c r="CU7" s="24">
        <v>52.63</v>
      </c>
      <c r="CV7" s="24">
        <v>52.34</v>
      </c>
      <c r="CW7" s="24">
        <v>49.92</v>
      </c>
      <c r="CX7" s="24">
        <v>98.49</v>
      </c>
      <c r="CY7" s="24">
        <v>98.75</v>
      </c>
      <c r="CZ7" s="24">
        <v>98.75</v>
      </c>
      <c r="DA7" s="24">
        <v>98.66</v>
      </c>
      <c r="DB7" s="24">
        <v>98.31</v>
      </c>
      <c r="DC7" s="24">
        <v>84.7</v>
      </c>
      <c r="DD7" s="24">
        <v>84.67</v>
      </c>
      <c r="DE7" s="24">
        <v>90.3</v>
      </c>
      <c r="DF7" s="24">
        <v>90.32</v>
      </c>
      <c r="DG7" s="24">
        <v>90.05</v>
      </c>
      <c r="DH7" s="24">
        <v>87.8</v>
      </c>
      <c r="DI7" s="24">
        <v>7.29</v>
      </c>
      <c r="DJ7" s="24">
        <v>10.71</v>
      </c>
      <c r="DK7" s="24">
        <v>14.06</v>
      </c>
      <c r="DL7" s="24">
        <v>17.09</v>
      </c>
      <c r="DM7" s="24">
        <v>20.149999999999999</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2026-01-19T23:45:51Z</cp:lastPrinted>
  <dcterms:created xsi:type="dcterms:W3CDTF">2025-12-23T06:18:04Z</dcterms:created>
  <dcterms:modified xsi:type="dcterms:W3CDTF">2026-03-06T05:14:34Z</dcterms:modified>
  <cp:category/>
</cp:coreProperties>
</file>