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F47BB3BA-730B-4CA1-8CB8-906A4982CCFE}" xr6:coauthVersionLast="47" xr6:coauthVersionMax="47" xr10:uidLastSave="{00000000-0000-0000-0000-000000000000}"/>
  <workbookProtection workbookAlgorithmName="SHA-512" workbookHashValue="tl/a9jOF3EYv3H5KLWyDHV9TMPde/vd+DGxqtpF9hbjMFWMvV+IjEiPgZ96wi5YUDAtT3N9PBUK8574l0+ZeYw==" workbookSaltValue="GmzF0mBlImXUIjpIq6spxg=="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<sst xmlns="http://schemas.openxmlformats.org/spreadsheetml/2006/main" count="228" uniqueCount="112">
  <si>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</si>
  <si>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</si>
  <si>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</si>
  <si>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</si>
  <si>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</si>
  <si>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</si>
  <si>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</si>
  <si>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</si>
  <si>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</si>
  <si>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</si>
  <si>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</si>
  <si>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</si>
  <si>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</si>
  <si>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</si>
  <si>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</si>
  <si>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</si>
  <si>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</si>
  <si>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</si>
  <si>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</si>
  <si>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</si>
  <si>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</si>
  <si>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</si>
  <si>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</si>
  <si>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</si>
  <si>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</si>
  <si>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</si>
  <si>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</si>
  <si>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</si>
  <si>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</si>
  <si>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</si>
  <si>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</si>
  <si>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</si>
  <si>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</si>
  <si>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</si>
  <si>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</si>
  <si>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</si>
  <si>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</si>
  <si>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</si>
  <si>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</si>
  <si>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</si>
  <si>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</si>
  <si>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</si>
  <si>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</si>
  <si>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</si>
  <si>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</si>
  <si>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</si>
  <si>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</si>
  <si>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</si>
  <si>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</si>
  <si>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</si>
  <si>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</si>
  <si>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</si>
  <si>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</si>
  <si>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</si>
  <si>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</si>
  <si>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</si>
  <si>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</si>
  <si>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</si>
  <si>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</si>
  <si>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</si>
  <si>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</si>
  <si>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</si>
  <si>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</si>
  <si>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</si>
  <si>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</si>
  <si>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</si>
  <si>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</si>
  <si>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</si>
  <si>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</si>
  <si>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</si>
  <si>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</si>
  <si>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</si>
  <si>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</si>
  <si>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</si>
  <si>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</si>
  <si>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</si>
  <si>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</si>
  <si>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</si>
  <si>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</si>
  <si>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</si>
  <si>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</si>
  <si>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</si>
  <si>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</si>
  <si>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</si>
  <si>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</si>
  <si>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</si>
  <si>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</si>
  <si>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</si>
  <si>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</si>
  <si>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</si>
  <si>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</si>
  <si>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</si>
  <si>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那須烏山市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</si>
  <si>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</si>
  <si>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</si>
  <si>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</si>
  <si>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</si>
  <si>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</si>
  <si>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</si>
  <si>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</si>
  <si>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</si>
  <si>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</si>
  <si>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</si>
  <si>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</si>
  <si>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</si>
  <si>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</si>
  <si>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</si>
  <si>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</si>
  <si>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</si>
  <si>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昨年度と比較して「経営収支比率」「料金回収率」が減少したものの、ともに100％を超えており、「流動比率」も300％を超えて平均的な水準を維持していることから、現状では健全な経営であると言える。
　「給水原価」については物価高騰の影響から平均値と同等に上昇した。給水収益が減少し続けていることも踏まえ、健全経営を維持がていくためにも引き続き費用の削減に努めていく必要がある。
　また、本市は「有収率」が平均に比べて非常に低く、これを改善することで動力費等の費用削減が見込めることから、引き続き漏水調査及び修繕を実施していく。</t>
    <rPh sb="1" eb="4">
      <t>サクネンド</t>
    </rPh>
    <rPh sb="5" eb="7">
      <t>ヒカク</t>
    </rPh>
    <rPh sb="10" eb="12">
      <t>ケイエイ</t>
    </rPh>
    <rPh sb="12" eb="14">
      <t>シュウシ</t>
    </rPh>
    <rPh sb="14" eb="16">
      <t>ヒリツ</t>
    </rPh>
    <rPh sb="18" eb="20">
      <t>リョウキン</t>
    </rPh>
    <rPh sb="20" eb="22">
      <t>カイシュウ</t>
    </rPh>
    <rPh sb="22" eb="23">
      <t>リツ</t>
    </rPh>
    <rPh sb="25" eb="27">
      <t>ゲンショウ</t>
    </rPh>
    <rPh sb="41" eb="42">
      <t>コ</t>
    </rPh>
    <rPh sb="48" eb="50">
      <t>リュウドウ</t>
    </rPh>
    <rPh sb="50" eb="52">
      <t>ヒリツ</t>
    </rPh>
    <rPh sb="59" eb="60">
      <t>コ</t>
    </rPh>
    <rPh sb="62" eb="65">
      <t>ヘイキンテキ</t>
    </rPh>
    <rPh sb="66" eb="68">
      <t>スイジュン</t>
    </rPh>
    <rPh sb="69" eb="71">
      <t>イジ</t>
    </rPh>
    <rPh sb="80" eb="82">
      <t>ゲンジョウ</t>
    </rPh>
    <rPh sb="100" eb="102">
      <t>キュウスイ</t>
    </rPh>
    <rPh sb="102" eb="104">
      <t>ゲンカ</t>
    </rPh>
    <rPh sb="110" eb="114">
      <t>ブッカコウトウ</t>
    </rPh>
    <rPh sb="115" eb="117">
      <t>エイキョウ</t>
    </rPh>
    <rPh sb="119" eb="122">
      <t>ヘイキンチ</t>
    </rPh>
    <rPh sb="123" eb="125">
      <t>ドウトウ</t>
    </rPh>
    <rPh sb="126" eb="128">
      <t>ジョウショウ</t>
    </rPh>
    <rPh sb="131" eb="133">
      <t>キュウスイ</t>
    </rPh>
    <rPh sb="133" eb="135">
      <t>シュウエキ</t>
    </rPh>
    <rPh sb="136" eb="138">
      <t>ゲンショウ</t>
    </rPh>
    <rPh sb="139" eb="140">
      <t>ツヅ</t>
    </rPh>
    <rPh sb="147" eb="148">
      <t>フ</t>
    </rPh>
    <rPh sb="151" eb="153">
      <t>ケンゼン</t>
    </rPh>
    <rPh sb="153" eb="155">
      <t>ケイエイ</t>
    </rPh>
    <rPh sb="156" eb="158">
      <t>イジ</t>
    </rPh>
    <rPh sb="166" eb="167">
      <t>ヒ</t>
    </rPh>
    <rPh sb="168" eb="169">
      <t>ツヅ</t>
    </rPh>
    <rPh sb="170" eb="172">
      <t>ヒヨウ</t>
    </rPh>
    <rPh sb="173" eb="175">
      <t>サクゲン</t>
    </rPh>
    <rPh sb="176" eb="177">
      <t>ツト</t>
    </rPh>
    <rPh sb="181" eb="183">
      <t>ヒツヨウ</t>
    </rPh>
    <rPh sb="196" eb="199">
      <t>ユウシュウリツ</t>
    </rPh>
    <rPh sb="201" eb="203">
      <t>ヘイキン</t>
    </rPh>
    <rPh sb="204" eb="205">
      <t>クラ</t>
    </rPh>
    <rPh sb="207" eb="209">
      <t>ヒジョウ</t>
    </rPh>
    <rPh sb="210" eb="211">
      <t>ヒク</t>
    </rPh>
    <rPh sb="216" eb="218">
      <t>カイゼン</t>
    </rPh>
    <rPh sb="223" eb="227">
      <t>ドウリョクヒトウ</t>
    </rPh>
    <rPh sb="228" eb="230">
      <t>ヒヨウ</t>
    </rPh>
    <rPh sb="230" eb="232">
      <t>サクゲン</t>
    </rPh>
    <rPh sb="233" eb="235">
      <t>ミコ</t>
    </rPh>
    <rPh sb="242" eb="243">
      <t>ヒ</t>
    </rPh>
    <rPh sb="244" eb="245">
      <t>ツヅ</t>
    </rPh>
    <rPh sb="246" eb="248">
      <t>ロウスイ</t>
    </rPh>
    <rPh sb="248" eb="250">
      <t>チョウサ</t>
    </rPh>
    <rPh sb="250" eb="251">
      <t>オヨ</t>
    </rPh>
    <rPh sb="252" eb="254">
      <t>シュウゼン</t>
    </rPh>
    <rPh sb="255" eb="257">
      <t>ジッシ</t>
    </rPh>
    <phoneticPr fontId="4"/>
  </si>
  <si>
    <t xml:space="preserve">　人口減少により給水収益が右肩下がりを見せる一方、法定耐用年数を迎える管路や水道施設の更新需要が大きくなることから、今後キャッシュフローが激しく圧迫されることが予想される。
　また、水道事業としての技術継承を支える専門的な人材確保が慢性的に不足するとともに、エネルギー等の物価の高騰及び人件費の増加により日々の供給体制の維持コストが上昇の一途を辿っている。
　以上のことから、今後は料金の改定や水道施設の統合及びダウンサイジング、加えて近隣自治体とのソフト・ハードの共同化等の経営の広域化を検討する必要がある。　
</t>
    <rPh sb="197" eb="199">
      <t>スイドウ</t>
    </rPh>
    <phoneticPr fontId="4"/>
  </si>
  <si>
    <t>　「有形固定資産減価償却率」が平均値を上回っているが、資金の面から故障等がなければ償却期間が終了しても積極的な更新を行っていないため、老朽化した施設が多くなっている状況である。
　また、「管路経年化率」が年々増加しているため、管路更新計画に基づいた、一層の管路の更新が必要である。</t>
    <rPh sb="2" eb="4">
      <t>ユウケイ</t>
    </rPh>
    <rPh sb="4" eb="6">
      <t>コテイ</t>
    </rPh>
    <rPh sb="6" eb="8">
      <t>シサン</t>
    </rPh>
    <rPh sb="8" eb="10">
      <t>ゲンカ</t>
    </rPh>
    <rPh sb="10" eb="12">
      <t>ショウキャク</t>
    </rPh>
    <rPh sb="12" eb="13">
      <t>リツ</t>
    </rPh>
    <rPh sb="15" eb="17">
      <t>ヘイキン</t>
    </rPh>
    <rPh sb="17" eb="18">
      <t>チ</t>
    </rPh>
    <rPh sb="19" eb="21">
      <t>ウワマワ</t>
    </rPh>
    <rPh sb="27" eb="29">
      <t>シキン</t>
    </rPh>
    <rPh sb="30" eb="31">
      <t>メン</t>
    </rPh>
    <rPh sb="67" eb="70">
      <t>ロウキュウカ</t>
    </rPh>
    <rPh sb="72" eb="74">
      <t>シセツ</t>
    </rPh>
    <rPh sb="75" eb="76">
      <t>オオ</t>
    </rPh>
    <rPh sb="82" eb="84">
      <t>ジョウキョウ</t>
    </rPh>
    <rPh sb="94" eb="96">
      <t>カンロ</t>
    </rPh>
    <rPh sb="96" eb="99">
      <t>ケイネンカ</t>
    </rPh>
    <rPh sb="99" eb="100">
      <t>リツ</t>
    </rPh>
    <rPh sb="102" eb="104">
      <t>ネンネン</t>
    </rPh>
    <rPh sb="104" eb="106">
      <t>ゾウカ</t>
    </rPh>
    <rPh sb="113" eb="115">
      <t>カンロ</t>
    </rPh>
    <rPh sb="115" eb="117">
      <t>コウシン</t>
    </rPh>
    <rPh sb="117" eb="119">
      <t>ケイカク</t>
    </rPh>
    <rPh sb="120" eb="121">
      <t>モト</t>
    </rPh>
    <rPh sb="125" eb="127">
      <t>イッソウ</t>
    </rPh>
    <rPh sb="128" eb="130">
      <t>カンロ</t>
    </rPh>
    <rPh sb="131" eb="133">
      <t>コウシン</t>
    </rPh>
    <rPh sb="134" eb="1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</si>
</sst>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0.01</c:v>
                </c:pt>
                <c:pt idx="1">
                  <c:v>0.24</c:v>
                </c:pt>
                <c:pt idx="2">
                  <c:v>7.0000000000000007E-2</c:v>
                </c:pt>
                <c:pt idx="3">
                  <c:v>0.32</c:v>
                </c:pt>
                <c:pt idx="4">
                  <c:v>0.31</c:v>
                </c:pt>
              </c:numCache>
            </c:numRef>
          </c:val>
          <c:extLst>
            <c:ext xmlns:c16="http://schemas.microsoft.com/office/drawing/2014/chart" uri="{C3380CC4-5D6E-409C-BE32-E72D297353CC}">
              <c16:uniqueId val="{00000000-A0F8-4419-88D3-401BE716E9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0F8-4419-88D3-401BE716E9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59.67</c:v>
                </c:pt>
                <c:pt idx="1">
                  <c:v>58.91</c:v>
                </c:pt>
                <c:pt idx="2">
                  <c:v>57.78</c:v>
                </c:pt>
                <c:pt idx="3">
                  <c:v>60.32</c:v>
                </c:pt>
                <c:pt idx="4">
                  <c:v>61.23</c:v>
                </c:pt>
              </c:numCache>
            </c:numRef>
          </c:val>
          <c:extLst>
            <c:ext xmlns:c16="http://schemas.microsoft.com/office/drawing/2014/chart" uri="{C3380CC4-5D6E-409C-BE32-E72D297353CC}">
              <c16:uniqueId val="{00000000-3234-4800-8D13-160129B6B8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234-4800-8D13-160129B6B8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64.959999999999994</c:v>
                </c:pt>
                <c:pt idx="1">
                  <c:v>64.95</c:v>
                </c:pt>
                <c:pt idx="2">
                  <c:v>65.14</c:v>
                </c:pt>
                <c:pt idx="3">
                  <c:v>61.33</c:v>
                </c:pt>
                <c:pt idx="4">
                  <c:v>59.17</c:v>
                </c:pt>
              </c:numCache>
            </c:numRef>
          </c:val>
          <c:extLst>
            <c:ext xmlns:c16="http://schemas.microsoft.com/office/drawing/2014/chart" uri="{C3380CC4-5D6E-409C-BE32-E72D297353CC}">
              <c16:uniqueId val="{00000000-2807-4359-9F18-DF6618588C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807-4359-9F18-DF6618588C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124.42</c:v>
                </c:pt>
                <c:pt idx="1">
                  <c:v>124.37</c:v>
                </c:pt>
                <c:pt idx="2">
                  <c:v>125.38</c:v>
                </c:pt>
                <c:pt idx="3">
                  <c:v>115.93</c:v>
                </c:pt>
                <c:pt idx="4">
                  <c:v>107.32</c:v>
                </c:pt>
              </c:numCache>
            </c:numRef>
          </c:val>
          <c:extLst>
            <c:ext xmlns:c16="http://schemas.microsoft.com/office/drawing/2014/chart" uri="{C3380CC4-5D6E-409C-BE32-E72D297353CC}">
              <c16:uniqueId val="{00000000-5859-41F9-B3BB-4CB07F1C0F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859-41F9-B3BB-4CB07F1C0F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61.17</c:v>
                </c:pt>
                <c:pt idx="1">
                  <c:v>62.05</c:v>
                </c:pt>
                <c:pt idx="2">
                  <c:v>63.01</c:v>
                </c:pt>
                <c:pt idx="3">
                  <c:v>63.64</c:v>
                </c:pt>
                <c:pt idx="4">
                  <c:v>64.91</c:v>
                </c:pt>
              </c:numCache>
            </c:numRef>
          </c:val>
          <c:extLst>
            <c:ext xmlns:c16="http://schemas.microsoft.com/office/drawing/2014/chart" uri="{C3380CC4-5D6E-409C-BE32-E72D297353CC}">
              <c16:uniqueId val="{00000000-40DC-465D-844F-1DC72B041A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0DC-465D-844F-1DC72B041A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7.01</c:v>
                </c:pt>
                <c:pt idx="1">
                  <c:v>8.16</c:v>
                </c:pt>
                <c:pt idx="2">
                  <c:v>16.559999999999999</c:v>
                </c:pt>
                <c:pt idx="3">
                  <c:v>16.600000000000001</c:v>
                </c:pt>
                <c:pt idx="4">
                  <c:v>20.25</c:v>
                </c:pt>
              </c:numCache>
            </c:numRef>
          </c:val>
          <c:extLst>
            <c:ext xmlns:c16="http://schemas.microsoft.com/office/drawing/2014/chart" uri="{C3380CC4-5D6E-409C-BE32-E72D297353CC}">
              <c16:uniqueId val="{00000000-1D4F-4FA9-8DB1-3F3AE592F9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D4F-4FA9-8DB1-3F3AE592F9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4-4E98-B04D-D6B5EB66D1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C24-4E98-B04D-D6B5EB66D1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394.4</c:v>
                </c:pt>
                <c:pt idx="1">
                  <c:v>371.58</c:v>
                </c:pt>
                <c:pt idx="2">
                  <c:v>364.01</c:v>
                </c:pt>
                <c:pt idx="3">
                  <c:v>320.33999999999997</c:v>
                </c:pt>
                <c:pt idx="4">
                  <c:v>321.02999999999997</c:v>
                </c:pt>
              </c:numCache>
            </c:numRef>
          </c:val>
          <c:extLst>
            <c:ext xmlns:c16="http://schemas.microsoft.com/office/drawing/2014/chart" uri="{C3380CC4-5D6E-409C-BE32-E72D297353CC}">
              <c16:uniqueId val="{00000000-F403-4738-A9CB-93132A81143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F403-4738-A9CB-93132A81143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340.07</c:v>
                </c:pt>
                <c:pt idx="1">
                  <c:v>317.45999999999998</c:v>
                </c:pt>
                <c:pt idx="2">
                  <c:v>339.03</c:v>
                </c:pt>
                <c:pt idx="3">
                  <c:v>280.25</c:v>
                </c:pt>
                <c:pt idx="4">
                  <c:v>255.92</c:v>
                </c:pt>
              </c:numCache>
            </c:numRef>
          </c:val>
          <c:extLst>
            <c:ext xmlns:c16="http://schemas.microsoft.com/office/drawing/2014/chart" uri="{C3380CC4-5D6E-409C-BE32-E72D297353CC}">
              <c16:uniqueId val="{00000000-0353-4919-91BF-499321FFCD9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0353-4919-91BF-499321FFCD9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123.5</c:v>
                </c:pt>
                <c:pt idx="1">
                  <c:v>124.68</c:v>
                </c:pt>
                <c:pt idx="2">
                  <c:v>98.66</c:v>
                </c:pt>
                <c:pt idx="3">
                  <c:v>111.23</c:v>
                </c:pt>
                <c:pt idx="4">
                  <c:v>105.88</c:v>
                </c:pt>
              </c:numCache>
            </c:numRef>
          </c:val>
          <c:extLst>
            <c:ext xmlns:c16="http://schemas.microsoft.com/office/drawing/2014/chart" uri="{C3380CC4-5D6E-409C-BE32-E72D297353CC}">
              <c16:uniqueId val="{00000000-936D-49DB-845F-C49F773ADE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36D-49DB-845F-C49F773ADE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169.01</c:v>
                </c:pt>
                <c:pt idx="1">
                  <c:v>166.29</c:v>
                </c:pt>
                <c:pt idx="2">
                  <c:v>184.42</c:v>
                </c:pt>
                <c:pt idx="3">
                  <c:v>187.32</c:v>
                </c:pt>
                <c:pt idx="4">
                  <c:v>196.68</c:v>
                </c:pt>
              </c:numCache>
            </c:numRef>
          </c:val>
          <c:extLst>
            <c:ext xmlns:c16="http://schemas.microsoft.com/office/drawing/2014/chart" uri="{C3380CC4-5D6E-409C-BE32-E72D297353CC}">
              <c16:uniqueId val="{00000000-BEBB-487D-A04F-40526CEA87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EBB-487D-A04F-40526CEA87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那須烏山市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23482</v>
      </c>
      <c r="AM8" s="65"/>
      <c r="AN8" s="65"/>
      <c r="AO8" s="65"/>
      <c r="AP8" s="65"/>
      <c r="AQ8" s="65"/>
      <c r="AR8" s="65"/>
      <c r="AS8" s="65"/>
      <c r="AT8" s="36">
        <f>データ!$S$6</f>
        <v>174.35</v>
      </c>
      <c r="AU8" s="37"/>
      <c r="AV8" s="37"/>
      <c r="AW8" s="37"/>
      <c r="AX8" s="37"/>
      <c r="AY8" s="37"/>
      <c r="AZ8" s="37"/>
      <c r="BA8" s="37"/>
      <c r="BB8" s="54">
        <f>データ!$T$6</f>
        <v>134.68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76.64</v>
      </c>
      <c r="J10" s="37"/>
      <c r="K10" s="37"/>
      <c r="L10" s="37"/>
      <c r="M10" s="37"/>
      <c r="N10" s="37"/>
      <c r="O10" s="64"/>
      <c r="P10" s="54">
        <f>データ!$P$6</f>
        <v>97.21</v>
      </c>
      <c r="Q10" s="54"/>
      <c r="R10" s="54"/>
      <c r="S10" s="54"/>
      <c r="T10" s="54"/>
      <c r="U10" s="54"/>
      <c r="V10" s="54"/>
      <c r="W10" s="65">
        <f>データ!$Q$6</f>
        <v>3938</v>
      </c>
      <c r="X10" s="65"/>
      <c r="Y10" s="65"/>
      <c r="Z10" s="65"/>
      <c r="AA10" s="65"/>
      <c r="AB10" s="65"/>
      <c r="AC10" s="65"/>
      <c r="AD10" s="2"/>
      <c r="AE10" s="2"/>
      <c r="AF10" s="2"/>
      <c r="AG10" s="2"/>
      <c r="AH10" s="2"/>
      <c r="AI10" s="2"/>
      <c r="AJ10" s="2"/>
      <c r="AK10" s="2"/>
      <c r="AL10" s="65">
        <f>データ!$U$6</f>
        <v>22656</v>
      </c>
      <c r="AM10" s="65"/>
      <c r="AN10" s="65"/>
      <c r="AO10" s="65"/>
      <c r="AP10" s="65"/>
      <c r="AQ10" s="65"/>
      <c r="AR10" s="65"/>
      <c r="AS10" s="65"/>
      <c r="AT10" s="36">
        <f>データ!$V$6</f>
        <v>125.35</v>
      </c>
      <c r="AU10" s="37"/>
      <c r="AV10" s="37"/>
      <c r="AW10" s="37"/>
      <c r="AX10" s="37"/>
      <c r="AY10" s="37"/>
      <c r="AZ10" s="37"/>
      <c r="BA10" s="37"/>
      <c r="BB10" s="54">
        <f>データ!$W$6</f>
        <v>180.74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28aZnuuobhnus5mwNqY+bLpvM7ooAkIlrxrmijrPOm5qLkEbhvDUlYPLf34AKHrUBbi4TZPhCkrpalildS5nw==" saltValue="X+li846RGIc93EgfPybX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92151</v>
      </c>
      <c r="D6" s="20">
        <f t="shared" si="3"/>
        <v>46</v>
      </c>
      <c r="E6" s="20">
        <f t="shared" si="3"/>
        <v>1</v>
      </c>
      <c r="F6" s="20">
        <f t="shared" si="3"/>
        <v>0</v>
      </c>
      <c r="G6" s="20">
        <f t="shared" si="3"/>
        <v>1</v>
      </c>
      <c r="H6" s="20" t="str">
        <f t="shared" si="3"/>
        <v>栃木県　那須烏山市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76.64</v>
      </c>
      <c r="P6" s="21">
        <f t="shared" si="3"/>
        <v>97.21</v>
      </c>
      <c r="Q6" s="21">
        <f t="shared" si="3"/>
        <v>3938</v>
      </c>
      <c r="R6" s="21">
        <f t="shared" si="3"/>
        <v>23482</v>
      </c>
      <c r="S6" s="21">
        <f t="shared" si="3"/>
        <v>174.35</v>
      </c>
      <c r="T6" s="21">
        <f t="shared" si="3"/>
        <v>134.68</v>
      </c>
      <c r="U6" s="21">
        <f t="shared" si="3"/>
        <v>22656</v>
      </c>
      <c r="V6" s="21">
        <f t="shared" si="3"/>
        <v>125.35</v>
      </c>
      <c r="W6" s="21">
        <f t="shared" si="3"/>
        <v>180.74</v>
      </c>
      <c r="X6" s="22">
        <f>IF(X7="",NA(),X7)</f>
        <v>124.42</v>
      </c>
      <c r="Y6" s="22">
        <f t="shared" ref="Y6:AG6" si="4">IF(Y7="",NA(),Y7)</f>
        <v>124.37</v>
      </c>
      <c r="Z6" s="22">
        <f t="shared" si="4"/>
        <v>125.38</v>
      </c>
      <c r="AA6" s="22">
        <f t="shared" si="4"/>
        <v>115.93</v>
      </c>
      <c r="AB6" s="22">
        <f t="shared" si="4"/>
        <v>107.32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394.4</v>
      </c>
      <c r="AU6" s="22">
        <f t="shared" ref="AU6:BC6" si="6">IF(AU7="",NA(),AU7)</f>
        <v>371.58</v>
      </c>
      <c r="AV6" s="22">
        <f t="shared" si="6"/>
        <v>364.01</v>
      </c>
      <c r="AW6" s="22">
        <f t="shared" si="6"/>
        <v>320.33999999999997</v>
      </c>
      <c r="AX6" s="22">
        <f t="shared" si="6"/>
        <v>321.02999999999997</v>
      </c>
      <c r="AY6" s="22">
        <f t="shared" si="6"/>
        <v>367.55</v>
      </c>
      <c r="AZ6" s="22">
        <f t="shared" si="6"/>
        <v>378.56</v>
      </c>
      <c r="BA6" s="22">
        <f t="shared" si="6"/>
        <v>364.46</v>
      </c>
      <c r="BB6" s="22">
        <f t="shared" si="6"/>
        <v>338.89</v>
      </c>
      <c r="BC6" s="22">
        <f t="shared" si="6"/>
        <v>352.34</v>
      </c>
      <c r="BD6" s="21" t="str">
        <f>IF(BD7="","",IF(BD7="-","【-】","【"&amp;SUBSTITUTE(TEXT(BD7,"#,##0.00"),"-","△")&amp;"】"))</f>
        <v>【239.69】</v>
      </c>
      <c r="BE6" s="22">
        <f>IF(BE7="",NA(),BE7)</f>
        <v>340.07</v>
      </c>
      <c r="BF6" s="22">
        <f t="shared" ref="BF6:BN6" si="7">IF(BF7="",NA(),BF7)</f>
        <v>317.45999999999998</v>
      </c>
      <c r="BG6" s="22">
        <f t="shared" si="7"/>
        <v>339.03</v>
      </c>
      <c r="BH6" s="22">
        <f t="shared" si="7"/>
        <v>280.25</v>
      </c>
      <c r="BI6" s="22">
        <f t="shared" si="7"/>
        <v>255.92</v>
      </c>
      <c r="BJ6" s="22">
        <f t="shared" si="7"/>
        <v>418.68</v>
      </c>
      <c r="BK6" s="22">
        <f t="shared" si="7"/>
        <v>395.68</v>
      </c>
      <c r="BL6" s="22">
        <f t="shared" si="7"/>
        <v>403.72</v>
      </c>
      <c r="BM6" s="22">
        <f t="shared" si="7"/>
        <v>400.21</v>
      </c>
      <c r="BN6" s="22">
        <f t="shared" si="7"/>
        <v>391.13</v>
      </c>
      <c r="BO6" s="21" t="str">
        <f>IF(BO7="","",IF(BO7="-","【-】","【"&amp;SUBSTITUTE(TEXT(BO7,"#,##0.00"),"-","△")&amp;"】"))</f>
        <v>【264.86】</v>
      </c>
      <c r="BP6" s="22">
        <f>IF(BP7="",NA(),BP7)</f>
        <v>123.5</v>
      </c>
      <c r="BQ6" s="22">
        <f t="shared" ref="BQ6:BY6" si="8">IF(BQ7="",NA(),BQ7)</f>
        <v>124.68</v>
      </c>
      <c r="BR6" s="22">
        <f t="shared" si="8"/>
        <v>98.66</v>
      </c>
      <c r="BS6" s="22">
        <f t="shared" si="8"/>
        <v>111.23</v>
      </c>
      <c r="BT6" s="22">
        <f t="shared" si="8"/>
        <v>105.88</v>
      </c>
      <c r="BU6" s="22">
        <f t="shared" si="8"/>
        <v>94.78</v>
      </c>
      <c r="BV6" s="22">
        <f t="shared" si="8"/>
        <v>97.59</v>
      </c>
      <c r="BW6" s="22">
        <f t="shared" si="8"/>
        <v>92.17</v>
      </c>
      <c r="BX6" s="22">
        <f t="shared" si="8"/>
        <v>92.83</v>
      </c>
      <c r="BY6" s="22">
        <f t="shared" si="8"/>
        <v>92.16</v>
      </c>
      <c r="BZ6" s="21" t="str">
        <f>IF(BZ7="","",IF(BZ7="-","【-】","【"&amp;SUBSTITUTE(TEXT(BZ7,"#,##0.00"),"-","△")&amp;"】"))</f>
        <v>【97.59】</v>
      </c>
      <c r="CA6" s="22">
        <f>IF(CA7="",NA(),CA7)</f>
        <v>169.01</v>
      </c>
      <c r="CB6" s="22">
        <f t="shared" ref="CB6:CJ6" si="9">IF(CB7="",NA(),CB7)</f>
        <v>166.29</v>
      </c>
      <c r="CC6" s="22">
        <f t="shared" si="9"/>
        <v>184.42</v>
      </c>
      <c r="CD6" s="22">
        <f t="shared" si="9"/>
        <v>187.32</v>
      </c>
      <c r="CE6" s="22">
        <f t="shared" si="9"/>
        <v>196.68</v>
      </c>
      <c r="CF6" s="22">
        <f t="shared" si="9"/>
        <v>181.3</v>
      </c>
      <c r="CG6" s="22">
        <f t="shared" si="9"/>
        <v>181.71</v>
      </c>
      <c r="CH6" s="22">
        <f t="shared" si="9"/>
        <v>188.51</v>
      </c>
      <c r="CI6" s="22">
        <f t="shared" si="9"/>
        <v>189.43</v>
      </c>
      <c r="CJ6" s="22">
        <f t="shared" si="9"/>
        <v>196.75</v>
      </c>
      <c r="CK6" s="21" t="str">
        <f>IF(CK7="","",IF(CK7="-","【-】","【"&amp;SUBSTITUTE(TEXT(CK7,"#,##0.00"),"-","△")&amp;"】"))</f>
        <v>【181.66】</v>
      </c>
      <c r="CL6" s="22">
        <f>IF(CL7="",NA(),CL7)</f>
        <v>59.67</v>
      </c>
      <c r="CM6" s="22">
        <f t="shared" ref="CM6:CU6" si="10">IF(CM7="",NA(),CM7)</f>
        <v>58.91</v>
      </c>
      <c r="CN6" s="22">
        <f t="shared" si="10"/>
        <v>57.78</v>
      </c>
      <c r="CO6" s="22">
        <f t="shared" si="10"/>
        <v>60.32</v>
      </c>
      <c r="CP6" s="22">
        <f t="shared" si="10"/>
        <v>61.23</v>
      </c>
      <c r="CQ6" s="22">
        <f t="shared" si="10"/>
        <v>55.89</v>
      </c>
      <c r="CR6" s="22">
        <f t="shared" si="10"/>
        <v>55.72</v>
      </c>
      <c r="CS6" s="22">
        <f t="shared" si="10"/>
        <v>55.31</v>
      </c>
      <c r="CT6" s="22">
        <f t="shared" si="10"/>
        <v>55.14</v>
      </c>
      <c r="CU6" s="22">
        <f t="shared" si="10"/>
        <v>54.99</v>
      </c>
      <c r="CV6" s="21" t="str">
        <f>IF(CV7="","",IF(CV7="-","【-】","【"&amp;SUBSTITUTE(TEXT(CV7,"#,##0.00"),"-","△")&amp;"】"))</f>
        <v>【60.21】</v>
      </c>
      <c r="CW6" s="22">
        <f>IF(CW7="",NA(),CW7)</f>
        <v>64.959999999999994</v>
      </c>
      <c r="CX6" s="22">
        <f t="shared" ref="CX6:DF6" si="11">IF(CX7="",NA(),CX7)</f>
        <v>64.95</v>
      </c>
      <c r="CY6" s="22">
        <f t="shared" si="11"/>
        <v>65.14</v>
      </c>
      <c r="CZ6" s="22">
        <f t="shared" si="11"/>
        <v>61.33</v>
      </c>
      <c r="DA6" s="22">
        <f t="shared" si="11"/>
        <v>59.17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61.17</v>
      </c>
      <c r="DI6" s="22">
        <f t="shared" ref="DI6:DQ6" si="12">IF(DI7="",NA(),DI7)</f>
        <v>62.05</v>
      </c>
      <c r="DJ6" s="22">
        <f t="shared" si="12"/>
        <v>63.01</v>
      </c>
      <c r="DK6" s="22">
        <f t="shared" si="12"/>
        <v>63.64</v>
      </c>
      <c r="DL6" s="22">
        <f t="shared" si="12"/>
        <v>64.91</v>
      </c>
      <c r="DM6" s="22">
        <f t="shared" si="12"/>
        <v>50.63</v>
      </c>
      <c r="DN6" s="22">
        <f t="shared" si="12"/>
        <v>51.29</v>
      </c>
      <c r="DO6" s="22">
        <f t="shared" si="12"/>
        <v>52.2</v>
      </c>
      <c r="DP6" s="22">
        <f t="shared" si="12"/>
        <v>52.7</v>
      </c>
      <c r="DQ6" s="22">
        <f t="shared" si="12"/>
        <v>53.48</v>
      </c>
      <c r="DR6" s="21" t="str">
        <f>IF(DR7="","",IF(DR7="-","【-】","【"&amp;SUBSTITUTE(TEXT(DR7,"#,##0.00"),"-","△")&amp;"】"))</f>
        <v>【52.41】</v>
      </c>
      <c r="DS6" s="22">
        <f>IF(DS7="",NA(),DS7)</f>
        <v>7.01</v>
      </c>
      <c r="DT6" s="22">
        <f t="shared" ref="DT6:EB6" si="13">IF(DT7="",NA(),DT7)</f>
        <v>8.16</v>
      </c>
      <c r="DU6" s="22">
        <f t="shared" si="13"/>
        <v>16.559999999999999</v>
      </c>
      <c r="DV6" s="22">
        <f t="shared" si="13"/>
        <v>16.600000000000001</v>
      </c>
      <c r="DW6" s="22">
        <f t="shared" si="13"/>
        <v>20.25</v>
      </c>
      <c r="DX6" s="22">
        <f t="shared" si="13"/>
        <v>18.28</v>
      </c>
      <c r="DY6" s="22">
        <f t="shared" si="13"/>
        <v>19.61</v>
      </c>
      <c r="DZ6" s="22">
        <f t="shared" si="13"/>
        <v>20.73</v>
      </c>
      <c r="EA6" s="22">
        <f t="shared" si="13"/>
        <v>22.86</v>
      </c>
      <c r="EB6" s="22">
        <f t="shared" si="13"/>
        <v>24.31</v>
      </c>
      <c r="EC6" s="21" t="str">
        <f>IF(EC7="","",IF(EC7="-","【-】","【"&amp;SUBSTITUTE(TEXT(EC7,"#,##0.00"),"-","△")&amp;"】"))</f>
        <v>【26.78】</v>
      </c>
      <c r="ED6" s="22">
        <f>IF(ED7="",NA(),ED7)</f>
        <v>0.01</v>
      </c>
      <c r="EE6" s="22">
        <f t="shared" ref="EE6:EM6" si="14">IF(EE7="",NA(),EE7)</f>
        <v>0.24</v>
      </c>
      <c r="EF6" s="22">
        <f t="shared" si="14"/>
        <v>7.0000000000000007E-2</v>
      </c>
      <c r="EG6" s="22">
        <f t="shared" si="14"/>
        <v>0.32</v>
      </c>
      <c r="EH6" s="22">
        <f t="shared" si="14"/>
        <v>0.31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92151</v>
      </c>
      <c r="D7" s="24">
        <v>46</v>
      </c>
      <c r="E7" s="24">
        <v>1</v>
      </c>
      <c r="F7" s="24">
        <v>0</v>
      </c>
      <c r="G7" s="24">
        <v>1</v>
      </c>
      <c r="H7" s="24" t="s">
        <v>92</v>
      </c>
      <c r="I7" s="24" t="s">
        <v>93</v>
      </c>
      <c r="J7" s="24" t="s">
        <v>94</v>
      </c>
      <c r="K7" s="24" t="s">
        <v>95</v>
      </c>
      <c r="L7" s="24" t="s">
        <v>96</v>
      </c>
      <c r="M7" s="24" t="s">
        <v>97</v>
      </c>
      <c r="N7" s="25" t="s">
        <v>98</v>
      </c>
      <c r="O7" s="25">
        <v>76.64</v>
      </c>
      <c r="P7" s="25">
        <v>97.21</v>
      </c>
      <c r="Q7" s="25">
        <v>3938</v>
      </c>
      <c r="R7" s="25">
        <v>23482</v>
      </c>
      <c r="S7" s="25">
        <v>174.35</v>
      </c>
      <c r="T7" s="25">
        <v>134.68</v>
      </c>
      <c r="U7" s="25">
        <v>22656</v>
      </c>
      <c r="V7" s="25">
        <v>125.35</v>
      </c>
      <c r="W7" s="25">
        <v>180.74</v>
      </c>
      <c r="X7" s="25">
        <v>124.42</v>
      </c>
      <c r="Y7" s="25">
        <v>124.37</v>
      </c>
      <c r="Z7" s="25">
        <v>125.38</v>
      </c>
      <c r="AA7" s="25">
        <v>115.93</v>
      </c>
      <c r="AB7" s="25">
        <v>107.32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394.4</v>
      </c>
      <c r="AU7" s="25">
        <v>371.58</v>
      </c>
      <c r="AV7" s="25">
        <v>364.01</v>
      </c>
      <c r="AW7" s="25">
        <v>320.33999999999997</v>
      </c>
      <c r="AX7" s="25">
        <v>321.02999999999997</v>
      </c>
      <c r="AY7" s="25">
        <v>367.55</v>
      </c>
      <c r="AZ7" s="25">
        <v>378.56</v>
      </c>
      <c r="BA7" s="25">
        <v>364.46</v>
      </c>
      <c r="BB7" s="25">
        <v>338.89</v>
      </c>
      <c r="BC7" s="25">
        <v>352.34</v>
      </c>
      <c r="BD7" s="25">
        <v>239.69</v>
      </c>
      <c r="BE7" s="25">
        <v>340.07</v>
      </c>
      <c r="BF7" s="25">
        <v>317.45999999999998</v>
      </c>
      <c r="BG7" s="25">
        <v>339.03</v>
      </c>
      <c r="BH7" s="25">
        <v>280.25</v>
      </c>
      <c r="BI7" s="25">
        <v>255.92</v>
      </c>
      <c r="BJ7" s="25">
        <v>418.68</v>
      </c>
      <c r="BK7" s="25">
        <v>395.68</v>
      </c>
      <c r="BL7" s="25">
        <v>403.72</v>
      </c>
      <c r="BM7" s="25">
        <v>400.21</v>
      </c>
      <c r="BN7" s="25">
        <v>391.13</v>
      </c>
      <c r="BO7" s="25">
        <v>264.86</v>
      </c>
      <c r="BP7" s="25">
        <v>123.5</v>
      </c>
      <c r="BQ7" s="25">
        <v>124.68</v>
      </c>
      <c r="BR7" s="25">
        <v>98.66</v>
      </c>
      <c r="BS7" s="25">
        <v>111.23</v>
      </c>
      <c r="BT7" s="25">
        <v>105.88</v>
      </c>
      <c r="BU7" s="25">
        <v>94.78</v>
      </c>
      <c r="BV7" s="25">
        <v>97.59</v>
      </c>
      <c r="BW7" s="25">
        <v>92.17</v>
      </c>
      <c r="BX7" s="25">
        <v>92.83</v>
      </c>
      <c r="BY7" s="25">
        <v>92.16</v>
      </c>
      <c r="BZ7" s="25">
        <v>97.59</v>
      </c>
      <c r="CA7" s="25">
        <v>169.01</v>
      </c>
      <c r="CB7" s="25">
        <v>166.29</v>
      </c>
      <c r="CC7" s="25">
        <v>184.42</v>
      </c>
      <c r="CD7" s="25">
        <v>187.32</v>
      </c>
      <c r="CE7" s="25">
        <v>196.68</v>
      </c>
      <c r="CF7" s="25">
        <v>181.3</v>
      </c>
      <c r="CG7" s="25">
        <v>181.71</v>
      </c>
      <c r="CH7" s="25">
        <v>188.51</v>
      </c>
      <c r="CI7" s="25">
        <v>189.43</v>
      </c>
      <c r="CJ7" s="25">
        <v>196.75</v>
      </c>
      <c r="CK7" s="25">
        <v>181.66</v>
      </c>
      <c r="CL7" s="25">
        <v>59.67</v>
      </c>
      <c r="CM7" s="25">
        <v>58.91</v>
      </c>
      <c r="CN7" s="25">
        <v>57.78</v>
      </c>
      <c r="CO7" s="25">
        <v>60.32</v>
      </c>
      <c r="CP7" s="25">
        <v>61.23</v>
      </c>
      <c r="CQ7" s="25">
        <v>55.89</v>
      </c>
      <c r="CR7" s="25">
        <v>55.72</v>
      </c>
      <c r="CS7" s="25">
        <v>55.31</v>
      </c>
      <c r="CT7" s="25">
        <v>55.14</v>
      </c>
      <c r="CU7" s="25">
        <v>54.99</v>
      </c>
      <c r="CV7" s="25">
        <v>60.21</v>
      </c>
      <c r="CW7" s="25">
        <v>64.959999999999994</v>
      </c>
      <c r="CX7" s="25">
        <v>64.95</v>
      </c>
      <c r="CY7" s="25">
        <v>65.14</v>
      </c>
      <c r="CZ7" s="25">
        <v>61.33</v>
      </c>
      <c r="DA7" s="25">
        <v>59.17</v>
      </c>
      <c r="DB7" s="25">
        <v>81.27</v>
      </c>
      <c r="DC7" s="25">
        <v>81.260000000000005</v>
      </c>
      <c r="DD7" s="25">
        <v>80.36</v>
      </c>
      <c r="DE7" s="25">
        <v>80.13</v>
      </c>
      <c r="DF7" s="25">
        <v>79.34</v>
      </c>
      <c r="DG7" s="25">
        <v>89.21</v>
      </c>
      <c r="DH7" s="25">
        <v>61.17</v>
      </c>
      <c r="DI7" s="25">
        <v>62.05</v>
      </c>
      <c r="DJ7" s="25">
        <v>63.01</v>
      </c>
      <c r="DK7" s="25">
        <v>63.64</v>
      </c>
      <c r="DL7" s="25">
        <v>64.91</v>
      </c>
      <c r="DM7" s="25">
        <v>50.63</v>
      </c>
      <c r="DN7" s="25">
        <v>51.29</v>
      </c>
      <c r="DO7" s="25">
        <v>52.2</v>
      </c>
      <c r="DP7" s="25">
        <v>52.7</v>
      </c>
      <c r="DQ7" s="25">
        <v>53.48</v>
      </c>
      <c r="DR7" s="25">
        <v>52.41</v>
      </c>
      <c r="DS7" s="25">
        <v>7.01</v>
      </c>
      <c r="DT7" s="25">
        <v>8.16</v>
      </c>
      <c r="DU7" s="25">
        <v>16.559999999999999</v>
      </c>
      <c r="DV7" s="25">
        <v>16.600000000000001</v>
      </c>
      <c r="DW7" s="25">
        <v>20.25</v>
      </c>
      <c r="DX7" s="25">
        <v>18.28</v>
      </c>
      <c r="DY7" s="25">
        <v>19.61</v>
      </c>
      <c r="DZ7" s="25">
        <v>20.73</v>
      </c>
      <c r="EA7" s="25">
        <v>22.86</v>
      </c>
      <c r="EB7" s="25">
        <v>24.31</v>
      </c>
      <c r="EC7" s="25">
        <v>26.78</v>
      </c>
      <c r="ED7" s="25">
        <v>0.01</v>
      </c>
      <c r="EE7" s="25">
        <v>0.24</v>
      </c>
      <c r="EF7" s="25">
        <v>7.0000000000000007E-2</v>
      </c>
      <c r="EG7" s="25">
        <v>0.32</v>
      </c>
      <c r="EH7" s="25">
        <v>0.31</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2026-02-13T07:35:12Z</cp:lastPrinted>
  <dcterms:created xsi:type="dcterms:W3CDTF">2025-12-12T09:13:22Z</dcterms:created>
  <dcterms:modified xsi:type="dcterms:W3CDTF">2026-03-06T04:57:42Z</dcterms:modified>
  <cp:category/>
</cp:coreProperties>
</file>