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L:\05財政担当\R7（2025）\④公営企業\02 公営企業決算統計\15 公営企業に係る経営比較分析表（令和６年度決算）の分析等について\06 県HP公開\04 下水道（公共）\"/>
    </mc:Choice>
  </mc:AlternateContent>
  <xr:revisionPtr revIDLastSave="0" documentId="13_ncr:1_{998C9A86-9E63-4917-95B0-C5436E772B05}" xr6:coauthVersionLast="47" xr6:coauthVersionMax="47" xr10:uidLastSave="{00000000-0000-0000-0000-000000000000}"/>
  <workbookProtection workbookAlgorithmName="SHA-512" workbookHashValue="zXRurTkpdQW1m4FCCEAmb64e6Dl3Yi5dyOflFGMwhZL9PzYMzU6uYgHYWaHoyTLguMJwD3kgpctrNeUowe0nLQ==" workbookSaltValue="1eMf1F7hqjBZAnI03PRPYA==" workbookSpinCount="100000" lockStructure="1"/>
  <bookViews>
    <workbookView xWindow="-2892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E85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AT10" i="4" s="1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I10" i="4" s="1"/>
  <c r="N6" i="5"/>
  <c r="B10" i="4" s="1"/>
  <c r="M6" i="5"/>
  <c r="AD8" i="4" s="1"/>
  <c r="L6" i="5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M85" i="4"/>
  <c r="W8" i="4"/>
  <c r="P8" i="4"/>
  <c r="B6" i="4"/>
</calcChain>
</file>

<file path=xl/sharedStrings.xml><?xml version="1.0" encoding="utf-8"?>
<sst xmlns="http://schemas.openxmlformats.org/spreadsheetml/2006/main" count="297" uniqueCount="116">
  <si>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</si>
  <si>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</si>
  <si>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</si>
  <si>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</si>
  <si>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</si>
  <si>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</si>
  <si>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</si>
  <si>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</si>
  <si>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</si>
  <si>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</si>
  <si>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</si>
  <si>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</si>
  <si>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</si>
  <si>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</si>
  <si>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</si>
  <si>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</si>
  <si>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</si>
  <si>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</si>
  <si>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</si>
  <si>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</si>
  <si>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</si>
  <si>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</si>
  <si>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</si>
  <si>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</si>
  <si>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</si>
  <si>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</si>
  <si>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</si>
  <si>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</si>
  <si>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</si>
  <si>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</si>
  <si>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</si>
  <si>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</si>
  <si>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</si>
  <si>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</si>
  <si>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</si>
  <si>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</si>
  <si>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</si>
  <si>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</si>
  <si>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</si>
  <si>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</si>
  <si>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</si>
  <si>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</si>
  <si>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</si>
  <si>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</si>
  <si>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</si>
  <si>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</si>
  <si>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</si>
  <si>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</si>
  <si>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</si>
  <si>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</si>
  <si>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</si>
  <si>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</si>
  <si>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</si>
  <si>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</si>
  <si>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</si>
  <si>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</si>
  <si>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</si>
  <si>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</si>
  <si>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</si>
  <si>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</si>
  <si>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</si>
  <si>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</si>
  <si>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</si>
  <si>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</si>
  <si>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</si>
  <si>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</si>
  <si>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</si>
  <si>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</si>
  <si>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</si>
  <si>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</si>
  <si>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</si>
  <si>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</si>
  <si>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</si>
  <si>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</si>
  <si>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</si>
  <si>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</si>
  <si>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</si>
  <si>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</si>
  <si>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</si>
  <si>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</si>
  <si>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</si>
  <si>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</si>
  <si>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</si>
  <si>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</si>
  <si>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</si>
  <si>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</si>
  <si>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</si>
  <si>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</si>
  <si>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</si>
  <si>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</si>
  <si>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</si>
  <si>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</si>
  <si>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</si>
  <si>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</si>
  <si>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</si>
  <si>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</si>
  <si>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栃木県　那須烏山市</t>
  </si>
  <si>
    <t>法適用</t>
  </si>
  <si>
    <t>下水道事業</t>
  </si>
  <si>
    <t>公共下水道</t>
  </si>
  <si>
    <t>Cd2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</si>
  <si>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</si>
  <si>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</si>
  <si>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</si>
  <si>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</si>
  <si>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</si>
  <si>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</si>
  <si>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</si>
  <si>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</si>
  <si>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</si>
  <si>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</si>
  <si>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</si>
  <si>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</si>
  <si>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経費回収率については、昨年度より5.27ポイント改善されたが、依然として平均値を下回っているため、経費削減等の改善を進める必要がある。
　また、供用開始区域内において様々な事情から下水道への接続が進まず、水洗化率については、平均値を大幅に下回っている状況である。このため、下水道使用料収入が少なく、一般会計繰入金に頼らざるを得ない状態である。
　水洗化率の向上を図るため、未接続世帯への戸別訪問等を実施している。</t>
    <rPh sb="1" eb="6">
      <t>ケイヒカイシュウリツ</t>
    </rPh>
    <rPh sb="12" eb="15">
      <t>サクネンド</t>
    </rPh>
    <rPh sb="25" eb="27">
      <t>カイゼン</t>
    </rPh>
    <rPh sb="32" eb="34">
      <t>イゼン</t>
    </rPh>
    <rPh sb="37" eb="39">
      <t>ヘイキン</t>
    </rPh>
    <rPh sb="39" eb="40">
      <t>チ</t>
    </rPh>
    <rPh sb="41" eb="43">
      <t>シタマワ</t>
    </rPh>
    <rPh sb="50" eb="52">
      <t>ケイヒ</t>
    </rPh>
    <rPh sb="52" eb="54">
      <t>サクゲン</t>
    </rPh>
    <rPh sb="54" eb="55">
      <t>トウ</t>
    </rPh>
    <rPh sb="56" eb="58">
      <t>カイゼン</t>
    </rPh>
    <rPh sb="59" eb="60">
      <t>スス</t>
    </rPh>
    <rPh sb="62" eb="64">
      <t>ヒツヨウ</t>
    </rPh>
    <rPh sb="73" eb="75">
      <t>キョウヨウ</t>
    </rPh>
    <rPh sb="75" eb="77">
      <t>カイシ</t>
    </rPh>
    <rPh sb="77" eb="80">
      <t>クイキナイ</t>
    </rPh>
    <rPh sb="84" eb="86">
      <t>サマザマ</t>
    </rPh>
    <rPh sb="87" eb="89">
      <t>ジジョウ</t>
    </rPh>
    <rPh sb="91" eb="94">
      <t>ゲスイドウ</t>
    </rPh>
    <rPh sb="96" eb="98">
      <t>セツゾク</t>
    </rPh>
    <rPh sb="99" eb="100">
      <t>スス</t>
    </rPh>
    <rPh sb="103" eb="107">
      <t>スイセンカリツ</t>
    </rPh>
    <rPh sb="113" eb="116">
      <t>ヘイキンチ</t>
    </rPh>
    <rPh sb="117" eb="119">
      <t>オオハバ</t>
    </rPh>
    <rPh sb="120" eb="122">
      <t>シタマワ</t>
    </rPh>
    <rPh sb="126" eb="128">
      <t>ジョウキョウ</t>
    </rPh>
    <rPh sb="137" eb="143">
      <t>ゲスイドウシヨウリョウ</t>
    </rPh>
    <rPh sb="143" eb="145">
      <t>シュウニュウ</t>
    </rPh>
    <rPh sb="146" eb="147">
      <t>スク</t>
    </rPh>
    <rPh sb="150" eb="154">
      <t>イッパンカイケイ</t>
    </rPh>
    <rPh sb="154" eb="157">
      <t>クリイレキン</t>
    </rPh>
    <rPh sb="158" eb="159">
      <t>タヨ</t>
    </rPh>
    <rPh sb="163" eb="164">
      <t>エ</t>
    </rPh>
    <rPh sb="166" eb="168">
      <t>ジョウタイ</t>
    </rPh>
    <rPh sb="182" eb="183">
      <t>ハカ</t>
    </rPh>
    <phoneticPr fontId="4"/>
  </si>
  <si>
    <t>　老朽化している施設等は少ない状況であり、有形固定資産減価償却率については、平均値を下回っている。
　しかしながら、将来的には更新等の高額な工事が予想されるため、令和３年度よりストックマネジメント計画を策定し、長寿命化を進めている。</t>
    <rPh sb="1" eb="4">
      <t>ロウキュウカ</t>
    </rPh>
    <rPh sb="8" eb="10">
      <t>シセツ</t>
    </rPh>
    <rPh sb="10" eb="11">
      <t>トウ</t>
    </rPh>
    <rPh sb="12" eb="13">
      <t>スク</t>
    </rPh>
    <rPh sb="15" eb="17">
      <t>ジョウキョウ</t>
    </rPh>
    <rPh sb="21" eb="23">
      <t>ユウケイ</t>
    </rPh>
    <rPh sb="23" eb="25">
      <t>コテイ</t>
    </rPh>
    <rPh sb="25" eb="27">
      <t>シサン</t>
    </rPh>
    <rPh sb="27" eb="31">
      <t>ゲンカショウキャク</t>
    </rPh>
    <rPh sb="31" eb="32">
      <t>リツ</t>
    </rPh>
    <rPh sb="38" eb="40">
      <t>ヘイキン</t>
    </rPh>
    <rPh sb="40" eb="41">
      <t>チ</t>
    </rPh>
    <rPh sb="42" eb="44">
      <t>シタマワ</t>
    </rPh>
    <rPh sb="58" eb="61">
      <t>ショウライテキ</t>
    </rPh>
    <rPh sb="63" eb="65">
      <t>コウシン</t>
    </rPh>
    <rPh sb="65" eb="66">
      <t>トウ</t>
    </rPh>
    <rPh sb="67" eb="69">
      <t>コウガク</t>
    </rPh>
    <rPh sb="70" eb="72">
      <t>コウジ</t>
    </rPh>
    <rPh sb="73" eb="75">
      <t>ヨソウ</t>
    </rPh>
    <rPh sb="81" eb="83">
      <t>レイワ</t>
    </rPh>
    <rPh sb="84" eb="86">
      <t>ネンド</t>
    </rPh>
    <rPh sb="98" eb="100">
      <t>ケイカク</t>
    </rPh>
    <rPh sb="101" eb="103">
      <t>サクテイ</t>
    </rPh>
    <rPh sb="105" eb="109">
      <t>チョウジュミョウカ</t>
    </rPh>
    <rPh sb="110" eb="111">
      <t>スス</t>
    </rPh>
    <phoneticPr fontId="4"/>
  </si>
  <si>
    <t>　水洗化率向上のための取組を継続的に実施し、更なる経営健全化に向けた対策を検討していく必要がある。将来的に更新等が予想される施設及び管きょについては、長寿命化を進めるとともに、計画的な更新等を進める必要がある。
　区域内の人口は減少しているが、使用料収入には顕著な変化は見られない。しかし、将来的な減少が予想されることから、経営の更なる効率化や施設の最適化等の検討を進める必要がある。</t>
    <rPh sb="1" eb="4">
      <t>スイセンカ</t>
    </rPh>
    <rPh sb="4" eb="5">
      <t>リツ</t>
    </rPh>
    <rPh sb="5" eb="7">
      <t>コウジョウ</t>
    </rPh>
    <rPh sb="11" eb="13">
      <t>トリクミ</t>
    </rPh>
    <rPh sb="14" eb="17">
      <t>ケイゾクテキ</t>
    </rPh>
    <rPh sb="18" eb="20">
      <t>ジッシ</t>
    </rPh>
    <rPh sb="22" eb="23">
      <t>サラ</t>
    </rPh>
    <rPh sb="25" eb="27">
      <t>ケイエイ</t>
    </rPh>
    <rPh sb="27" eb="30">
      <t>ケンゼンカ</t>
    </rPh>
    <rPh sb="31" eb="32">
      <t>ム</t>
    </rPh>
    <rPh sb="34" eb="36">
      <t>タイサク</t>
    </rPh>
    <rPh sb="37" eb="39">
      <t>ケントウ</t>
    </rPh>
    <rPh sb="43" eb="45">
      <t>ヒツヨウ</t>
    </rPh>
    <rPh sb="49" eb="52">
      <t>ショウライテキ</t>
    </rPh>
    <rPh sb="53" eb="56">
      <t>コウシントウ</t>
    </rPh>
    <rPh sb="57" eb="59">
      <t>ヨソウ</t>
    </rPh>
    <rPh sb="62" eb="64">
      <t>シセツ</t>
    </rPh>
    <rPh sb="64" eb="65">
      <t>オヨ</t>
    </rPh>
    <rPh sb="66" eb="67">
      <t>カン</t>
    </rPh>
    <rPh sb="75" eb="79">
      <t>チョウジュミョウカ</t>
    </rPh>
    <rPh sb="80" eb="81">
      <t>スス</t>
    </rPh>
    <rPh sb="88" eb="91">
      <t>ケイカクテキ</t>
    </rPh>
    <rPh sb="92" eb="94">
      <t>コウシン</t>
    </rPh>
    <rPh sb="94" eb="95">
      <t>トウ</t>
    </rPh>
    <rPh sb="96" eb="97">
      <t>スス</t>
    </rPh>
    <rPh sb="99" eb="101">
      <t>ヒツヨウ</t>
    </rPh>
    <rPh sb="107" eb="110">
      <t>クイキナイ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</si>
</sst>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DC-4FCF-B2F0-1E77A2DCB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</c:v>
                </c:pt>
                <c:pt idx="4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DC-4FCF-B2F0-1E77A2DCBD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26.57</c:v>
                </c:pt>
                <c:pt idx="4">
                  <c:v>25.52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78-474C-B825-1BCBF975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48.03</c:v>
                </c:pt>
                <c:pt idx="4">
                  <c:v>48.92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78-474C-B825-1BCBF975C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39.53</c:v>
                </c:pt>
                <c:pt idx="4">
                  <c:v>37.659999999999997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9-4990-A055-C7E2B88D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80.95</c:v>
                </c:pt>
                <c:pt idx="4">
                  <c:v>80.760000000000005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69-4990-A055-C7E2B88DF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100.69</c:v>
                </c:pt>
                <c:pt idx="4">
                  <c:v>102.14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C6-4CD3-87BC-7BFD3E7B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107.04</c:v>
                </c:pt>
                <c:pt idx="4">
                  <c:v>107.83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C6-4CD3-87BC-7BFD3E7B45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4.34</c:v>
                </c:pt>
                <c:pt idx="4">
                  <c:v>7.93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34-4557-A471-F8FA688A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23.37</c:v>
                </c:pt>
                <c:pt idx="4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34-4557-A471-F8FA688A37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C-471B-BFB7-A0222AF2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FC-471B-BFB7-A0222AF29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F0-4771-99DA-ED897337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37.43</c:v>
                </c:pt>
                <c:pt idx="4">
                  <c:v>30.17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0-4771-99DA-ED897337CD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26.54</c:v>
                </c:pt>
                <c:pt idx="4">
                  <c:v>24.4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88-49F6-A5D3-9E64ABAF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57.42</c:v>
                </c:pt>
                <c:pt idx="4">
                  <c:v>56.13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88-49F6-A5D3-9E64ABAF85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6189.73</c:v>
                </c:pt>
                <c:pt idx="4">
                  <c:v>5542.12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5E-4B0A-BAF5-35109F35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1174.6099999999999</c:v>
                </c:pt>
                <c:pt idx="4">
                  <c:v>1343.89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E-4B0A-BAF5-35109F351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61.5</c:v>
                </c:pt>
                <c:pt idx="4">
                  <c:v>66.77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66-44BD-BC5E-F2479FAD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75.41</c:v>
                </c:pt>
                <c:pt idx="4">
                  <c:v>72.84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66-44BD-BC5E-F2479FAD2B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238.55</c:v>
                </c:pt>
                <c:pt idx="4">
                  <c:v>220.79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2D-4D25-BE87-F274F482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223.48</c:v>
                </c:pt>
                <c:pt idx="4">
                  <c:v>232.33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2D-4D25-BE87-F274F4827F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【105.36】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【3.12】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【82.75】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【602.56】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【96.00】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【60.13】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【140.98】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【97.94】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【42.20】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【9.46】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="80" zoomScaleNormal="80" workbookViewId="0"/>
  </sheetViews>
  <sheetFormatPr defaultColWidth="2.6328125" defaultRowHeight="13" x14ac:dyDescent="0.2"/>
  <cols>
    <col min="1" max="1" width="2.6328125" customWidth="1"/>
    <col min="2" max="62" width="3.81640625" customWidth="1"/>
    <col min="64" max="78" width="3.08984375" customWidth="1"/>
    <col min="79" max="79" width="4.453125" bestFit="1" customWidth="1"/>
    <col min="81" max="82" width="4.4531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2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2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67" t="str">
        <f>データ!H6</f>
        <v>栃木県　那須烏山市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2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公共下水道</v>
      </c>
      <c r="Q8" s="64"/>
      <c r="R8" s="64"/>
      <c r="S8" s="64"/>
      <c r="T8" s="64"/>
      <c r="U8" s="64"/>
      <c r="V8" s="64"/>
      <c r="W8" s="64" t="str">
        <f>データ!L6</f>
        <v>Cd2</v>
      </c>
      <c r="X8" s="64"/>
      <c r="Y8" s="64"/>
      <c r="Z8" s="64"/>
      <c r="AA8" s="64"/>
      <c r="AB8" s="64"/>
      <c r="AC8" s="64"/>
      <c r="AD8" s="65" t="str">
        <f>データ!$M$6</f>
        <v>非設置</v>
      </c>
      <c r="AE8" s="65"/>
      <c r="AF8" s="65"/>
      <c r="AG8" s="65"/>
      <c r="AH8" s="65"/>
      <c r="AI8" s="65"/>
      <c r="AJ8" s="65"/>
      <c r="AK8" s="3"/>
      <c r="AL8" s="44">
        <f>データ!S6</f>
        <v>23482</v>
      </c>
      <c r="AM8" s="44"/>
      <c r="AN8" s="44"/>
      <c r="AO8" s="44"/>
      <c r="AP8" s="44"/>
      <c r="AQ8" s="44"/>
      <c r="AR8" s="44"/>
      <c r="AS8" s="44"/>
      <c r="AT8" s="45">
        <f>データ!T6</f>
        <v>174.35</v>
      </c>
      <c r="AU8" s="45"/>
      <c r="AV8" s="45"/>
      <c r="AW8" s="45"/>
      <c r="AX8" s="45"/>
      <c r="AY8" s="45"/>
      <c r="AZ8" s="45"/>
      <c r="BA8" s="45"/>
      <c r="BB8" s="45">
        <f>データ!U6</f>
        <v>134.68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56</v>
      </c>
      <c r="J10" s="45"/>
      <c r="K10" s="45"/>
      <c r="L10" s="45"/>
      <c r="M10" s="45"/>
      <c r="N10" s="45"/>
      <c r="O10" s="45"/>
      <c r="P10" s="45">
        <f>データ!P6</f>
        <v>12.13</v>
      </c>
      <c r="Q10" s="45"/>
      <c r="R10" s="45"/>
      <c r="S10" s="45"/>
      <c r="T10" s="45"/>
      <c r="U10" s="45"/>
      <c r="V10" s="45"/>
      <c r="W10" s="45">
        <f>データ!Q6</f>
        <v>90.74</v>
      </c>
      <c r="X10" s="45"/>
      <c r="Y10" s="45"/>
      <c r="Z10" s="45"/>
      <c r="AA10" s="45"/>
      <c r="AB10" s="45"/>
      <c r="AC10" s="45"/>
      <c r="AD10" s="44">
        <f>データ!R6</f>
        <v>2805</v>
      </c>
      <c r="AE10" s="44"/>
      <c r="AF10" s="44"/>
      <c r="AG10" s="44"/>
      <c r="AH10" s="44"/>
      <c r="AI10" s="44"/>
      <c r="AJ10" s="44"/>
      <c r="AK10" s="2"/>
      <c r="AL10" s="44">
        <f>データ!V6</f>
        <v>2828</v>
      </c>
      <c r="AM10" s="44"/>
      <c r="AN10" s="44"/>
      <c r="AO10" s="44"/>
      <c r="AP10" s="44"/>
      <c r="AQ10" s="44"/>
      <c r="AR10" s="44"/>
      <c r="AS10" s="44"/>
      <c r="AT10" s="45">
        <f>データ!W6</f>
        <v>1.21</v>
      </c>
      <c r="AU10" s="45"/>
      <c r="AV10" s="45"/>
      <c r="AW10" s="45"/>
      <c r="AX10" s="45"/>
      <c r="AY10" s="45"/>
      <c r="AZ10" s="45"/>
      <c r="BA10" s="45"/>
      <c r="BB10" s="45">
        <f>データ!X6</f>
        <v>2337.19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113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114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115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【105.36】</v>
      </c>
      <c r="F85" s="12" t="str">
        <f>データ!AT6</f>
        <v>【3.12】</v>
      </c>
      <c r="G85" s="12" t="str">
        <f>データ!BE6</f>
        <v>【82.75】</v>
      </c>
      <c r="H85" s="12" t="str">
        <f>データ!BP6</f>
        <v>【602.56】</v>
      </c>
      <c r="I85" s="12" t="str">
        <f>データ!CA6</f>
        <v>【97.94】</v>
      </c>
      <c r="J85" s="12" t="str">
        <f>データ!CL6</f>
        <v>【140.98】</v>
      </c>
      <c r="K85" s="12" t="str">
        <f>データ!CW6</f>
        <v>【60.13】</v>
      </c>
      <c r="L85" s="12" t="str">
        <f>データ!DH6</f>
        <v>【96.00】</v>
      </c>
      <c r="M85" s="12" t="str">
        <f>データ!DS6</f>
        <v>【42.20】</v>
      </c>
      <c r="N85" s="12" t="str">
        <f>データ!ED6</f>
        <v>【9.46】</v>
      </c>
      <c r="O85" s="12" t="str">
        <f>データ!EO6</f>
        <v>【0.19】</v>
      </c>
    </row>
  </sheetData>
  <sheetProtection algorithmName="SHA-512" hashValue="CqoD5RnkK/po0nwuAgj3pyanFrm5sA0jTq6LOmdfr2foB4lXx/ph18UM0ckLmiVoIvEXanRQS6F8foT0E5j5gQ==" saltValue="AB9wzHF0yfHDcxekVfcGBQ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0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" x14ac:dyDescent="0.2"/>
  <cols>
    <col min="2" max="144" width="11.9062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92151</v>
      </c>
      <c r="D6" s="19">
        <f t="shared" si="3"/>
        <v>46</v>
      </c>
      <c r="E6" s="19">
        <f t="shared" si="3"/>
        <v>17</v>
      </c>
      <c r="F6" s="19">
        <f t="shared" si="3"/>
        <v>1</v>
      </c>
      <c r="G6" s="19">
        <f t="shared" si="3"/>
        <v>0</v>
      </c>
      <c r="H6" s="19" t="str">
        <f t="shared" si="3"/>
        <v>栃木県　那須烏山市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公共下水道</v>
      </c>
      <c r="L6" s="19" t="str">
        <f t="shared" si="3"/>
        <v>Cd2</v>
      </c>
      <c r="M6" s="19" t="str">
        <f t="shared" si="3"/>
        <v>非設置</v>
      </c>
      <c r="N6" s="20" t="str">
        <f t="shared" si="3"/>
        <v>-</v>
      </c>
      <c r="O6" s="20">
        <f t="shared" si="3"/>
        <v>56</v>
      </c>
      <c r="P6" s="20">
        <f t="shared" si="3"/>
        <v>12.13</v>
      </c>
      <c r="Q6" s="20">
        <f t="shared" si="3"/>
        <v>90.74</v>
      </c>
      <c r="R6" s="20">
        <f t="shared" si="3"/>
        <v>2805</v>
      </c>
      <c r="S6" s="20">
        <f t="shared" si="3"/>
        <v>23482</v>
      </c>
      <c r="T6" s="20">
        <f t="shared" si="3"/>
        <v>174.35</v>
      </c>
      <c r="U6" s="20">
        <f t="shared" si="3"/>
        <v>134.68</v>
      </c>
      <c r="V6" s="20">
        <f t="shared" si="3"/>
        <v>2828</v>
      </c>
      <c r="W6" s="20">
        <f t="shared" si="3"/>
        <v>1.21</v>
      </c>
      <c r="X6" s="20">
        <f t="shared" si="3"/>
        <v>2337.19</v>
      </c>
      <c r="Y6" s="21" t="str">
        <f>IF(Y7="",NA(),Y7)</f>
        <v>-</v>
      </c>
      <c r="Z6" s="21" t="str">
        <f t="shared" ref="Z6:AH6" si="4">IF(Z7="",NA(),Z7)</f>
        <v>-</v>
      </c>
      <c r="AA6" s="21" t="str">
        <f t="shared" si="4"/>
        <v>-</v>
      </c>
      <c r="AB6" s="21">
        <f t="shared" si="4"/>
        <v>100.69</v>
      </c>
      <c r="AC6" s="21">
        <f t="shared" si="4"/>
        <v>102.14</v>
      </c>
      <c r="AD6" s="21" t="str">
        <f t="shared" si="4"/>
        <v>-</v>
      </c>
      <c r="AE6" s="21" t="str">
        <f t="shared" si="4"/>
        <v>-</v>
      </c>
      <c r="AF6" s="21" t="str">
        <f t="shared" si="4"/>
        <v>-</v>
      </c>
      <c r="AG6" s="21">
        <f t="shared" si="4"/>
        <v>107.04</v>
      </c>
      <c r="AH6" s="21">
        <f t="shared" si="4"/>
        <v>107.83</v>
      </c>
      <c r="AI6" s="20" t="str">
        <f>IF(AI7="","",IF(AI7="-","【-】","【"&amp;SUBSTITUTE(TEXT(AI7,"#,##0.00"),"-","△")&amp;"】"))</f>
        <v>【105.36】</v>
      </c>
      <c r="AJ6" s="21" t="str">
        <f>IF(AJ7="",NA(),AJ7)</f>
        <v>-</v>
      </c>
      <c r="AK6" s="21" t="str">
        <f t="shared" ref="AK6:AS6" si="5">IF(AK7="",NA(),AK7)</f>
        <v>-</v>
      </c>
      <c r="AL6" s="21" t="str">
        <f t="shared" si="5"/>
        <v>-</v>
      </c>
      <c r="AM6" s="20">
        <f t="shared" si="5"/>
        <v>0</v>
      </c>
      <c r="AN6" s="20">
        <f t="shared" si="5"/>
        <v>0</v>
      </c>
      <c r="AO6" s="21" t="str">
        <f t="shared" si="5"/>
        <v>-</v>
      </c>
      <c r="AP6" s="21" t="str">
        <f t="shared" si="5"/>
        <v>-</v>
      </c>
      <c r="AQ6" s="21" t="str">
        <f t="shared" si="5"/>
        <v>-</v>
      </c>
      <c r="AR6" s="21">
        <f t="shared" si="5"/>
        <v>37.43</v>
      </c>
      <c r="AS6" s="21">
        <f t="shared" si="5"/>
        <v>30.17</v>
      </c>
      <c r="AT6" s="20" t="str">
        <f>IF(AT7="","",IF(AT7="-","【-】","【"&amp;SUBSTITUTE(TEXT(AT7,"#,##0.00"),"-","△")&amp;"】"))</f>
        <v>【3.12】</v>
      </c>
      <c r="AU6" s="21" t="str">
        <f>IF(AU7="",NA(),AU7)</f>
        <v>-</v>
      </c>
      <c r="AV6" s="21" t="str">
        <f t="shared" ref="AV6:BD6" si="6">IF(AV7="",NA(),AV7)</f>
        <v>-</v>
      </c>
      <c r="AW6" s="21" t="str">
        <f t="shared" si="6"/>
        <v>-</v>
      </c>
      <c r="AX6" s="21">
        <f t="shared" si="6"/>
        <v>26.54</v>
      </c>
      <c r="AY6" s="21">
        <f t="shared" si="6"/>
        <v>24.4</v>
      </c>
      <c r="AZ6" s="21" t="str">
        <f t="shared" si="6"/>
        <v>-</v>
      </c>
      <c r="BA6" s="21" t="str">
        <f t="shared" si="6"/>
        <v>-</v>
      </c>
      <c r="BB6" s="21" t="str">
        <f t="shared" si="6"/>
        <v>-</v>
      </c>
      <c r="BC6" s="21">
        <f t="shared" si="6"/>
        <v>57.42</v>
      </c>
      <c r="BD6" s="21">
        <f t="shared" si="6"/>
        <v>56.13</v>
      </c>
      <c r="BE6" s="20" t="str">
        <f>IF(BE7="","",IF(BE7="-","【-】","【"&amp;SUBSTITUTE(TEXT(BE7,"#,##0.00"),"-","△")&amp;"】"))</f>
        <v>【82.75】</v>
      </c>
      <c r="BF6" s="21" t="str">
        <f>IF(BF7="",NA(),BF7)</f>
        <v>-</v>
      </c>
      <c r="BG6" s="21" t="str">
        <f t="shared" ref="BG6:BO6" si="7">IF(BG7="",NA(),BG7)</f>
        <v>-</v>
      </c>
      <c r="BH6" s="21" t="str">
        <f t="shared" si="7"/>
        <v>-</v>
      </c>
      <c r="BI6" s="21">
        <f t="shared" si="7"/>
        <v>6189.73</v>
      </c>
      <c r="BJ6" s="21">
        <f t="shared" si="7"/>
        <v>5542.12</v>
      </c>
      <c r="BK6" s="21" t="str">
        <f t="shared" si="7"/>
        <v>-</v>
      </c>
      <c r="BL6" s="21" t="str">
        <f t="shared" si="7"/>
        <v>-</v>
      </c>
      <c r="BM6" s="21" t="str">
        <f t="shared" si="7"/>
        <v>-</v>
      </c>
      <c r="BN6" s="21">
        <f t="shared" si="7"/>
        <v>1174.6099999999999</v>
      </c>
      <c r="BO6" s="21">
        <f t="shared" si="7"/>
        <v>1343.89</v>
      </c>
      <c r="BP6" s="20" t="str">
        <f>IF(BP7="","",IF(BP7="-","【-】","【"&amp;SUBSTITUTE(TEXT(BP7,"#,##0.00"),"-","△")&amp;"】"))</f>
        <v>【602.56】</v>
      </c>
      <c r="BQ6" s="21" t="str">
        <f>IF(BQ7="",NA(),BQ7)</f>
        <v>-</v>
      </c>
      <c r="BR6" s="21" t="str">
        <f t="shared" ref="BR6:BZ6" si="8">IF(BR7="",NA(),BR7)</f>
        <v>-</v>
      </c>
      <c r="BS6" s="21" t="str">
        <f t="shared" si="8"/>
        <v>-</v>
      </c>
      <c r="BT6" s="21">
        <f t="shared" si="8"/>
        <v>61.5</v>
      </c>
      <c r="BU6" s="21">
        <f t="shared" si="8"/>
        <v>66.77</v>
      </c>
      <c r="BV6" s="21" t="str">
        <f t="shared" si="8"/>
        <v>-</v>
      </c>
      <c r="BW6" s="21" t="str">
        <f t="shared" si="8"/>
        <v>-</v>
      </c>
      <c r="BX6" s="21" t="str">
        <f t="shared" si="8"/>
        <v>-</v>
      </c>
      <c r="BY6" s="21">
        <f t="shared" si="8"/>
        <v>75.41</v>
      </c>
      <c r="BZ6" s="21">
        <f t="shared" si="8"/>
        <v>72.84</v>
      </c>
      <c r="CA6" s="20" t="str">
        <f>IF(CA7="","",IF(CA7="-","【-】","【"&amp;SUBSTITUTE(TEXT(CA7,"#,##0.00"),"-","△")&amp;"】"))</f>
        <v>【97.94】</v>
      </c>
      <c r="CB6" s="21" t="str">
        <f>IF(CB7="",NA(),CB7)</f>
        <v>-</v>
      </c>
      <c r="CC6" s="21" t="str">
        <f t="shared" ref="CC6:CK6" si="9">IF(CC7="",NA(),CC7)</f>
        <v>-</v>
      </c>
      <c r="CD6" s="21" t="str">
        <f t="shared" si="9"/>
        <v>-</v>
      </c>
      <c r="CE6" s="21">
        <f t="shared" si="9"/>
        <v>238.55</v>
      </c>
      <c r="CF6" s="21">
        <f t="shared" si="9"/>
        <v>220.79</v>
      </c>
      <c r="CG6" s="21" t="str">
        <f t="shared" si="9"/>
        <v>-</v>
      </c>
      <c r="CH6" s="21" t="str">
        <f t="shared" si="9"/>
        <v>-</v>
      </c>
      <c r="CI6" s="21" t="str">
        <f t="shared" si="9"/>
        <v>-</v>
      </c>
      <c r="CJ6" s="21">
        <f t="shared" si="9"/>
        <v>223.48</v>
      </c>
      <c r="CK6" s="21">
        <f t="shared" si="9"/>
        <v>232.33</v>
      </c>
      <c r="CL6" s="20" t="str">
        <f>IF(CL7="","",IF(CL7="-","【-】","【"&amp;SUBSTITUTE(TEXT(CL7,"#,##0.00"),"-","△")&amp;"】"))</f>
        <v>【140.98】</v>
      </c>
      <c r="CM6" s="21" t="str">
        <f>IF(CM7="",NA(),CM7)</f>
        <v>-</v>
      </c>
      <c r="CN6" s="21" t="str">
        <f t="shared" ref="CN6:CV6" si="10">IF(CN7="",NA(),CN7)</f>
        <v>-</v>
      </c>
      <c r="CO6" s="21" t="str">
        <f t="shared" si="10"/>
        <v>-</v>
      </c>
      <c r="CP6" s="21">
        <f t="shared" si="10"/>
        <v>26.57</v>
      </c>
      <c r="CQ6" s="21">
        <f t="shared" si="10"/>
        <v>25.52</v>
      </c>
      <c r="CR6" s="21" t="str">
        <f t="shared" si="10"/>
        <v>-</v>
      </c>
      <c r="CS6" s="21" t="str">
        <f t="shared" si="10"/>
        <v>-</v>
      </c>
      <c r="CT6" s="21" t="str">
        <f t="shared" si="10"/>
        <v>-</v>
      </c>
      <c r="CU6" s="21">
        <f t="shared" si="10"/>
        <v>48.03</v>
      </c>
      <c r="CV6" s="21">
        <f t="shared" si="10"/>
        <v>48.92</v>
      </c>
      <c r="CW6" s="20" t="str">
        <f>IF(CW7="","",IF(CW7="-","【-】","【"&amp;SUBSTITUTE(TEXT(CW7,"#,##0.00"),"-","△")&amp;"】"))</f>
        <v>【60.13】</v>
      </c>
      <c r="CX6" s="21" t="str">
        <f>IF(CX7="",NA(),CX7)</f>
        <v>-</v>
      </c>
      <c r="CY6" s="21" t="str">
        <f t="shared" ref="CY6:DG6" si="11">IF(CY7="",NA(),CY7)</f>
        <v>-</v>
      </c>
      <c r="CZ6" s="21" t="str">
        <f t="shared" si="11"/>
        <v>-</v>
      </c>
      <c r="DA6" s="21">
        <f t="shared" si="11"/>
        <v>39.53</v>
      </c>
      <c r="DB6" s="21">
        <f t="shared" si="11"/>
        <v>37.659999999999997</v>
      </c>
      <c r="DC6" s="21" t="str">
        <f t="shared" si="11"/>
        <v>-</v>
      </c>
      <c r="DD6" s="21" t="str">
        <f t="shared" si="11"/>
        <v>-</v>
      </c>
      <c r="DE6" s="21" t="str">
        <f t="shared" si="11"/>
        <v>-</v>
      </c>
      <c r="DF6" s="21">
        <f t="shared" si="11"/>
        <v>80.95</v>
      </c>
      <c r="DG6" s="21">
        <f t="shared" si="11"/>
        <v>80.760000000000005</v>
      </c>
      <c r="DH6" s="20" t="str">
        <f>IF(DH7="","",IF(DH7="-","【-】","【"&amp;SUBSTITUTE(TEXT(DH7,"#,##0.00"),"-","△")&amp;"】"))</f>
        <v>【96.00】</v>
      </c>
      <c r="DI6" s="21" t="str">
        <f>IF(DI7="",NA(),DI7)</f>
        <v>-</v>
      </c>
      <c r="DJ6" s="21" t="str">
        <f t="shared" ref="DJ6:DR6" si="12">IF(DJ7="",NA(),DJ7)</f>
        <v>-</v>
      </c>
      <c r="DK6" s="21" t="str">
        <f t="shared" si="12"/>
        <v>-</v>
      </c>
      <c r="DL6" s="21">
        <f t="shared" si="12"/>
        <v>4.34</v>
      </c>
      <c r="DM6" s="21">
        <f t="shared" si="12"/>
        <v>7.93</v>
      </c>
      <c r="DN6" s="21" t="str">
        <f t="shared" si="12"/>
        <v>-</v>
      </c>
      <c r="DO6" s="21" t="str">
        <f t="shared" si="12"/>
        <v>-</v>
      </c>
      <c r="DP6" s="21" t="str">
        <f t="shared" si="12"/>
        <v>-</v>
      </c>
      <c r="DQ6" s="21">
        <f t="shared" si="12"/>
        <v>23.37</v>
      </c>
      <c r="DR6" s="21">
        <f t="shared" si="12"/>
        <v>22.1</v>
      </c>
      <c r="DS6" s="20" t="str">
        <f>IF(DS7="","",IF(DS7="-","【-】","【"&amp;SUBSTITUTE(TEXT(DS7,"#,##0.00"),"-","△")&amp;"】"))</f>
        <v>【42.20】</v>
      </c>
      <c r="DT6" s="21" t="str">
        <f>IF(DT7="",NA(),DT7)</f>
        <v>-</v>
      </c>
      <c r="DU6" s="21" t="str">
        <f t="shared" ref="DU6:EC6" si="13">IF(DU7="",NA(),DU7)</f>
        <v>-</v>
      </c>
      <c r="DV6" s="21" t="str">
        <f t="shared" si="13"/>
        <v>-</v>
      </c>
      <c r="DW6" s="20">
        <f t="shared" si="13"/>
        <v>0</v>
      </c>
      <c r="DX6" s="20">
        <f t="shared" si="13"/>
        <v>0</v>
      </c>
      <c r="DY6" s="21" t="str">
        <f t="shared" si="13"/>
        <v>-</v>
      </c>
      <c r="DZ6" s="21" t="str">
        <f t="shared" si="13"/>
        <v>-</v>
      </c>
      <c r="EA6" s="21" t="str">
        <f t="shared" si="13"/>
        <v>-</v>
      </c>
      <c r="EB6" s="20">
        <f t="shared" si="13"/>
        <v>0</v>
      </c>
      <c r="EC6" s="20">
        <f t="shared" si="13"/>
        <v>0</v>
      </c>
      <c r="ED6" s="20" t="str">
        <f>IF(ED7="","",IF(ED7="-","【-】","【"&amp;SUBSTITUTE(TEXT(ED7,"#,##0.00"),"-","△")&amp;"】"))</f>
        <v>【9.46】</v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0">
        <f t="shared" si="14"/>
        <v>0</v>
      </c>
      <c r="EI6" s="20">
        <f t="shared" si="14"/>
        <v>0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>
        <f t="shared" si="14"/>
        <v>0.1</v>
      </c>
      <c r="EN6" s="21">
        <f t="shared" si="14"/>
        <v>0.04</v>
      </c>
      <c r="EO6" s="20" t="str">
        <f>IF(EO7="","",IF(EO7="-","【-】","【"&amp;SUBSTITUTE(TEXT(EO7,"#,##0.00"),"-","△")&amp;"】"))</f>
        <v>【0.19】</v>
      </c>
    </row>
    <row r="7" spans="1:148" s="22" customFormat="1" x14ac:dyDescent="0.2">
      <c r="A7" s="14"/>
      <c r="B7" s="23">
        <v>2024</v>
      </c>
      <c r="C7" s="23">
        <v>92151</v>
      </c>
      <c r="D7" s="23">
        <v>46</v>
      </c>
      <c r="E7" s="23">
        <v>17</v>
      </c>
      <c r="F7" s="23">
        <v>1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56</v>
      </c>
      <c r="P7" s="24">
        <v>12.13</v>
      </c>
      <c r="Q7" s="24">
        <v>90.74</v>
      </c>
      <c r="R7" s="24">
        <v>2805</v>
      </c>
      <c r="S7" s="24">
        <v>23482</v>
      </c>
      <c r="T7" s="24">
        <v>174.35</v>
      </c>
      <c r="U7" s="24">
        <v>134.68</v>
      </c>
      <c r="V7" s="24">
        <v>2828</v>
      </c>
      <c r="W7" s="24">
        <v>1.21</v>
      </c>
      <c r="X7" s="24">
        <v>2337.19</v>
      </c>
      <c r="Y7" s="24" t="s">
        <v>102</v>
      </c>
      <c r="Z7" s="24" t="s">
        <v>102</v>
      </c>
      <c r="AA7" s="24" t="s">
        <v>102</v>
      </c>
      <c r="AB7" s="24">
        <v>100.69</v>
      </c>
      <c r="AC7" s="24">
        <v>102.14</v>
      </c>
      <c r="AD7" s="24" t="s">
        <v>102</v>
      </c>
      <c r="AE7" s="24" t="s">
        <v>102</v>
      </c>
      <c r="AF7" s="24" t="s">
        <v>102</v>
      </c>
      <c r="AG7" s="24">
        <v>107.04</v>
      </c>
      <c r="AH7" s="24">
        <v>107.83</v>
      </c>
      <c r="AI7" s="24">
        <v>105.36</v>
      </c>
      <c r="AJ7" s="24" t="s">
        <v>102</v>
      </c>
      <c r="AK7" s="24" t="s">
        <v>102</v>
      </c>
      <c r="AL7" s="24" t="s">
        <v>102</v>
      </c>
      <c r="AM7" s="24">
        <v>0</v>
      </c>
      <c r="AN7" s="24">
        <v>0</v>
      </c>
      <c r="AO7" s="24" t="s">
        <v>102</v>
      </c>
      <c r="AP7" s="24" t="s">
        <v>102</v>
      </c>
      <c r="AQ7" s="24" t="s">
        <v>102</v>
      </c>
      <c r="AR7" s="24">
        <v>37.43</v>
      </c>
      <c r="AS7" s="24">
        <v>30.17</v>
      </c>
      <c r="AT7" s="24">
        <v>3.12</v>
      </c>
      <c r="AU7" s="24" t="s">
        <v>102</v>
      </c>
      <c r="AV7" s="24" t="s">
        <v>102</v>
      </c>
      <c r="AW7" s="24" t="s">
        <v>102</v>
      </c>
      <c r="AX7" s="24">
        <v>26.54</v>
      </c>
      <c r="AY7" s="24">
        <v>24.4</v>
      </c>
      <c r="AZ7" s="24" t="s">
        <v>102</v>
      </c>
      <c r="BA7" s="24" t="s">
        <v>102</v>
      </c>
      <c r="BB7" s="24" t="s">
        <v>102</v>
      </c>
      <c r="BC7" s="24">
        <v>57.42</v>
      </c>
      <c r="BD7" s="24">
        <v>56.13</v>
      </c>
      <c r="BE7" s="24">
        <v>82.75</v>
      </c>
      <c r="BF7" s="24" t="s">
        <v>102</v>
      </c>
      <c r="BG7" s="24" t="s">
        <v>102</v>
      </c>
      <c r="BH7" s="24" t="s">
        <v>102</v>
      </c>
      <c r="BI7" s="24">
        <v>6189.73</v>
      </c>
      <c r="BJ7" s="24">
        <v>5542.12</v>
      </c>
      <c r="BK7" s="24" t="s">
        <v>102</v>
      </c>
      <c r="BL7" s="24" t="s">
        <v>102</v>
      </c>
      <c r="BM7" s="24" t="s">
        <v>102</v>
      </c>
      <c r="BN7" s="24">
        <v>1174.6099999999999</v>
      </c>
      <c r="BO7" s="24">
        <v>1343.89</v>
      </c>
      <c r="BP7" s="24">
        <v>602.55999999999995</v>
      </c>
      <c r="BQ7" s="24" t="s">
        <v>102</v>
      </c>
      <c r="BR7" s="24" t="s">
        <v>102</v>
      </c>
      <c r="BS7" s="24" t="s">
        <v>102</v>
      </c>
      <c r="BT7" s="24">
        <v>61.5</v>
      </c>
      <c r="BU7" s="24">
        <v>66.77</v>
      </c>
      <c r="BV7" s="24" t="s">
        <v>102</v>
      </c>
      <c r="BW7" s="24" t="s">
        <v>102</v>
      </c>
      <c r="BX7" s="24" t="s">
        <v>102</v>
      </c>
      <c r="BY7" s="24">
        <v>75.41</v>
      </c>
      <c r="BZ7" s="24">
        <v>72.84</v>
      </c>
      <c r="CA7" s="24">
        <v>97.94</v>
      </c>
      <c r="CB7" s="24" t="s">
        <v>102</v>
      </c>
      <c r="CC7" s="24" t="s">
        <v>102</v>
      </c>
      <c r="CD7" s="24" t="s">
        <v>102</v>
      </c>
      <c r="CE7" s="24">
        <v>238.55</v>
      </c>
      <c r="CF7" s="24">
        <v>220.79</v>
      </c>
      <c r="CG7" s="24" t="s">
        <v>102</v>
      </c>
      <c r="CH7" s="24" t="s">
        <v>102</v>
      </c>
      <c r="CI7" s="24" t="s">
        <v>102</v>
      </c>
      <c r="CJ7" s="24">
        <v>223.48</v>
      </c>
      <c r="CK7" s="24">
        <v>232.33</v>
      </c>
      <c r="CL7" s="24">
        <v>140.97999999999999</v>
      </c>
      <c r="CM7" s="24" t="s">
        <v>102</v>
      </c>
      <c r="CN7" s="24" t="s">
        <v>102</v>
      </c>
      <c r="CO7" s="24" t="s">
        <v>102</v>
      </c>
      <c r="CP7" s="24">
        <v>26.57</v>
      </c>
      <c r="CQ7" s="24">
        <v>25.52</v>
      </c>
      <c r="CR7" s="24" t="s">
        <v>102</v>
      </c>
      <c r="CS7" s="24" t="s">
        <v>102</v>
      </c>
      <c r="CT7" s="24" t="s">
        <v>102</v>
      </c>
      <c r="CU7" s="24">
        <v>48.03</v>
      </c>
      <c r="CV7" s="24">
        <v>48.92</v>
      </c>
      <c r="CW7" s="24">
        <v>60.13</v>
      </c>
      <c r="CX7" s="24" t="s">
        <v>102</v>
      </c>
      <c r="CY7" s="24" t="s">
        <v>102</v>
      </c>
      <c r="CZ7" s="24" t="s">
        <v>102</v>
      </c>
      <c r="DA7" s="24">
        <v>39.53</v>
      </c>
      <c r="DB7" s="24">
        <v>37.659999999999997</v>
      </c>
      <c r="DC7" s="24" t="s">
        <v>102</v>
      </c>
      <c r="DD7" s="24" t="s">
        <v>102</v>
      </c>
      <c r="DE7" s="24" t="s">
        <v>102</v>
      </c>
      <c r="DF7" s="24">
        <v>80.95</v>
      </c>
      <c r="DG7" s="24">
        <v>80.760000000000005</v>
      </c>
      <c r="DH7" s="24">
        <v>96</v>
      </c>
      <c r="DI7" s="24" t="s">
        <v>102</v>
      </c>
      <c r="DJ7" s="24" t="s">
        <v>102</v>
      </c>
      <c r="DK7" s="24" t="s">
        <v>102</v>
      </c>
      <c r="DL7" s="24">
        <v>4.34</v>
      </c>
      <c r="DM7" s="24">
        <v>7.93</v>
      </c>
      <c r="DN7" s="24" t="s">
        <v>102</v>
      </c>
      <c r="DO7" s="24" t="s">
        <v>102</v>
      </c>
      <c r="DP7" s="24" t="s">
        <v>102</v>
      </c>
      <c r="DQ7" s="24">
        <v>23.37</v>
      </c>
      <c r="DR7" s="24">
        <v>22.1</v>
      </c>
      <c r="DS7" s="24">
        <v>42.2</v>
      </c>
      <c r="DT7" s="24" t="s">
        <v>102</v>
      </c>
      <c r="DU7" s="24" t="s">
        <v>102</v>
      </c>
      <c r="DV7" s="24" t="s">
        <v>102</v>
      </c>
      <c r="DW7" s="24">
        <v>0</v>
      </c>
      <c r="DX7" s="24">
        <v>0</v>
      </c>
      <c r="DY7" s="24" t="s">
        <v>102</v>
      </c>
      <c r="DZ7" s="24" t="s">
        <v>102</v>
      </c>
      <c r="EA7" s="24" t="s">
        <v>102</v>
      </c>
      <c r="EB7" s="24">
        <v>0</v>
      </c>
      <c r="EC7" s="24">
        <v>0</v>
      </c>
      <c r="ED7" s="24">
        <v>9.4600000000000009</v>
      </c>
      <c r="EE7" s="24" t="s">
        <v>102</v>
      </c>
      <c r="EF7" s="24" t="s">
        <v>102</v>
      </c>
      <c r="EG7" s="24" t="s">
        <v>102</v>
      </c>
      <c r="EH7" s="24">
        <v>0</v>
      </c>
      <c r="EI7" s="24">
        <v>0</v>
      </c>
      <c r="EJ7" s="24" t="s">
        <v>102</v>
      </c>
      <c r="EK7" s="24" t="s">
        <v>102</v>
      </c>
      <c r="EL7" s="24" t="s">
        <v>102</v>
      </c>
      <c r="EM7" s="24">
        <v>0.1</v>
      </c>
      <c r="EN7" s="24">
        <v>0.04</v>
      </c>
      <c r="EO7" s="24">
        <v>0.19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111</v>
      </c>
      <c r="D13" t="s">
        <v>111</v>
      </c>
      <c r="E13" t="s">
        <v>111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青木　大輔</cp:lastModifiedBy>
  <cp:lastPrinted>2026-03-02T00:34:17Z</cp:lastPrinted>
  <dcterms:created xsi:type="dcterms:W3CDTF">2025-12-23T05:58:08Z</dcterms:created>
  <dcterms:modified xsi:type="dcterms:W3CDTF">2026-03-06T05:02:54Z</dcterms:modified>
  <cp:category/>
</cp:coreProperties>
</file>