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L:\05財政担当\R7（2025）\④公営企業\02 公営企業決算統計\15 公営企業に係る経営比較分析表（令和６年度決算）の分析等について\06 県HP公開\05 下水道（特環）\"/>
    </mc:Choice>
  </mc:AlternateContent>
  <xr:revisionPtr revIDLastSave="0" documentId="13_ncr:1_{FABADC86-8287-4630-B8CB-0F2B5A9BECCA}" xr6:coauthVersionLast="47" xr6:coauthVersionMax="47" xr10:uidLastSave="{00000000-0000-0000-0000-000000000000}"/>
  <workbookProtection workbookAlgorithmName="SHA-512" workbookHashValue="JRChNY+8X2lhfh25jB7vvSfZGMuOjN43faiWL/wlJs8e18/Nq/ftCtywMFGW4th8a+bcnZx7sfYsB5ySJWsMUg==" workbookSaltValue="FJC294cdUbz1zWVsMvZitQ=="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S6" i="5"/>
  <c r="AL8" i="4" s="1"/>
  <c r="R6" i="5"/>
  <c r="AD10" i="4" s="1"/>
  <c r="Q6" i="5"/>
  <c r="W10" i="4" s="1"/>
  <c r="P6" i="5"/>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I85" i="4"/>
  <c r="H85" i="4"/>
  <c r="G85" i="4"/>
  <c r="P10" i="4"/>
  <c r="AT8" i="4"/>
  <c r="B6"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<sst xmlns="http://schemas.openxmlformats.org/spreadsheetml/2006/main" count="231" uniqueCount="116">
  <si>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</si>
  <si>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</si>
  <si>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</si>
  <si>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</si>
  <si>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</si>
  <si>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</si>
  <si>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</si>
  <si>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</si>
  <si>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</si>
  <si>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</si>
  <si>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</si>
  <si>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</si>
  <si>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</si>
  <si>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</si>
  <si>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</si>
  <si>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</si>
  <si>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</si>
  <si>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</si>
  <si>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</si>
  <si>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</si>
  <si>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</si>
  <si>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</si>
  <si>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</si>
  <si>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</si>
  <si>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</si>
  <si>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</si>
  <si>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</si>
  <si>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</si>
  <si>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</si>
  <si>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</si>
  <si>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</si>
  <si>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</si>
  <si>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</si>
  <si>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</si>
  <si>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</si>
  <si>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</si>
  <si>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</si>
  <si>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</si>
  <si>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</si>
  <si>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</si>
  <si>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</si>
  <si>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</si>
  <si>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</si>
  <si>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</si>
  <si>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</si>
  <si>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</si>
  <si>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</si>
  <si>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</si>
  <si>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</si>
  <si>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</si>
  <si>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</si>
  <si>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</si>
  <si>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</si>
  <si>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</si>
  <si>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</si>
  <si>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</si>
  <si>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</si>
  <si>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</si>
  <si>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</si>
  <si>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</si>
  <si>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</si>
  <si>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</si>
  <si>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</si>
  <si>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</si>
  <si>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</si>
  <si>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</si>
  <si>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</si>
  <si>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</si>
  <si>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</si>
  <si>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</si>
  <si>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</si>
  <si>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</si>
  <si>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</si>
  <si>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</si>
  <si>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</si>
  <si>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</si>
  <si>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</si>
  <si>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</si>
  <si>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</si>
  <si>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</si>
  <si>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</si>
  <si>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</si>
  <si>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</si>
  <si>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</si>
  <si>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</si>
  <si>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</si>
  <si>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</si>
  <si>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</si>
  <si>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</si>
  <si>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</si>
  <si>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</si>
  <si>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</si>
  <si>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</si>
  <si>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</si>
  <si>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</si>
  <si>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</si>
  <si>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栃木県　那須塩原市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</si>
  <si>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</si>
  <si>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</si>
  <si>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</si>
  <si>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</si>
  <si>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</si>
  <si>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</si>
  <si>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</si>
  <si>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</si>
  <si>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</si>
  <si>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</si>
  <si>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</si>
  <si>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</si>
  <si>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</si>
  <si>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</si>
  <si>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</si>
  <si>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</si>
  <si>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（1）健全性について
　経常収支比率は、対類似団体平均を大きく上回り、健全な経営状態を維持しています。
　流動比率は前年度から向上し、類似団体平均を大きく上回っていますが、短期的な支払能力の目安となる100％にはわずかに届いていないため、今後も企業債償還を着実に進め、資金繰りの流動性確保に努める必要があります。
　企業債残高対事業規模比率は、類似団体平均を上回り、事業規模に対し借入金負担が財政的重荷となっているため、企業債の償還を着実に進めてまいります。
　経費回収率はわずかに向上傾向にあるものの、100％を下回っており、使用料収益のみで汚水処理費用を賄いきれないため、一般会計からの繰入金に依存している状態が続いています。
　汚水処理原価は150.62円と、類似団体平均（201.33円）よりも低く抑えられており、全国平均と比較しても効率的な汚水処理が行われています。　
（2）効率性について
　施設利用率が類似団体平均を大幅に下回っているのは、公共下水道と同一の処理場で処理しているためです。
　水洗化率は、類似団体平均を下回っています。処理区域内における水洗化普及による環境保全と収益基盤の構築を進めていきます。</t>
    <phoneticPr fontId="4"/>
  </si>
  <si>
    <t>　有形固定資産減価償却率は、令和2年度に公営企業会計に移行し、未償却残高を資産の取得価額とし、減価償却累計額が0の状態で開始したため極端に低く、年々上昇しています。
　管渠老朽化率は、法定耐用年数を経過した管渠がないため0.00％を維持していますが、供用開始から30年以上経過しているため、今後施設の老朽化がますます進むことが想定されます。
　管渠改善率においても、現時点では0.00％ですが、今後計画的な更新が必要になっていくため、令和3年度から運用を開始しているストックマネジメント計画に基づき、施設の更新を実施していきます。</t>
    <phoneticPr fontId="4"/>
  </si>
  <si>
    <t>　本市の特定環境保全公共下水道事業は、経費回収率が100％を下回り、不足分を一般会計からの繰入金で賄っている状況です。
　サービス需要の減少への対応について、未普及・未接続世帯への普及促進を行い、水洗化率（現在79.77％）の向上を図ります。また、近年の物価高騰やエネルギー価格、職員給与費の上昇により、営業費用が増加するリスクがあるため、今後、適切な下水道使用料水準の検討、維持管理コストの削減や広域化・共同化の検討の必要があります。
　更新需要の増大への対応については、減価償却率の推移に見られるとおり、施設の更新のピークへの備えが必要であることから、ストックマネジメント計画に基づき、計画的な改築・更新を実施していきます。
　人材確保の困難への対応について、限られた人員での体制維持と技術継承のため、近隣自治体との広域連携や官民連携、デジタル技術による業務効率化など、持続可能な体制を目指します。
　管渠の新設及び施設の改築、更新を見越した、より適正な施設管理と健全な下水道経営のため、経営戦略に基づき、効率的な投資と財政基盤の強化に取り組んでいきます。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</si>
</sst>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30E-4F04-A146-F0B1FA769EB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0.27</c:v>
                </c:pt>
              </c:numCache>
            </c:numRef>
          </c:val>
          <c:smooth val="0"/>
          <c:extLst>
            <c:ext xmlns:c16="http://schemas.microsoft.com/office/drawing/2014/chart" uri="{C3380CC4-5D6E-409C-BE32-E72D297353CC}">
              <c16:uniqueId val="{00000001-930E-4F04-A146-F0B1FA769EB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16.11</c:v>
                </c:pt>
                <c:pt idx="1">
                  <c:v>17.97</c:v>
                </c:pt>
                <c:pt idx="2">
                  <c:v>16.989999999999998</c:v>
                </c:pt>
                <c:pt idx="3">
                  <c:v>16.18</c:v>
                </c:pt>
                <c:pt idx="4">
                  <c:v>16.059999999999999</c:v>
                </c:pt>
              </c:numCache>
            </c:numRef>
          </c:val>
          <c:extLst>
            <c:ext xmlns:c16="http://schemas.microsoft.com/office/drawing/2014/chart" uri="{C3380CC4-5D6E-409C-BE32-E72D297353CC}">
              <c16:uniqueId val="{00000000-C204-4CBC-8FBB-38E425729B5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44.79</c:v>
                </c:pt>
              </c:numCache>
            </c:numRef>
          </c:val>
          <c:smooth val="0"/>
          <c:extLst>
            <c:ext xmlns:c16="http://schemas.microsoft.com/office/drawing/2014/chart" uri="{C3380CC4-5D6E-409C-BE32-E72D297353CC}">
              <c16:uniqueId val="{00000001-C204-4CBC-8FBB-38E425729B5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81.680000000000007</c:v>
                </c:pt>
                <c:pt idx="1">
                  <c:v>80.23</c:v>
                </c:pt>
                <c:pt idx="2">
                  <c:v>79.39</c:v>
                </c:pt>
                <c:pt idx="3">
                  <c:v>79.73</c:v>
                </c:pt>
                <c:pt idx="4">
                  <c:v>79.77</c:v>
                </c:pt>
              </c:numCache>
            </c:numRef>
          </c:val>
          <c:extLst>
            <c:ext xmlns:c16="http://schemas.microsoft.com/office/drawing/2014/chart" uri="{C3380CC4-5D6E-409C-BE32-E72D297353CC}">
              <c16:uniqueId val="{00000000-C100-4C8F-ADD4-3BC8D9849B4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88.68</c:v>
                </c:pt>
              </c:numCache>
            </c:numRef>
          </c:val>
          <c:smooth val="0"/>
          <c:extLst>
            <c:ext xmlns:c16="http://schemas.microsoft.com/office/drawing/2014/chart" uri="{C3380CC4-5D6E-409C-BE32-E72D297353CC}">
              <c16:uniqueId val="{00000001-C100-4C8F-ADD4-3BC8D9849B4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129.72</c:v>
                </c:pt>
                <c:pt idx="1">
                  <c:v>131.30000000000001</c:v>
                </c:pt>
                <c:pt idx="2">
                  <c:v>133.29</c:v>
                </c:pt>
                <c:pt idx="3">
                  <c:v>138.08000000000001</c:v>
                </c:pt>
                <c:pt idx="4">
                  <c:v>136.72</c:v>
                </c:pt>
              </c:numCache>
            </c:numRef>
          </c:val>
          <c:extLst>
            <c:ext xmlns:c16="http://schemas.microsoft.com/office/drawing/2014/chart" uri="{C3380CC4-5D6E-409C-BE32-E72D297353CC}">
              <c16:uniqueId val="{00000000-F13B-457A-9DC0-22BC849A171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103.79</c:v>
                </c:pt>
              </c:numCache>
            </c:numRef>
          </c:val>
          <c:smooth val="0"/>
          <c:extLst>
            <c:ext xmlns:c16="http://schemas.microsoft.com/office/drawing/2014/chart" uri="{C3380CC4-5D6E-409C-BE32-E72D297353CC}">
              <c16:uniqueId val="{00000001-F13B-457A-9DC0-22BC849A171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2.83</c:v>
                </c:pt>
                <c:pt idx="1">
                  <c:v>5.5</c:v>
                </c:pt>
                <c:pt idx="2">
                  <c:v>8</c:v>
                </c:pt>
                <c:pt idx="3">
                  <c:v>10.220000000000001</c:v>
                </c:pt>
                <c:pt idx="4">
                  <c:v>12.56</c:v>
                </c:pt>
              </c:numCache>
            </c:numRef>
          </c:val>
          <c:extLst>
            <c:ext xmlns:c16="http://schemas.microsoft.com/office/drawing/2014/chart" uri="{C3380CC4-5D6E-409C-BE32-E72D297353CC}">
              <c16:uniqueId val="{00000000-8B76-42EB-863A-2D14D9B3D75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34.590000000000003</c:v>
                </c:pt>
              </c:numCache>
            </c:numRef>
          </c:val>
          <c:smooth val="0"/>
          <c:extLst>
            <c:ext xmlns:c16="http://schemas.microsoft.com/office/drawing/2014/chart" uri="{C3380CC4-5D6E-409C-BE32-E72D297353CC}">
              <c16:uniqueId val="{00000001-8B76-42EB-863A-2D14D9B3D75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469-424B-A8FF-850A5B84F4A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0.1</c:v>
                </c:pt>
              </c:numCache>
            </c:numRef>
          </c:val>
          <c:smooth val="0"/>
          <c:extLst>
            <c:ext xmlns:c16="http://schemas.microsoft.com/office/drawing/2014/chart" uri="{C3380CC4-5D6E-409C-BE32-E72D297353CC}">
              <c16:uniqueId val="{00000001-0469-424B-A8FF-850A5B84F4A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931-4118-AC24-015E37CEAAF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53.87</c:v>
                </c:pt>
              </c:numCache>
            </c:numRef>
          </c:val>
          <c:smooth val="0"/>
          <c:extLst>
            <c:ext xmlns:c16="http://schemas.microsoft.com/office/drawing/2014/chart" uri="{C3380CC4-5D6E-409C-BE32-E72D297353CC}">
              <c16:uniqueId val="{00000001-9931-4118-AC24-015E37CEAAF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44.28</c:v>
                </c:pt>
                <c:pt idx="1">
                  <c:v>60.15</c:v>
                </c:pt>
                <c:pt idx="2">
                  <c:v>64.17</c:v>
                </c:pt>
                <c:pt idx="3">
                  <c:v>88.89</c:v>
                </c:pt>
                <c:pt idx="4">
                  <c:v>96.49</c:v>
                </c:pt>
              </c:numCache>
            </c:numRef>
          </c:val>
          <c:extLst>
            <c:ext xmlns:c16="http://schemas.microsoft.com/office/drawing/2014/chart" uri="{C3380CC4-5D6E-409C-BE32-E72D297353CC}">
              <c16:uniqueId val="{00000000-4D8C-4AB5-AEAC-710590D369D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46.37</c:v>
                </c:pt>
              </c:numCache>
            </c:numRef>
          </c:val>
          <c:smooth val="0"/>
          <c:extLst>
            <c:ext xmlns:c16="http://schemas.microsoft.com/office/drawing/2014/chart" uri="{C3380CC4-5D6E-409C-BE32-E72D297353CC}">
              <c16:uniqueId val="{00000001-4D8C-4AB5-AEAC-710590D369D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1988.23</c:v>
                </c:pt>
                <c:pt idx="1">
                  <c:v>1832.22</c:v>
                </c:pt>
                <c:pt idx="2">
                  <c:v>1717.91</c:v>
                </c:pt>
                <c:pt idx="3">
                  <c:v>1745.46</c:v>
                </c:pt>
                <c:pt idx="4">
                  <c:v>1712.79</c:v>
                </c:pt>
              </c:numCache>
            </c:numRef>
          </c:val>
          <c:extLst>
            <c:ext xmlns:c16="http://schemas.microsoft.com/office/drawing/2014/chart" uri="{C3380CC4-5D6E-409C-BE32-E72D297353CC}">
              <c16:uniqueId val="{00000000-A7D4-4CF6-9070-2C30380ABF9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1062.58</c:v>
                </c:pt>
              </c:numCache>
            </c:numRef>
          </c:val>
          <c:smooth val="0"/>
          <c:extLst>
            <c:ext xmlns:c16="http://schemas.microsoft.com/office/drawing/2014/chart" uri="{C3380CC4-5D6E-409C-BE32-E72D297353CC}">
              <c16:uniqueId val="{00000001-A7D4-4CF6-9070-2C30380ABF9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85.26</c:v>
                </c:pt>
                <c:pt idx="1">
                  <c:v>87.07</c:v>
                </c:pt>
                <c:pt idx="2">
                  <c:v>88.17</c:v>
                </c:pt>
                <c:pt idx="3">
                  <c:v>89.29</c:v>
                </c:pt>
                <c:pt idx="4">
                  <c:v>89.8</c:v>
                </c:pt>
              </c:numCache>
            </c:numRef>
          </c:val>
          <c:extLst>
            <c:ext xmlns:c16="http://schemas.microsoft.com/office/drawing/2014/chart" uri="{C3380CC4-5D6E-409C-BE32-E72D297353CC}">
              <c16:uniqueId val="{00000000-DD25-4193-BF47-402835790A3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80.36</c:v>
                </c:pt>
              </c:numCache>
            </c:numRef>
          </c:val>
          <c:smooth val="0"/>
          <c:extLst>
            <c:ext xmlns:c16="http://schemas.microsoft.com/office/drawing/2014/chart" uri="{C3380CC4-5D6E-409C-BE32-E72D297353CC}">
              <c16:uniqueId val="{00000001-DD25-4193-BF47-402835790A3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150</c:v>
                </c:pt>
                <c:pt idx="2">
                  <c:v>150</c:v>
                </c:pt>
                <c:pt idx="3">
                  <c:v>150</c:v>
                </c:pt>
                <c:pt idx="4">
                  <c:v>150.62</c:v>
                </c:pt>
              </c:numCache>
            </c:numRef>
          </c:val>
          <c:extLst>
            <c:ext xmlns:c16="http://schemas.microsoft.com/office/drawing/2014/chart" uri="{C3380CC4-5D6E-409C-BE32-E72D297353CC}">
              <c16:uniqueId val="{00000000-879A-4C82-9BEF-3D59B5464D5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201.33</c:v>
                </c:pt>
              </c:numCache>
            </c:numRef>
          </c:val>
          <c:smooth val="0"/>
          <c:extLst>
            <c:ext xmlns:c16="http://schemas.microsoft.com/office/drawing/2014/chart" uri="{C3380CC4-5D6E-409C-BE32-E72D297353CC}">
              <c16:uniqueId val="{00000001-879A-4C82-9BEF-3D59B5464D5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栃木県　那須塩原市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特定環境保全公共下水道</v>
      </c>
      <c r="Q8" s="34"/>
      <c r="R8" s="34"/>
      <c r="S8" s="34"/>
      <c r="T8" s="34"/>
      <c r="U8" s="34"/>
      <c r="V8" s="34"/>
      <c r="W8" s="34" t="str">
        <f>データ!L6</f>
        <v>D1</v>
      </c>
      <c r="X8" s="34"/>
      <c r="Y8" s="34"/>
      <c r="Z8" s="34"/>
      <c r="AA8" s="34"/>
      <c r="AB8" s="34"/>
      <c r="AC8" s="34"/>
      <c r="AD8" s="35" t="str">
        <f>データ!$M$6</f>
        <v>非設置</v>
      </c>
      <c r="AE8" s="35"/>
      <c r="AF8" s="35"/>
      <c r="AG8" s="35"/>
      <c r="AH8" s="35"/>
      <c r="AI8" s="35"/>
      <c r="AJ8" s="35"/>
      <c r="AK8" s="3"/>
      <c r="AL8" s="36">
        <f>データ!S6</f>
        <v>115611</v>
      </c>
      <c r="AM8" s="36"/>
      <c r="AN8" s="36"/>
      <c r="AO8" s="36"/>
      <c r="AP8" s="36"/>
      <c r="AQ8" s="36"/>
      <c r="AR8" s="36"/>
      <c r="AS8" s="36"/>
      <c r="AT8" s="37">
        <f>データ!T6</f>
        <v>592.74</v>
      </c>
      <c r="AU8" s="37"/>
      <c r="AV8" s="37"/>
      <c r="AW8" s="37"/>
      <c r="AX8" s="37"/>
      <c r="AY8" s="37"/>
      <c r="AZ8" s="37"/>
      <c r="BA8" s="37"/>
      <c r="BB8" s="37">
        <f>データ!U6</f>
        <v>195.05</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60.85</v>
      </c>
      <c r="J10" s="37"/>
      <c r="K10" s="37"/>
      <c r="L10" s="37"/>
      <c r="M10" s="37"/>
      <c r="N10" s="37"/>
      <c r="O10" s="37"/>
      <c r="P10" s="37">
        <f>データ!P6</f>
        <v>6.69</v>
      </c>
      <c r="Q10" s="37"/>
      <c r="R10" s="37"/>
      <c r="S10" s="37"/>
      <c r="T10" s="37"/>
      <c r="U10" s="37"/>
      <c r="V10" s="37"/>
      <c r="W10" s="37">
        <f>データ!Q6</f>
        <v>84.45</v>
      </c>
      <c r="X10" s="37"/>
      <c r="Y10" s="37"/>
      <c r="Z10" s="37"/>
      <c r="AA10" s="37"/>
      <c r="AB10" s="37"/>
      <c r="AC10" s="37"/>
      <c r="AD10" s="36">
        <f>データ!R6</f>
        <v>2750</v>
      </c>
      <c r="AE10" s="36"/>
      <c r="AF10" s="36"/>
      <c r="AG10" s="36"/>
      <c r="AH10" s="36"/>
      <c r="AI10" s="36"/>
      <c r="AJ10" s="36"/>
      <c r="AK10" s="2"/>
      <c r="AL10" s="36">
        <f>データ!V6</f>
        <v>7722</v>
      </c>
      <c r="AM10" s="36"/>
      <c r="AN10" s="36"/>
      <c r="AO10" s="36"/>
      <c r="AP10" s="36"/>
      <c r="AQ10" s="36"/>
      <c r="AR10" s="36"/>
      <c r="AS10" s="36"/>
      <c r="AT10" s="37">
        <f>データ!W6</f>
        <v>3.43</v>
      </c>
      <c r="AU10" s="37"/>
      <c r="AV10" s="37"/>
      <c r="AW10" s="37"/>
      <c r="AX10" s="37"/>
      <c r="AY10" s="37"/>
      <c r="AZ10" s="37"/>
      <c r="BA10" s="37"/>
      <c r="BB10" s="37">
        <f>データ!X6</f>
        <v>2251.31</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115</v>
      </c>
      <c r="BM66" s="71"/>
      <c r="BN66" s="71"/>
      <c r="BO66" s="71"/>
      <c r="BP66" s="71"/>
      <c r="BQ66" s="71"/>
      <c r="BR66" s="71"/>
      <c r="BS66" s="71"/>
      <c r="BT66" s="71"/>
      <c r="BU66" s="71"/>
      <c r="BV66" s="71"/>
      <c r="BW66" s="71"/>
      <c r="BX66" s="71"/>
      <c r="BY66" s="71"/>
      <c r="BZ66" s="7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2">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sxcna/YXbIXVfzXJhcjRlF44MWhqf5YzgQHePYNYESyqIyF6M8jP75TJa00uG/i4nr1dFI7J/JOCKqSF/WwqIw==" saltValue="0dRoyKGR8aUXCqy0+cghU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92134</v>
      </c>
      <c r="D6" s="19">
        <f t="shared" si="3"/>
        <v>46</v>
      </c>
      <c r="E6" s="19">
        <f t="shared" si="3"/>
        <v>17</v>
      </c>
      <c r="F6" s="19">
        <f t="shared" si="3"/>
        <v>4</v>
      </c>
      <c r="G6" s="19">
        <f t="shared" si="3"/>
        <v>0</v>
      </c>
      <c r="H6" s="19" t="str">
        <f t="shared" si="3"/>
        <v>栃木県　那須塩原市</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60.85</v>
      </c>
      <c r="P6" s="20">
        <f t="shared" si="3"/>
        <v>6.69</v>
      </c>
      <c r="Q6" s="20">
        <f t="shared" si="3"/>
        <v>84.45</v>
      </c>
      <c r="R6" s="20">
        <f t="shared" si="3"/>
        <v>2750</v>
      </c>
      <c r="S6" s="20">
        <f t="shared" si="3"/>
        <v>115611</v>
      </c>
      <c r="T6" s="20">
        <f t="shared" si="3"/>
        <v>592.74</v>
      </c>
      <c r="U6" s="20">
        <f t="shared" si="3"/>
        <v>195.05</v>
      </c>
      <c r="V6" s="20">
        <f t="shared" si="3"/>
        <v>7722</v>
      </c>
      <c r="W6" s="20">
        <f t="shared" si="3"/>
        <v>3.43</v>
      </c>
      <c r="X6" s="20">
        <f t="shared" si="3"/>
        <v>2251.31</v>
      </c>
      <c r="Y6" s="21">
        <f>IF(Y7="",NA(),Y7)</f>
        <v>129.72</v>
      </c>
      <c r="Z6" s="21">
        <f t="shared" ref="Z6:AH6" si="4">IF(Z7="",NA(),Z7)</f>
        <v>131.30000000000001</v>
      </c>
      <c r="AA6" s="21">
        <f t="shared" si="4"/>
        <v>133.29</v>
      </c>
      <c r="AB6" s="21">
        <f t="shared" si="4"/>
        <v>138.08000000000001</v>
      </c>
      <c r="AC6" s="21">
        <f t="shared" si="4"/>
        <v>136.72</v>
      </c>
      <c r="AD6" s="21">
        <f t="shared" si="4"/>
        <v>105.78</v>
      </c>
      <c r="AE6" s="21">
        <f t="shared" si="4"/>
        <v>106.09</v>
      </c>
      <c r="AF6" s="21">
        <f t="shared" si="4"/>
        <v>106.44</v>
      </c>
      <c r="AG6" s="21">
        <f t="shared" si="4"/>
        <v>107.11</v>
      </c>
      <c r="AH6" s="21">
        <f t="shared" si="4"/>
        <v>103.79</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53.87</v>
      </c>
      <c r="AT6" s="20" t="str">
        <f>IF(AT7="","",IF(AT7="-","【-】","【"&amp;SUBSTITUTE(TEXT(AT7,"#,##0.00"),"-","△")&amp;"】"))</f>
        <v>【63.54】</v>
      </c>
      <c r="AU6" s="21">
        <f>IF(AU7="",NA(),AU7)</f>
        <v>44.28</v>
      </c>
      <c r="AV6" s="21">
        <f t="shared" ref="AV6:BD6" si="6">IF(AV7="",NA(),AV7)</f>
        <v>60.15</v>
      </c>
      <c r="AW6" s="21">
        <f t="shared" si="6"/>
        <v>64.17</v>
      </c>
      <c r="AX6" s="21">
        <f t="shared" si="6"/>
        <v>88.89</v>
      </c>
      <c r="AY6" s="21">
        <f t="shared" si="6"/>
        <v>96.49</v>
      </c>
      <c r="AZ6" s="21">
        <f t="shared" si="6"/>
        <v>44.24</v>
      </c>
      <c r="BA6" s="21">
        <f t="shared" si="6"/>
        <v>43.07</v>
      </c>
      <c r="BB6" s="21">
        <f t="shared" si="6"/>
        <v>45.42</v>
      </c>
      <c r="BC6" s="21">
        <f t="shared" si="6"/>
        <v>50.63</v>
      </c>
      <c r="BD6" s="21">
        <f t="shared" si="6"/>
        <v>46.37</v>
      </c>
      <c r="BE6" s="20" t="str">
        <f>IF(BE7="","",IF(BE7="-","【-】","【"&amp;SUBSTITUTE(TEXT(BE7,"#,##0.00"),"-","△")&amp;"】"))</f>
        <v>【50.90】</v>
      </c>
      <c r="BF6" s="21">
        <f>IF(BF7="",NA(),BF7)</f>
        <v>1988.23</v>
      </c>
      <c r="BG6" s="21">
        <f t="shared" ref="BG6:BO6" si="7">IF(BG7="",NA(),BG7)</f>
        <v>1832.22</v>
      </c>
      <c r="BH6" s="21">
        <f t="shared" si="7"/>
        <v>1717.91</v>
      </c>
      <c r="BI6" s="21">
        <f t="shared" si="7"/>
        <v>1745.46</v>
      </c>
      <c r="BJ6" s="21">
        <f t="shared" si="7"/>
        <v>1712.79</v>
      </c>
      <c r="BK6" s="21">
        <f t="shared" si="7"/>
        <v>1258.43</v>
      </c>
      <c r="BL6" s="21">
        <f t="shared" si="7"/>
        <v>1163.75</v>
      </c>
      <c r="BM6" s="21">
        <f t="shared" si="7"/>
        <v>1195.47</v>
      </c>
      <c r="BN6" s="21">
        <f t="shared" si="7"/>
        <v>1168.69</v>
      </c>
      <c r="BO6" s="21">
        <f t="shared" si="7"/>
        <v>1062.58</v>
      </c>
      <c r="BP6" s="20" t="str">
        <f>IF(BP7="","",IF(BP7="-","【-】","【"&amp;SUBSTITUTE(TEXT(BP7,"#,##0.00"),"-","△")&amp;"】"))</f>
        <v>【1,099.15】</v>
      </c>
      <c r="BQ6" s="21">
        <f>IF(BQ7="",NA(),BQ7)</f>
        <v>85.26</v>
      </c>
      <c r="BR6" s="21">
        <f t="shared" ref="BR6:BZ6" si="8">IF(BR7="",NA(),BR7)</f>
        <v>87.07</v>
      </c>
      <c r="BS6" s="21">
        <f t="shared" si="8"/>
        <v>88.17</v>
      </c>
      <c r="BT6" s="21">
        <f t="shared" si="8"/>
        <v>89.29</v>
      </c>
      <c r="BU6" s="21">
        <f t="shared" si="8"/>
        <v>89.8</v>
      </c>
      <c r="BV6" s="21">
        <f t="shared" si="8"/>
        <v>73.36</v>
      </c>
      <c r="BW6" s="21">
        <f t="shared" si="8"/>
        <v>72.599999999999994</v>
      </c>
      <c r="BX6" s="21">
        <f t="shared" si="8"/>
        <v>69.430000000000007</v>
      </c>
      <c r="BY6" s="21">
        <f t="shared" si="8"/>
        <v>70.709999999999994</v>
      </c>
      <c r="BZ6" s="21">
        <f t="shared" si="8"/>
        <v>80.36</v>
      </c>
      <c r="CA6" s="20" t="str">
        <f>IF(CA7="","",IF(CA7="-","【-】","【"&amp;SUBSTITUTE(TEXT(CA7,"#,##0.00"),"-","△")&amp;"】"))</f>
        <v>【72.92】</v>
      </c>
      <c r="CB6" s="21">
        <f>IF(CB7="",NA(),CB7)</f>
        <v>150</v>
      </c>
      <c r="CC6" s="21">
        <f t="shared" ref="CC6:CK6" si="9">IF(CC7="",NA(),CC7)</f>
        <v>150</v>
      </c>
      <c r="CD6" s="21">
        <f t="shared" si="9"/>
        <v>150</v>
      </c>
      <c r="CE6" s="21">
        <f t="shared" si="9"/>
        <v>150</v>
      </c>
      <c r="CF6" s="21">
        <f t="shared" si="9"/>
        <v>150.62</v>
      </c>
      <c r="CG6" s="21">
        <f t="shared" si="9"/>
        <v>224.88</v>
      </c>
      <c r="CH6" s="21">
        <f t="shared" si="9"/>
        <v>228.64</v>
      </c>
      <c r="CI6" s="21">
        <f t="shared" si="9"/>
        <v>239.46</v>
      </c>
      <c r="CJ6" s="21">
        <f t="shared" si="9"/>
        <v>233.15</v>
      </c>
      <c r="CK6" s="21">
        <f t="shared" si="9"/>
        <v>201.33</v>
      </c>
      <c r="CL6" s="20" t="str">
        <f>IF(CL7="","",IF(CL7="-","【-】","【"&amp;SUBSTITUTE(TEXT(CL7,"#,##0.00"),"-","△")&amp;"】"))</f>
        <v>【225.78】</v>
      </c>
      <c r="CM6" s="21">
        <f>IF(CM7="",NA(),CM7)</f>
        <v>16.11</v>
      </c>
      <c r="CN6" s="21">
        <f t="shared" ref="CN6:CV6" si="10">IF(CN7="",NA(),CN7)</f>
        <v>17.97</v>
      </c>
      <c r="CO6" s="21">
        <f t="shared" si="10"/>
        <v>16.989999999999998</v>
      </c>
      <c r="CP6" s="21">
        <f t="shared" si="10"/>
        <v>16.18</v>
      </c>
      <c r="CQ6" s="21">
        <f t="shared" si="10"/>
        <v>16.059999999999999</v>
      </c>
      <c r="CR6" s="21">
        <f t="shared" si="10"/>
        <v>42.4</v>
      </c>
      <c r="CS6" s="21">
        <f t="shared" si="10"/>
        <v>42.28</v>
      </c>
      <c r="CT6" s="21">
        <f t="shared" si="10"/>
        <v>41.06</v>
      </c>
      <c r="CU6" s="21">
        <f t="shared" si="10"/>
        <v>42.09</v>
      </c>
      <c r="CV6" s="21">
        <f t="shared" si="10"/>
        <v>44.79</v>
      </c>
      <c r="CW6" s="20" t="str">
        <f>IF(CW7="","",IF(CW7="-","【-】","【"&amp;SUBSTITUTE(TEXT(CW7,"#,##0.00"),"-","△")&amp;"】"))</f>
        <v>【43.17】</v>
      </c>
      <c r="CX6" s="21">
        <f>IF(CX7="",NA(),CX7)</f>
        <v>81.680000000000007</v>
      </c>
      <c r="CY6" s="21">
        <f t="shared" ref="CY6:DG6" si="11">IF(CY7="",NA(),CY7)</f>
        <v>80.23</v>
      </c>
      <c r="CZ6" s="21">
        <f t="shared" si="11"/>
        <v>79.39</v>
      </c>
      <c r="DA6" s="21">
        <f t="shared" si="11"/>
        <v>79.73</v>
      </c>
      <c r="DB6" s="21">
        <f t="shared" si="11"/>
        <v>79.77</v>
      </c>
      <c r="DC6" s="21">
        <f t="shared" si="11"/>
        <v>84.19</v>
      </c>
      <c r="DD6" s="21">
        <f t="shared" si="11"/>
        <v>84.34</v>
      </c>
      <c r="DE6" s="21">
        <f t="shared" si="11"/>
        <v>84.34</v>
      </c>
      <c r="DF6" s="21">
        <f t="shared" si="11"/>
        <v>84.73</v>
      </c>
      <c r="DG6" s="21">
        <f t="shared" si="11"/>
        <v>88.68</v>
      </c>
      <c r="DH6" s="20" t="str">
        <f>IF(DH7="","",IF(DH7="-","【-】","【"&amp;SUBSTITUTE(TEXT(DH7,"#,##0.00"),"-","△")&amp;"】"))</f>
        <v>【86.31】</v>
      </c>
      <c r="DI6" s="21">
        <f>IF(DI7="",NA(),DI7)</f>
        <v>2.83</v>
      </c>
      <c r="DJ6" s="21">
        <f t="shared" ref="DJ6:DR6" si="12">IF(DJ7="",NA(),DJ7)</f>
        <v>5.5</v>
      </c>
      <c r="DK6" s="21">
        <f t="shared" si="12"/>
        <v>8</v>
      </c>
      <c r="DL6" s="21">
        <f t="shared" si="12"/>
        <v>10.220000000000001</v>
      </c>
      <c r="DM6" s="21">
        <f t="shared" si="12"/>
        <v>12.56</v>
      </c>
      <c r="DN6" s="21">
        <f t="shared" si="12"/>
        <v>21.36</v>
      </c>
      <c r="DO6" s="21">
        <f t="shared" si="12"/>
        <v>22.79</v>
      </c>
      <c r="DP6" s="21">
        <f t="shared" si="12"/>
        <v>24.8</v>
      </c>
      <c r="DQ6" s="21">
        <f t="shared" si="12"/>
        <v>26.77</v>
      </c>
      <c r="DR6" s="21">
        <f t="shared" si="12"/>
        <v>34.590000000000003</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0.1</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0.27</v>
      </c>
      <c r="EO6" s="20" t="str">
        <f>IF(EO7="","",IF(EO7="-","【-】","【"&amp;SUBSTITUTE(TEXT(EO7,"#,##0.00"),"-","△")&amp;"】"))</f>
        <v>【0.15】</v>
      </c>
    </row>
    <row r="7" spans="1:148" s="22" customFormat="1" x14ac:dyDescent="0.2">
      <c r="A7" s="14"/>
      <c r="B7" s="23">
        <v>2024</v>
      </c>
      <c r="C7" s="23">
        <v>92134</v>
      </c>
      <c r="D7" s="23">
        <v>46</v>
      </c>
      <c r="E7" s="23">
        <v>17</v>
      </c>
      <c r="F7" s="23">
        <v>4</v>
      </c>
      <c r="G7" s="23">
        <v>0</v>
      </c>
      <c r="H7" s="23" t="s">
        <v>96</v>
      </c>
      <c r="I7" s="23" t="s">
        <v>97</v>
      </c>
      <c r="J7" s="23" t="s">
        <v>98</v>
      </c>
      <c r="K7" s="23" t="s">
        <v>99</v>
      </c>
      <c r="L7" s="23" t="s">
        <v>100</v>
      </c>
      <c r="M7" s="23" t="s">
        <v>101</v>
      </c>
      <c r="N7" s="24" t="s">
        <v>102</v>
      </c>
      <c r="O7" s="24">
        <v>60.85</v>
      </c>
      <c r="P7" s="24">
        <v>6.69</v>
      </c>
      <c r="Q7" s="24">
        <v>84.45</v>
      </c>
      <c r="R7" s="24">
        <v>2750</v>
      </c>
      <c r="S7" s="24">
        <v>115611</v>
      </c>
      <c r="T7" s="24">
        <v>592.74</v>
      </c>
      <c r="U7" s="24">
        <v>195.05</v>
      </c>
      <c r="V7" s="24">
        <v>7722</v>
      </c>
      <c r="W7" s="24">
        <v>3.43</v>
      </c>
      <c r="X7" s="24">
        <v>2251.31</v>
      </c>
      <c r="Y7" s="24">
        <v>129.72</v>
      </c>
      <c r="Z7" s="24">
        <v>131.30000000000001</v>
      </c>
      <c r="AA7" s="24">
        <v>133.29</v>
      </c>
      <c r="AB7" s="24">
        <v>138.08000000000001</v>
      </c>
      <c r="AC7" s="24">
        <v>136.72</v>
      </c>
      <c r="AD7" s="24">
        <v>105.78</v>
      </c>
      <c r="AE7" s="24">
        <v>106.09</v>
      </c>
      <c r="AF7" s="24">
        <v>106.44</v>
      </c>
      <c r="AG7" s="24">
        <v>107.11</v>
      </c>
      <c r="AH7" s="24">
        <v>103.79</v>
      </c>
      <c r="AI7" s="24">
        <v>105.07</v>
      </c>
      <c r="AJ7" s="24">
        <v>0</v>
      </c>
      <c r="AK7" s="24">
        <v>0</v>
      </c>
      <c r="AL7" s="24">
        <v>0</v>
      </c>
      <c r="AM7" s="24">
        <v>0</v>
      </c>
      <c r="AN7" s="24">
        <v>0</v>
      </c>
      <c r="AO7" s="24">
        <v>63.96</v>
      </c>
      <c r="AP7" s="24">
        <v>69.42</v>
      </c>
      <c r="AQ7" s="24">
        <v>72.86</v>
      </c>
      <c r="AR7" s="24">
        <v>69.540000000000006</v>
      </c>
      <c r="AS7" s="24">
        <v>53.87</v>
      </c>
      <c r="AT7" s="24">
        <v>63.54</v>
      </c>
      <c r="AU7" s="24">
        <v>44.28</v>
      </c>
      <c r="AV7" s="24">
        <v>60.15</v>
      </c>
      <c r="AW7" s="24">
        <v>64.17</v>
      </c>
      <c r="AX7" s="24">
        <v>88.89</v>
      </c>
      <c r="AY7" s="24">
        <v>96.49</v>
      </c>
      <c r="AZ7" s="24">
        <v>44.24</v>
      </c>
      <c r="BA7" s="24">
        <v>43.07</v>
      </c>
      <c r="BB7" s="24">
        <v>45.42</v>
      </c>
      <c r="BC7" s="24">
        <v>50.63</v>
      </c>
      <c r="BD7" s="24">
        <v>46.37</v>
      </c>
      <c r="BE7" s="24">
        <v>50.9</v>
      </c>
      <c r="BF7" s="24">
        <v>1988.23</v>
      </c>
      <c r="BG7" s="24">
        <v>1832.22</v>
      </c>
      <c r="BH7" s="24">
        <v>1717.91</v>
      </c>
      <c r="BI7" s="24">
        <v>1745.46</v>
      </c>
      <c r="BJ7" s="24">
        <v>1712.79</v>
      </c>
      <c r="BK7" s="24">
        <v>1258.43</v>
      </c>
      <c r="BL7" s="24">
        <v>1163.75</v>
      </c>
      <c r="BM7" s="24">
        <v>1195.47</v>
      </c>
      <c r="BN7" s="24">
        <v>1168.69</v>
      </c>
      <c r="BO7" s="24">
        <v>1062.58</v>
      </c>
      <c r="BP7" s="24">
        <v>1099.1500000000001</v>
      </c>
      <c r="BQ7" s="24">
        <v>85.26</v>
      </c>
      <c r="BR7" s="24">
        <v>87.07</v>
      </c>
      <c r="BS7" s="24">
        <v>88.17</v>
      </c>
      <c r="BT7" s="24">
        <v>89.29</v>
      </c>
      <c r="BU7" s="24">
        <v>89.8</v>
      </c>
      <c r="BV7" s="24">
        <v>73.36</v>
      </c>
      <c r="BW7" s="24">
        <v>72.599999999999994</v>
      </c>
      <c r="BX7" s="24">
        <v>69.430000000000007</v>
      </c>
      <c r="BY7" s="24">
        <v>70.709999999999994</v>
      </c>
      <c r="BZ7" s="24">
        <v>80.36</v>
      </c>
      <c r="CA7" s="24">
        <v>72.92</v>
      </c>
      <c r="CB7" s="24">
        <v>150</v>
      </c>
      <c r="CC7" s="24">
        <v>150</v>
      </c>
      <c r="CD7" s="24">
        <v>150</v>
      </c>
      <c r="CE7" s="24">
        <v>150</v>
      </c>
      <c r="CF7" s="24">
        <v>150.62</v>
      </c>
      <c r="CG7" s="24">
        <v>224.88</v>
      </c>
      <c r="CH7" s="24">
        <v>228.64</v>
      </c>
      <c r="CI7" s="24">
        <v>239.46</v>
      </c>
      <c r="CJ7" s="24">
        <v>233.15</v>
      </c>
      <c r="CK7" s="24">
        <v>201.33</v>
      </c>
      <c r="CL7" s="24">
        <v>225.78</v>
      </c>
      <c r="CM7" s="24">
        <v>16.11</v>
      </c>
      <c r="CN7" s="24">
        <v>17.97</v>
      </c>
      <c r="CO7" s="24">
        <v>16.989999999999998</v>
      </c>
      <c r="CP7" s="24">
        <v>16.18</v>
      </c>
      <c r="CQ7" s="24">
        <v>16.059999999999999</v>
      </c>
      <c r="CR7" s="24">
        <v>42.4</v>
      </c>
      <c r="CS7" s="24">
        <v>42.28</v>
      </c>
      <c r="CT7" s="24">
        <v>41.06</v>
      </c>
      <c r="CU7" s="24">
        <v>42.09</v>
      </c>
      <c r="CV7" s="24">
        <v>44.79</v>
      </c>
      <c r="CW7" s="24">
        <v>43.17</v>
      </c>
      <c r="CX7" s="24">
        <v>81.680000000000007</v>
      </c>
      <c r="CY7" s="24">
        <v>80.23</v>
      </c>
      <c r="CZ7" s="24">
        <v>79.39</v>
      </c>
      <c r="DA7" s="24">
        <v>79.73</v>
      </c>
      <c r="DB7" s="24">
        <v>79.77</v>
      </c>
      <c r="DC7" s="24">
        <v>84.19</v>
      </c>
      <c r="DD7" s="24">
        <v>84.34</v>
      </c>
      <c r="DE7" s="24">
        <v>84.34</v>
      </c>
      <c r="DF7" s="24">
        <v>84.73</v>
      </c>
      <c r="DG7" s="24">
        <v>88.68</v>
      </c>
      <c r="DH7" s="24">
        <v>86.31</v>
      </c>
      <c r="DI7" s="24">
        <v>2.83</v>
      </c>
      <c r="DJ7" s="24">
        <v>5.5</v>
      </c>
      <c r="DK7" s="24">
        <v>8</v>
      </c>
      <c r="DL7" s="24">
        <v>10.220000000000001</v>
      </c>
      <c r="DM7" s="24">
        <v>12.56</v>
      </c>
      <c r="DN7" s="24">
        <v>21.36</v>
      </c>
      <c r="DO7" s="24">
        <v>22.79</v>
      </c>
      <c r="DP7" s="24">
        <v>24.8</v>
      </c>
      <c r="DQ7" s="24">
        <v>26.77</v>
      </c>
      <c r="DR7" s="24">
        <v>34.590000000000003</v>
      </c>
      <c r="DS7" s="24">
        <v>30.82</v>
      </c>
      <c r="DT7" s="24">
        <v>0</v>
      </c>
      <c r="DU7" s="24">
        <v>0</v>
      </c>
      <c r="DV7" s="24">
        <v>0</v>
      </c>
      <c r="DW7" s="24">
        <v>0</v>
      </c>
      <c r="DX7" s="24">
        <v>0</v>
      </c>
      <c r="DY7" s="24">
        <v>0.01</v>
      </c>
      <c r="DZ7" s="24">
        <v>0.01</v>
      </c>
      <c r="EA7" s="24">
        <v>0.02</v>
      </c>
      <c r="EB7" s="24">
        <v>7.0000000000000007E-2</v>
      </c>
      <c r="EC7" s="24">
        <v>0.1</v>
      </c>
      <c r="ED7" s="24">
        <v>0.06</v>
      </c>
      <c r="EE7" s="24">
        <v>0</v>
      </c>
      <c r="EF7" s="24">
        <v>0</v>
      </c>
      <c r="EG7" s="24">
        <v>0</v>
      </c>
      <c r="EH7" s="24">
        <v>0</v>
      </c>
      <c r="EI7" s="24">
        <v>0</v>
      </c>
      <c r="EJ7" s="24">
        <v>0.39</v>
      </c>
      <c r="EK7" s="24">
        <v>0.1</v>
      </c>
      <c r="EL7" s="24">
        <v>0.08</v>
      </c>
      <c r="EM7" s="24">
        <v>0.06</v>
      </c>
      <c r="EN7" s="24">
        <v>0.27</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青木　大輔</cp:lastModifiedBy>
  <dcterms:created xsi:type="dcterms:W3CDTF">2025-12-23T06:09:50Z</dcterms:created>
  <dcterms:modified xsi:type="dcterms:W3CDTF">2026-03-06T05:08:29Z</dcterms:modified>
  <cp:category/>
</cp:coreProperties>
</file>