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C77A630D-A7F6-4ED3-8C49-058A93027672}" xr6:coauthVersionLast="47" xr6:coauthVersionMax="47" xr10:uidLastSave="{00000000-0000-0000-0000-000000000000}"/>
  <workbookProtection workbookAlgorithmName="SHA-512" workbookHashValue="SCHBz3KXE17zzR/HUHPvrdKoiw8Vznk2nVH9wmvuQmIljlVwkN+YSd3tq/W/Cp073TEkvatDYRxTWSooPN/fRw==" workbookSaltValue="fvtRc+9VQXNWTaSL55S5Sw=="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<sst xmlns="http://schemas.openxmlformats.org/spreadsheetml/2006/main" count="228" uniqueCount="113">
  <si>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</si>
  <si>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</si>
  <si>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</si>
  <si>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</si>
  <si>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</si>
  <si>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</si>
  <si>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</si>
  <si>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</si>
  <si>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</si>
  <si>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</si>
  <si>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</si>
  <si>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</si>
  <si>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</si>
  <si>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</si>
  <si>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</si>
  <si>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</si>
  <si>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</si>
  <si>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</si>
  <si>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</si>
  <si>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</si>
  <si>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</si>
  <si>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</si>
  <si>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</si>
  <si>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</si>
  <si>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</si>
  <si>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</si>
  <si>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</si>
  <si>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</si>
  <si>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</si>
  <si>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</si>
  <si>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</si>
  <si>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</si>
  <si>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</si>
  <si>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</si>
  <si>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</si>
  <si>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</si>
  <si>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</si>
  <si>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</si>
  <si>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</si>
  <si>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</si>
  <si>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</si>
  <si>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</si>
  <si>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</si>
  <si>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</si>
  <si>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</si>
  <si>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</si>
  <si>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</si>
  <si>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</si>
  <si>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</si>
  <si>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</si>
  <si>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</si>
  <si>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</si>
  <si>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</si>
  <si>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</si>
  <si>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</si>
  <si>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</si>
  <si>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</si>
  <si>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</si>
  <si>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</si>
  <si>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</si>
  <si>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</si>
  <si>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</si>
  <si>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</si>
  <si>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</si>
  <si>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</si>
  <si>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</si>
  <si>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</si>
  <si>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</si>
  <si>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</si>
  <si>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</si>
  <si>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</si>
  <si>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</si>
  <si>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</si>
  <si>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</si>
  <si>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</si>
  <si>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</si>
  <si>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</si>
  <si>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</si>
  <si>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</si>
  <si>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</si>
  <si>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</si>
  <si>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</si>
  <si>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</si>
  <si>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</si>
  <si>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</si>
  <si>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</si>
  <si>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</si>
  <si>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</si>
  <si>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</si>
  <si>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</si>
  <si>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</si>
  <si>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</si>
  <si>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</si>
  <si>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那須塩原市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</si>
  <si>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</si>
  <si>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</si>
  <si>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</si>
  <si>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</si>
  <si>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</si>
  <si>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</si>
  <si>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</si>
  <si>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</si>
  <si>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</si>
  <si>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</si>
  <si>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</si>
  <si>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</si>
  <si>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</si>
  <si>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</si>
  <si>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</si>
  <si>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</si>
  <si>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平均値に近い水準ですが管路経年化率が類似団体平均値を大幅に下回っていることから、管路以外の浄水場や配水池などの資産において老朽化が進行していることが推測されます。
　また、管路更新率も低水準に留まっており、将来の更新需要の増大が懸念されます。
　今後はアセットマネジメントを効果的に運用し、施設の重要度や老朽度に基づいた優先順位付を行うことで、平準化された投資計画の実践と更新費用の抑制を図る必要があります。</t>
    <phoneticPr fontId="4"/>
  </si>
  <si>
    <t>(1)健全性について
　経常収支比率、料金回収率ともに100％を上回っており、健全な経営を保てています。
　一方、流動比率は、前年度から若干低下し、依然として類似団体平均を下回っています。これは給水区域面積が広く管路延長が非常に長いため、その更新に多額の費用を要し現金支出や企業債元利償還金が増大し、結果として流動資産が少なく、流動負債が多くなっていることが要因です。
　また、企業債残高対給水収益比率は依然として類似団体平均を上回っており企業債残高の縮減と給水収益のバランスを注視した経営が求められます。
(2)効率性について
　施設利用率については類似団体平均を上回っていますが、有収率は平均を大きく下回る状況が続いています。広大な給水区域と山間部を抱える地理的要因に加え、老朽管等の漏水が課題です。
　また、給水原価は上昇傾向にあります。これは物価高騰による動力費や修繕費の上昇などが影響しており、引き続き漏水防止対策による有収率の改善と徹底した経費節減による効率化が必要です。</t>
    <phoneticPr fontId="4"/>
  </si>
  <si>
    <t>　令和6年度は経常収支比率や料金回収率が100％を超え、健全な事業運営がなされていますが、今後は急速な人口減少や施設老朽化、人材確保難、物価高騰等による費用増という複合的な課題への対応が急務です。「那須塩原市水道事業経営戦略」に沿った投資と更なる合理化を継続しつつ、適切な料金設定の検討を含めた多角的な財源確保策を探ります。
　老朽化対策ではアセットマネジメントを活用して更新費用を抑制し、企業債と将来の負担バランスを考慮した財政運営を行います。
　また、費用増加や人材不足に対しては、デジタル技術による業務効率化と生産性向上で吸収を図ります。
　今後も財政状況の変化を注視し、あらゆる選択肢を検討しながら、安全安心な水の安定供給に取り組んでいきます。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</si>
</sst>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0.18</c:v>
                </c:pt>
                <c:pt idx="1">
                  <c:v>0.08</c:v>
                </c:pt>
                <c:pt idx="2">
                  <c:v>0.24</c:v>
                </c:pt>
                <c:pt idx="3">
                  <c:v>0.23</c:v>
                </c:pt>
                <c:pt idx="4">
                  <c:v>0.23</c:v>
                </c:pt>
              </c:numCache>
            </c:numRef>
          </c:val>
          <c:extLst>
            <c:ext xmlns:c16="http://schemas.microsoft.com/office/drawing/2014/chart" uri="{C3380CC4-5D6E-409C-BE32-E72D297353CC}">
              <c16:uniqueId val="{00000000-307B-4444-B69E-FD7128B2DC0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307B-4444-B69E-FD7128B2DC0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71.040000000000006</c:v>
                </c:pt>
                <c:pt idx="1">
                  <c:v>71.650000000000006</c:v>
                </c:pt>
                <c:pt idx="2">
                  <c:v>73.52</c:v>
                </c:pt>
                <c:pt idx="3">
                  <c:v>72.98</c:v>
                </c:pt>
                <c:pt idx="4">
                  <c:v>67.22</c:v>
                </c:pt>
              </c:numCache>
            </c:numRef>
          </c:val>
          <c:extLst>
            <c:ext xmlns:c16="http://schemas.microsoft.com/office/drawing/2014/chart" uri="{C3380CC4-5D6E-409C-BE32-E72D297353CC}">
              <c16:uniqueId val="{00000000-ADE6-4992-B129-D120E8E88E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ADE6-4992-B129-D120E8E88E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79.81</c:v>
                </c:pt>
                <c:pt idx="1">
                  <c:v>81.22</c:v>
                </c:pt>
                <c:pt idx="2">
                  <c:v>79.27</c:v>
                </c:pt>
                <c:pt idx="3">
                  <c:v>79.48</c:v>
                </c:pt>
                <c:pt idx="4">
                  <c:v>78.760000000000005</c:v>
                </c:pt>
              </c:numCache>
            </c:numRef>
          </c:val>
          <c:extLst>
            <c:ext xmlns:c16="http://schemas.microsoft.com/office/drawing/2014/chart" uri="{C3380CC4-5D6E-409C-BE32-E72D297353CC}">
              <c16:uniqueId val="{00000000-BF93-4F15-995B-8A3B04FD46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F93-4F15-995B-8A3B04FD46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112.31</c:v>
                </c:pt>
                <c:pt idx="1">
                  <c:v>112.82</c:v>
                </c:pt>
                <c:pt idx="2">
                  <c:v>110.02</c:v>
                </c:pt>
                <c:pt idx="3">
                  <c:v>110.46</c:v>
                </c:pt>
                <c:pt idx="4">
                  <c:v>108.32</c:v>
                </c:pt>
              </c:numCache>
            </c:numRef>
          </c:val>
          <c:extLst>
            <c:ext xmlns:c16="http://schemas.microsoft.com/office/drawing/2014/chart" uri="{C3380CC4-5D6E-409C-BE32-E72D297353CC}">
              <c16:uniqueId val="{00000000-C615-48E0-A69D-EFE2D09C7F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C615-48E0-A69D-EFE2D09C7F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45.24</c:v>
                </c:pt>
                <c:pt idx="1">
                  <c:v>45.94</c:v>
                </c:pt>
                <c:pt idx="2">
                  <c:v>47.58</c:v>
                </c:pt>
                <c:pt idx="3">
                  <c:v>49.23</c:v>
                </c:pt>
                <c:pt idx="4">
                  <c:v>50.79</c:v>
                </c:pt>
              </c:numCache>
            </c:numRef>
          </c:val>
          <c:extLst>
            <c:ext xmlns:c16="http://schemas.microsoft.com/office/drawing/2014/chart" uri="{C3380CC4-5D6E-409C-BE32-E72D297353CC}">
              <c16:uniqueId val="{00000000-76FA-44C5-ACB6-2B928C4BF3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76FA-44C5-ACB6-2B928C4BF3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3.17</c:v>
                </c:pt>
                <c:pt idx="1">
                  <c:v>2.74</c:v>
                </c:pt>
                <c:pt idx="2">
                  <c:v>4.4000000000000004</c:v>
                </c:pt>
                <c:pt idx="3">
                  <c:v>5.28</c:v>
                </c:pt>
                <c:pt idx="4">
                  <c:v>6.2</c:v>
                </c:pt>
              </c:numCache>
            </c:numRef>
          </c:val>
          <c:extLst>
            <c:ext xmlns:c16="http://schemas.microsoft.com/office/drawing/2014/chart" uri="{C3380CC4-5D6E-409C-BE32-E72D297353CC}">
              <c16:uniqueId val="{00000000-9EB7-4F32-BE7B-D60B09CC276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9EB7-4F32-BE7B-D60B09CC276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1F-4698-8835-79E75360A42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C51F-4698-8835-79E75360A42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196.23</c:v>
                </c:pt>
                <c:pt idx="1">
                  <c:v>207.66</c:v>
                </c:pt>
                <c:pt idx="2">
                  <c:v>254.25</c:v>
                </c:pt>
                <c:pt idx="3">
                  <c:v>302.75</c:v>
                </c:pt>
                <c:pt idx="4">
                  <c:v>298.82</c:v>
                </c:pt>
              </c:numCache>
            </c:numRef>
          </c:val>
          <c:extLst>
            <c:ext xmlns:c16="http://schemas.microsoft.com/office/drawing/2014/chart" uri="{C3380CC4-5D6E-409C-BE32-E72D297353CC}">
              <c16:uniqueId val="{00000000-CAA6-4342-9292-6263E0C58F4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CAA6-4342-9292-6263E0C58F4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418.53</c:v>
                </c:pt>
                <c:pt idx="1">
                  <c:v>397.29</c:v>
                </c:pt>
                <c:pt idx="2">
                  <c:v>383.9</c:v>
                </c:pt>
                <c:pt idx="3">
                  <c:v>374.59</c:v>
                </c:pt>
                <c:pt idx="4">
                  <c:v>376.13</c:v>
                </c:pt>
              </c:numCache>
            </c:numRef>
          </c:val>
          <c:extLst>
            <c:ext xmlns:c16="http://schemas.microsoft.com/office/drawing/2014/chart" uri="{C3380CC4-5D6E-409C-BE32-E72D297353CC}">
              <c16:uniqueId val="{00000000-111F-4772-9257-CF0BD669995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111F-4772-9257-CF0BD669995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102.82</c:v>
                </c:pt>
                <c:pt idx="1">
                  <c:v>108.85</c:v>
                </c:pt>
                <c:pt idx="2">
                  <c:v>105.43</c:v>
                </c:pt>
                <c:pt idx="3">
                  <c:v>105.36</c:v>
                </c:pt>
                <c:pt idx="4">
                  <c:v>103.74</c:v>
                </c:pt>
              </c:numCache>
            </c:numRef>
          </c:val>
          <c:extLst>
            <c:ext xmlns:c16="http://schemas.microsoft.com/office/drawing/2014/chart" uri="{C3380CC4-5D6E-409C-BE32-E72D297353CC}">
              <c16:uniqueId val="{00000000-9085-4D4D-B8A8-6520732039A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9085-4D4D-B8A8-6520732039A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167.71</c:v>
                </c:pt>
                <c:pt idx="1">
                  <c:v>166.07</c:v>
                </c:pt>
                <c:pt idx="2">
                  <c:v>171.72</c:v>
                </c:pt>
                <c:pt idx="3">
                  <c:v>172.26</c:v>
                </c:pt>
                <c:pt idx="4">
                  <c:v>175.27</c:v>
                </c:pt>
              </c:numCache>
            </c:numRef>
          </c:val>
          <c:extLst>
            <c:ext xmlns:c16="http://schemas.microsoft.com/office/drawing/2014/chart" uri="{C3380CC4-5D6E-409C-BE32-E72D297353CC}">
              <c16:uniqueId val="{00000000-551B-4C20-B60A-9B5BA1F64F8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551B-4C20-B60A-9B5BA1F64F8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栃木県　那須塩原市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115611</v>
      </c>
      <c r="AM8" s="44"/>
      <c r="AN8" s="44"/>
      <c r="AO8" s="44"/>
      <c r="AP8" s="44"/>
      <c r="AQ8" s="44"/>
      <c r="AR8" s="44"/>
      <c r="AS8" s="44"/>
      <c r="AT8" s="45">
        <f>データ!$S$6</f>
        <v>592.74</v>
      </c>
      <c r="AU8" s="46"/>
      <c r="AV8" s="46"/>
      <c r="AW8" s="46"/>
      <c r="AX8" s="46"/>
      <c r="AY8" s="46"/>
      <c r="AZ8" s="46"/>
      <c r="BA8" s="46"/>
      <c r="BB8" s="47">
        <f>データ!$T$6</f>
        <v>195.05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68.27</v>
      </c>
      <c r="J10" s="46"/>
      <c r="K10" s="46"/>
      <c r="L10" s="46"/>
      <c r="M10" s="46"/>
      <c r="N10" s="46"/>
      <c r="O10" s="80"/>
      <c r="P10" s="47">
        <f>データ!$P$6</f>
        <v>97.59</v>
      </c>
      <c r="Q10" s="47"/>
      <c r="R10" s="47"/>
      <c r="S10" s="47"/>
      <c r="T10" s="47"/>
      <c r="U10" s="47"/>
      <c r="V10" s="47"/>
      <c r="W10" s="44">
        <f>データ!$Q$6</f>
        <v>3657</v>
      </c>
      <c r="X10" s="44"/>
      <c r="Y10" s="44"/>
      <c r="Z10" s="44"/>
      <c r="AA10" s="44"/>
      <c r="AB10" s="44"/>
      <c r="AC10" s="44"/>
      <c r="AD10" s="2"/>
      <c r="AE10" s="2"/>
      <c r="AF10" s="2"/>
      <c r="AG10" s="2"/>
      <c r="AH10" s="2"/>
      <c r="AI10" s="2"/>
      <c r="AJ10" s="2"/>
      <c r="AK10" s="2"/>
      <c r="AL10" s="44">
        <f>データ!$U$6</f>
        <v>112596</v>
      </c>
      <c r="AM10" s="44"/>
      <c r="AN10" s="44"/>
      <c r="AO10" s="44"/>
      <c r="AP10" s="44"/>
      <c r="AQ10" s="44"/>
      <c r="AR10" s="44"/>
      <c r="AS10" s="44"/>
      <c r="AT10" s="45">
        <f>データ!$V$6</f>
        <v>254.26</v>
      </c>
      <c r="AU10" s="46"/>
      <c r="AV10" s="46"/>
      <c r="AW10" s="46"/>
      <c r="AX10" s="46"/>
      <c r="AY10" s="46"/>
      <c r="AZ10" s="46"/>
      <c r="BA10" s="46"/>
      <c r="BB10" s="47">
        <f>データ!$W$6</f>
        <v>442.84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nvGrMZTbWCdKNzSS3UxFsoaIqK+tVak6XAuC3I87KZDJoFvhXuwqD05wUAZi+NIMj5LZd8gTVy79qSU5CrBQ==" saltValue="F5Ml3EjF5iW5TuX/rkc6l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92134</v>
      </c>
      <c r="D6" s="20">
        <f t="shared" si="3"/>
        <v>46</v>
      </c>
      <c r="E6" s="20">
        <f t="shared" si="3"/>
        <v>1</v>
      </c>
      <c r="F6" s="20">
        <f t="shared" si="3"/>
        <v>0</v>
      </c>
      <c r="G6" s="20">
        <f t="shared" si="3"/>
        <v>1</v>
      </c>
      <c r="H6" s="20" t="str">
        <f t="shared" si="3"/>
        <v>栃木県　那須塩原市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68.27</v>
      </c>
      <c r="P6" s="21">
        <f t="shared" si="3"/>
        <v>97.59</v>
      </c>
      <c r="Q6" s="21">
        <f t="shared" si="3"/>
        <v>3657</v>
      </c>
      <c r="R6" s="21">
        <f t="shared" si="3"/>
        <v>115611</v>
      </c>
      <c r="S6" s="21">
        <f t="shared" si="3"/>
        <v>592.74</v>
      </c>
      <c r="T6" s="21">
        <f t="shared" si="3"/>
        <v>195.05</v>
      </c>
      <c r="U6" s="21">
        <f t="shared" si="3"/>
        <v>112596</v>
      </c>
      <c r="V6" s="21">
        <f t="shared" si="3"/>
        <v>254.26</v>
      </c>
      <c r="W6" s="21">
        <f t="shared" si="3"/>
        <v>442.84</v>
      </c>
      <c r="X6" s="22">
        <f>IF(X7="",NA(),X7)</f>
        <v>112.31</v>
      </c>
      <c r="Y6" s="22">
        <f t="shared" ref="Y6:AG6" si="4">IF(Y7="",NA(),Y7)</f>
        <v>112.82</v>
      </c>
      <c r="Z6" s="22">
        <f t="shared" si="4"/>
        <v>110.02</v>
      </c>
      <c r="AA6" s="22">
        <f t="shared" si="4"/>
        <v>110.46</v>
      </c>
      <c r="AB6" s="22">
        <f t="shared" si="4"/>
        <v>108.32</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196.23</v>
      </c>
      <c r="AU6" s="22">
        <f t="shared" ref="AU6:BC6" si="6">IF(AU7="",NA(),AU7)</f>
        <v>207.66</v>
      </c>
      <c r="AV6" s="22">
        <f t="shared" si="6"/>
        <v>254.25</v>
      </c>
      <c r="AW6" s="22">
        <f t="shared" si="6"/>
        <v>302.75</v>
      </c>
      <c r="AX6" s="22">
        <f t="shared" si="6"/>
        <v>298.82</v>
      </c>
      <c r="AY6" s="22">
        <f t="shared" si="6"/>
        <v>360.96</v>
      </c>
      <c r="AZ6" s="22">
        <f t="shared" si="6"/>
        <v>351.29</v>
      </c>
      <c r="BA6" s="22">
        <f t="shared" si="6"/>
        <v>364.24</v>
      </c>
      <c r="BB6" s="22">
        <f t="shared" si="6"/>
        <v>369.82</v>
      </c>
      <c r="BC6" s="22">
        <f t="shared" si="6"/>
        <v>355.75</v>
      </c>
      <c r="BD6" s="21" t="str">
        <f>IF(BD7="","",IF(BD7="-","【-】","【"&amp;SUBSTITUTE(TEXT(BD7,"#,##0.00"),"-","△")&amp;"】"))</f>
        <v>【239.69】</v>
      </c>
      <c r="BE6" s="22">
        <f>IF(BE7="",NA(),BE7)</f>
        <v>418.53</v>
      </c>
      <c r="BF6" s="22">
        <f t="shared" ref="BF6:BN6" si="7">IF(BF7="",NA(),BF7)</f>
        <v>397.29</v>
      </c>
      <c r="BG6" s="22">
        <f t="shared" si="7"/>
        <v>383.9</v>
      </c>
      <c r="BH6" s="22">
        <f t="shared" si="7"/>
        <v>374.59</v>
      </c>
      <c r="BI6" s="22">
        <f t="shared" si="7"/>
        <v>376.13</v>
      </c>
      <c r="BJ6" s="22">
        <f t="shared" si="7"/>
        <v>239.18</v>
      </c>
      <c r="BK6" s="22">
        <f t="shared" si="7"/>
        <v>236.29</v>
      </c>
      <c r="BL6" s="22">
        <f t="shared" si="7"/>
        <v>238.77</v>
      </c>
      <c r="BM6" s="22">
        <f t="shared" si="7"/>
        <v>218.57</v>
      </c>
      <c r="BN6" s="22">
        <f t="shared" si="7"/>
        <v>222.45</v>
      </c>
      <c r="BO6" s="21" t="str">
        <f>IF(BO7="","",IF(BO7="-","【-】","【"&amp;SUBSTITUTE(TEXT(BO7,"#,##0.00"),"-","△")&amp;"】"))</f>
        <v>【264.86】</v>
      </c>
      <c r="BP6" s="22">
        <f>IF(BP7="",NA(),BP7)</f>
        <v>102.82</v>
      </c>
      <c r="BQ6" s="22">
        <f t="shared" ref="BQ6:BY6" si="8">IF(BQ7="",NA(),BQ7)</f>
        <v>108.85</v>
      </c>
      <c r="BR6" s="22">
        <f t="shared" si="8"/>
        <v>105.43</v>
      </c>
      <c r="BS6" s="22">
        <f t="shared" si="8"/>
        <v>105.36</v>
      </c>
      <c r="BT6" s="22">
        <f t="shared" si="8"/>
        <v>103.74</v>
      </c>
      <c r="BU6" s="22">
        <f t="shared" si="8"/>
        <v>101.89</v>
      </c>
      <c r="BV6" s="22">
        <f t="shared" si="8"/>
        <v>104.33</v>
      </c>
      <c r="BW6" s="22">
        <f t="shared" si="8"/>
        <v>98.85</v>
      </c>
      <c r="BX6" s="22">
        <f t="shared" si="8"/>
        <v>101.78</v>
      </c>
      <c r="BY6" s="22">
        <f t="shared" si="8"/>
        <v>100.33</v>
      </c>
      <c r="BZ6" s="21" t="str">
        <f>IF(BZ7="","",IF(BZ7="-","【-】","【"&amp;SUBSTITUTE(TEXT(BZ7,"#,##0.00"),"-","△")&amp;"】"))</f>
        <v>【97.59】</v>
      </c>
      <c r="CA6" s="22">
        <f>IF(CA7="",NA(),CA7)</f>
        <v>167.71</v>
      </c>
      <c r="CB6" s="22">
        <f t="shared" ref="CB6:CJ6" si="9">IF(CB7="",NA(),CB7)</f>
        <v>166.07</v>
      </c>
      <c r="CC6" s="22">
        <f t="shared" si="9"/>
        <v>171.72</v>
      </c>
      <c r="CD6" s="22">
        <f t="shared" si="9"/>
        <v>172.26</v>
      </c>
      <c r="CE6" s="22">
        <f t="shared" si="9"/>
        <v>175.27</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71.040000000000006</v>
      </c>
      <c r="CM6" s="22">
        <f t="shared" ref="CM6:CU6" si="10">IF(CM7="",NA(),CM7)</f>
        <v>71.650000000000006</v>
      </c>
      <c r="CN6" s="22">
        <f t="shared" si="10"/>
        <v>73.52</v>
      </c>
      <c r="CO6" s="22">
        <f t="shared" si="10"/>
        <v>72.98</v>
      </c>
      <c r="CP6" s="22">
        <f t="shared" si="10"/>
        <v>67.22</v>
      </c>
      <c r="CQ6" s="22">
        <f t="shared" si="10"/>
        <v>63.23</v>
      </c>
      <c r="CR6" s="22">
        <f t="shared" si="10"/>
        <v>62.59</v>
      </c>
      <c r="CS6" s="22">
        <f t="shared" si="10"/>
        <v>61.81</v>
      </c>
      <c r="CT6" s="22">
        <f t="shared" si="10"/>
        <v>62.35</v>
      </c>
      <c r="CU6" s="22">
        <f t="shared" si="10"/>
        <v>62.69</v>
      </c>
      <c r="CV6" s="21" t="str">
        <f>IF(CV7="","",IF(CV7="-","【-】","【"&amp;SUBSTITUTE(TEXT(CV7,"#,##0.00"),"-","△")&amp;"】"))</f>
        <v>【60.21】</v>
      </c>
      <c r="CW6" s="22">
        <f>IF(CW7="",NA(),CW7)</f>
        <v>79.81</v>
      </c>
      <c r="CX6" s="22">
        <f t="shared" ref="CX6:DF6" si="11">IF(CX7="",NA(),CX7)</f>
        <v>81.22</v>
      </c>
      <c r="CY6" s="22">
        <f t="shared" si="11"/>
        <v>79.27</v>
      </c>
      <c r="CZ6" s="22">
        <f t="shared" si="11"/>
        <v>79.48</v>
      </c>
      <c r="DA6" s="22">
        <f t="shared" si="11"/>
        <v>78.760000000000005</v>
      </c>
      <c r="DB6" s="22">
        <f t="shared" si="11"/>
        <v>89.35</v>
      </c>
      <c r="DC6" s="22">
        <f t="shared" si="11"/>
        <v>89.7</v>
      </c>
      <c r="DD6" s="22">
        <f t="shared" si="11"/>
        <v>89.24</v>
      </c>
      <c r="DE6" s="22">
        <f t="shared" si="11"/>
        <v>88.71</v>
      </c>
      <c r="DF6" s="22">
        <f t="shared" si="11"/>
        <v>88.32</v>
      </c>
      <c r="DG6" s="21" t="str">
        <f>IF(DG7="","",IF(DG7="-","【-】","【"&amp;SUBSTITUTE(TEXT(DG7,"#,##0.00"),"-","△")&amp;"】"))</f>
        <v>【89.21】</v>
      </c>
      <c r="DH6" s="22">
        <f>IF(DH7="",NA(),DH7)</f>
        <v>45.24</v>
      </c>
      <c r="DI6" s="22">
        <f t="shared" ref="DI6:DQ6" si="12">IF(DI7="",NA(),DI7)</f>
        <v>45.94</v>
      </c>
      <c r="DJ6" s="22">
        <f t="shared" si="12"/>
        <v>47.58</v>
      </c>
      <c r="DK6" s="22">
        <f t="shared" si="12"/>
        <v>49.23</v>
      </c>
      <c r="DL6" s="22">
        <f t="shared" si="12"/>
        <v>50.79</v>
      </c>
      <c r="DM6" s="22">
        <f t="shared" si="12"/>
        <v>49.62</v>
      </c>
      <c r="DN6" s="22">
        <f t="shared" si="12"/>
        <v>50.5</v>
      </c>
      <c r="DO6" s="22">
        <f t="shared" si="12"/>
        <v>51.28</v>
      </c>
      <c r="DP6" s="22">
        <f t="shared" si="12"/>
        <v>51.95</v>
      </c>
      <c r="DQ6" s="22">
        <f t="shared" si="12"/>
        <v>52.55</v>
      </c>
      <c r="DR6" s="21" t="str">
        <f>IF(DR7="","",IF(DR7="-","【-】","【"&amp;SUBSTITUTE(TEXT(DR7,"#,##0.00"),"-","△")&amp;"】"))</f>
        <v>【52.41】</v>
      </c>
      <c r="DS6" s="22">
        <f>IF(DS7="",NA(),DS7)</f>
        <v>3.17</v>
      </c>
      <c r="DT6" s="22">
        <f t="shared" ref="DT6:EB6" si="13">IF(DT7="",NA(),DT7)</f>
        <v>2.74</v>
      </c>
      <c r="DU6" s="22">
        <f t="shared" si="13"/>
        <v>4.4000000000000004</v>
      </c>
      <c r="DV6" s="22">
        <f t="shared" si="13"/>
        <v>5.28</v>
      </c>
      <c r="DW6" s="22">
        <f t="shared" si="13"/>
        <v>6.2</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0.18</v>
      </c>
      <c r="EE6" s="22">
        <f t="shared" ref="EE6:EM6" si="14">IF(EE7="",NA(),EE7)</f>
        <v>0.08</v>
      </c>
      <c r="EF6" s="22">
        <f t="shared" si="14"/>
        <v>0.24</v>
      </c>
      <c r="EG6" s="22">
        <f t="shared" si="14"/>
        <v>0.23</v>
      </c>
      <c r="EH6" s="22">
        <f t="shared" si="14"/>
        <v>0.23</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92134</v>
      </c>
      <c r="D7" s="24">
        <v>46</v>
      </c>
      <c r="E7" s="24">
        <v>1</v>
      </c>
      <c r="F7" s="24">
        <v>0</v>
      </c>
      <c r="G7" s="24">
        <v>1</v>
      </c>
      <c r="H7" s="24" t="s">
        <v>93</v>
      </c>
      <c r="I7" s="24" t="s">
        <v>94</v>
      </c>
      <c r="J7" s="24" t="s">
        <v>95</v>
      </c>
      <c r="K7" s="24" t="s">
        <v>96</v>
      </c>
      <c r="L7" s="24" t="s">
        <v>97</v>
      </c>
      <c r="M7" s="24" t="s">
        <v>98</v>
      </c>
      <c r="N7" s="25" t="s">
        <v>99</v>
      </c>
      <c r="O7" s="25">
        <v>68.27</v>
      </c>
      <c r="P7" s="25">
        <v>97.59</v>
      </c>
      <c r="Q7" s="25">
        <v>3657</v>
      </c>
      <c r="R7" s="25">
        <v>115611</v>
      </c>
      <c r="S7" s="25">
        <v>592.74</v>
      </c>
      <c r="T7" s="25">
        <v>195.05</v>
      </c>
      <c r="U7" s="25">
        <v>112596</v>
      </c>
      <c r="V7" s="25">
        <v>254.26</v>
      </c>
      <c r="W7" s="25">
        <v>442.84</v>
      </c>
      <c r="X7" s="25">
        <v>112.31</v>
      </c>
      <c r="Y7" s="25">
        <v>112.82</v>
      </c>
      <c r="Z7" s="25">
        <v>110.02</v>
      </c>
      <c r="AA7" s="25">
        <v>110.46</v>
      </c>
      <c r="AB7" s="25">
        <v>108.32</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196.23</v>
      </c>
      <c r="AU7" s="25">
        <v>207.66</v>
      </c>
      <c r="AV7" s="25">
        <v>254.25</v>
      </c>
      <c r="AW7" s="25">
        <v>302.75</v>
      </c>
      <c r="AX7" s="25">
        <v>298.82</v>
      </c>
      <c r="AY7" s="25">
        <v>360.96</v>
      </c>
      <c r="AZ7" s="25">
        <v>351.29</v>
      </c>
      <c r="BA7" s="25">
        <v>364.24</v>
      </c>
      <c r="BB7" s="25">
        <v>369.82</v>
      </c>
      <c r="BC7" s="25">
        <v>355.75</v>
      </c>
      <c r="BD7" s="25">
        <v>239.69</v>
      </c>
      <c r="BE7" s="25">
        <v>418.53</v>
      </c>
      <c r="BF7" s="25">
        <v>397.29</v>
      </c>
      <c r="BG7" s="25">
        <v>383.9</v>
      </c>
      <c r="BH7" s="25">
        <v>374.59</v>
      </c>
      <c r="BI7" s="25">
        <v>376.13</v>
      </c>
      <c r="BJ7" s="25">
        <v>239.18</v>
      </c>
      <c r="BK7" s="25">
        <v>236.29</v>
      </c>
      <c r="BL7" s="25">
        <v>238.77</v>
      </c>
      <c r="BM7" s="25">
        <v>218.57</v>
      </c>
      <c r="BN7" s="25">
        <v>222.45</v>
      </c>
      <c r="BO7" s="25">
        <v>264.86</v>
      </c>
      <c r="BP7" s="25">
        <v>102.82</v>
      </c>
      <c r="BQ7" s="25">
        <v>108.85</v>
      </c>
      <c r="BR7" s="25">
        <v>105.43</v>
      </c>
      <c r="BS7" s="25">
        <v>105.36</v>
      </c>
      <c r="BT7" s="25">
        <v>103.74</v>
      </c>
      <c r="BU7" s="25">
        <v>101.89</v>
      </c>
      <c r="BV7" s="25">
        <v>104.33</v>
      </c>
      <c r="BW7" s="25">
        <v>98.85</v>
      </c>
      <c r="BX7" s="25">
        <v>101.78</v>
      </c>
      <c r="BY7" s="25">
        <v>100.33</v>
      </c>
      <c r="BZ7" s="25">
        <v>97.59</v>
      </c>
      <c r="CA7" s="25">
        <v>167.71</v>
      </c>
      <c r="CB7" s="25">
        <v>166.07</v>
      </c>
      <c r="CC7" s="25">
        <v>171.72</v>
      </c>
      <c r="CD7" s="25">
        <v>172.26</v>
      </c>
      <c r="CE7" s="25">
        <v>175.27</v>
      </c>
      <c r="CF7" s="25">
        <v>156.32</v>
      </c>
      <c r="CG7" s="25">
        <v>157.4</v>
      </c>
      <c r="CH7" s="25">
        <v>162.61000000000001</v>
      </c>
      <c r="CI7" s="25">
        <v>163.94</v>
      </c>
      <c r="CJ7" s="25">
        <v>169.31</v>
      </c>
      <c r="CK7" s="25">
        <v>181.66</v>
      </c>
      <c r="CL7" s="25">
        <v>71.040000000000006</v>
      </c>
      <c r="CM7" s="25">
        <v>71.650000000000006</v>
      </c>
      <c r="CN7" s="25">
        <v>73.52</v>
      </c>
      <c r="CO7" s="25">
        <v>72.98</v>
      </c>
      <c r="CP7" s="25">
        <v>67.22</v>
      </c>
      <c r="CQ7" s="25">
        <v>63.23</v>
      </c>
      <c r="CR7" s="25">
        <v>62.59</v>
      </c>
      <c r="CS7" s="25">
        <v>61.81</v>
      </c>
      <c r="CT7" s="25">
        <v>62.35</v>
      </c>
      <c r="CU7" s="25">
        <v>62.69</v>
      </c>
      <c r="CV7" s="25">
        <v>60.21</v>
      </c>
      <c r="CW7" s="25">
        <v>79.81</v>
      </c>
      <c r="CX7" s="25">
        <v>81.22</v>
      </c>
      <c r="CY7" s="25">
        <v>79.27</v>
      </c>
      <c r="CZ7" s="25">
        <v>79.48</v>
      </c>
      <c r="DA7" s="25">
        <v>78.760000000000005</v>
      </c>
      <c r="DB7" s="25">
        <v>89.35</v>
      </c>
      <c r="DC7" s="25">
        <v>89.7</v>
      </c>
      <c r="DD7" s="25">
        <v>89.24</v>
      </c>
      <c r="DE7" s="25">
        <v>88.71</v>
      </c>
      <c r="DF7" s="25">
        <v>88.32</v>
      </c>
      <c r="DG7" s="25">
        <v>89.21</v>
      </c>
      <c r="DH7" s="25">
        <v>45.24</v>
      </c>
      <c r="DI7" s="25">
        <v>45.94</v>
      </c>
      <c r="DJ7" s="25">
        <v>47.58</v>
      </c>
      <c r="DK7" s="25">
        <v>49.23</v>
      </c>
      <c r="DL7" s="25">
        <v>50.79</v>
      </c>
      <c r="DM7" s="25">
        <v>49.62</v>
      </c>
      <c r="DN7" s="25">
        <v>50.5</v>
      </c>
      <c r="DO7" s="25">
        <v>51.28</v>
      </c>
      <c r="DP7" s="25">
        <v>51.95</v>
      </c>
      <c r="DQ7" s="25">
        <v>52.55</v>
      </c>
      <c r="DR7" s="25">
        <v>52.41</v>
      </c>
      <c r="DS7" s="25">
        <v>3.17</v>
      </c>
      <c r="DT7" s="25">
        <v>2.74</v>
      </c>
      <c r="DU7" s="25">
        <v>4.4000000000000004</v>
      </c>
      <c r="DV7" s="25">
        <v>5.28</v>
      </c>
      <c r="DW7" s="25">
        <v>6.2</v>
      </c>
      <c r="DX7" s="25">
        <v>19.510000000000002</v>
      </c>
      <c r="DY7" s="25">
        <v>21.19</v>
      </c>
      <c r="DZ7" s="25">
        <v>22.64</v>
      </c>
      <c r="EA7" s="25">
        <v>24.49</v>
      </c>
      <c r="EB7" s="25">
        <v>25.85</v>
      </c>
      <c r="EC7" s="25">
        <v>26.78</v>
      </c>
      <c r="ED7" s="25">
        <v>0.18</v>
      </c>
      <c r="EE7" s="25">
        <v>0.08</v>
      </c>
      <c r="EF7" s="25">
        <v>0.24</v>
      </c>
      <c r="EG7" s="25">
        <v>0.23</v>
      </c>
      <c r="EH7" s="25">
        <v>0.23</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2026-02-09T23:33:39Z</cp:lastPrinted>
  <dcterms:created xsi:type="dcterms:W3CDTF">2025-12-12T09:13:21Z</dcterms:created>
  <dcterms:modified xsi:type="dcterms:W3CDTF">2026-03-06T04:57:23Z</dcterms:modified>
  <cp:category/>
</cp:coreProperties>
</file>