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5E394B68-062C-4E58-AF9A-0F87CE326368}" xr6:coauthVersionLast="47" xr6:coauthVersionMax="47" xr10:uidLastSave="{00000000-0000-0000-0000-000000000000}"/>
  <workbookProtection workbookAlgorithmName="SHA-512" workbookHashValue="8ecpL0aODruY0ihI/kXg4op9ykYMxxGRqDU25PC7Ifk+5DOO88lADiSWRTMy6EWfaHSuMhA5MNcU2/T9LjWavg==" workbookSaltValue="qtDtnHDcrM1Eik1G8Ow5cg=="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AT8" i="4" s="1"/>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AT10" i="4"/>
  <c r="W10" i="4"/>
  <c r="I10" i="4"/>
  <c r="B10" i="4"/>
  <c r="BB8" i="4"/>
  <c r="AL8" i="4"/>
  <c r="AD8" i="4"/>
  <c r="W8" i="4"/>
  <c r="P8" i="4"/>
  <c r="I8" i="4"/>
  <c r="B8"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<sst xmlns="http://schemas.openxmlformats.org/spreadsheetml/2006/main" count="228" uniqueCount="111">
  <si>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</si>
  <si>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</si>
  <si>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</si>
  <si>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</si>
  <si>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</si>
  <si>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</si>
  <si>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</si>
  <si>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</si>
  <si>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</si>
  <si>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</si>
  <si>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</si>
  <si>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</si>
  <si>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</si>
  <si>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</si>
  <si>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</si>
  <si>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</si>
  <si>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</si>
  <si>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</si>
  <si>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</si>
  <si>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</si>
  <si>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</si>
  <si>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</si>
  <si>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</si>
  <si>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</si>
  <si>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</si>
  <si>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</si>
  <si>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</si>
  <si>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</si>
  <si>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</si>
  <si>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</si>
  <si>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</si>
  <si>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</si>
  <si>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</si>
  <si>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</si>
  <si>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</si>
  <si>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</si>
  <si>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</si>
  <si>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</si>
  <si>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</si>
  <si>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</si>
  <si>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</si>
  <si>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</si>
  <si>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</si>
  <si>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</si>
  <si>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</si>
  <si>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</si>
  <si>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</si>
  <si>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</si>
  <si>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</si>
  <si>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</si>
  <si>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</si>
  <si>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</si>
  <si>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</si>
  <si>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</si>
  <si>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</si>
  <si>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</si>
  <si>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</si>
  <si>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</si>
  <si>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</si>
  <si>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</si>
  <si>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</si>
  <si>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</si>
  <si>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</si>
  <si>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</si>
  <si>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</si>
  <si>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</si>
  <si>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</si>
  <si>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</si>
  <si>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</si>
  <si>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</si>
  <si>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</si>
  <si>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</si>
  <si>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</si>
  <si>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</si>
  <si>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</si>
  <si>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</si>
  <si>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</si>
  <si>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</si>
  <si>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</si>
  <si>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</si>
  <si>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</si>
  <si>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</si>
  <si>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</si>
  <si>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</si>
  <si>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</si>
  <si>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</si>
  <si>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</si>
  <si>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</si>
  <si>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</si>
  <si>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</si>
  <si>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</si>
  <si>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</si>
  <si>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矢板市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</si>
  <si>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</si>
  <si>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</si>
  <si>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</si>
  <si>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</si>
  <si>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</si>
  <si>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</si>
  <si>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</si>
  <si>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</si>
  <si>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</si>
  <si>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</si>
  <si>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</si>
  <si>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</si>
  <si>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</si>
  <si>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</si>
  <si>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</si>
  <si>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経常収支比率」及び「⑤料金回収率」は、100％以上を保っており、給水に係る費用を給水収益により経常的に賄えている。「⑥給水原価」は、昨年比で微減しているが、経費の削減を図る必要がある。「②累積欠損金比率」は0%で、「③流動比率」も100%以上を維持しており、経営の健全性が保たれているといえる。類似団体と比べて低い状況である「④企業債残高対給水収益比率」は、必要な更新事業を先送りしている側面もあり、さらなる経費削減など経営健全化の取組みを継続する必要がある。
　また、経営の効率性については、「⑦施設利用率」が類似団体と比較すると低い状況である。これは、給水人口の減少に伴う配水量の減少などにより、現在休止中の施設があることが要因となっている。今後の水需要の動向や災害時の供給能力を考慮したうえで、施設の適正規模について検討していく。「⑧有収率」は、老朽管の更新や漏水調査を実施しているが、低い状況であり、低下に歯止めがかかっていない。老朽管の更新事業は、継続して実施していくものであり、数値の改善はもとより施設の稼働状況を給水収益につなげていくよう努める必要がある。
</t>
    <phoneticPr fontId="4"/>
  </si>
  <si>
    <t>　「①有形固定資産減価償却率」は類似団体と同程度であるが、「②管路経年化率」は類似団体よりも高い数値を示しており、施設・設備の老朽化が進んでいる。「①有形固定資産減価償却率」は右肩上がりで数値が高くなっており、施設・設備更新の必要性が増している状況である。
　「②管路経年化率」についても高い数値を示しており、水道普及期に布設した配水管が一斉に更新時期を迎えており、それに対して更新が追い付いていない状況である。　
　「③管路更新率」は、低い数値を示しているが、今後も更新費用を施設と管路に配分して実施していくことから、管路の老朽化に対して更新ペースが追い付かない状況である。</t>
    <phoneticPr fontId="4"/>
  </si>
  <si>
    <t>　経営戦略における経営の健全性・効率性を保つ取組みの一つとして、令和3年4月に料金改定を実施し収益の増加につなげた。また、令和5年度には事業の進捗状況の点検及び評価を行い計画の見直しを行った。しかし、給水人口の減少は続いており安定した給水収益を見込めない状況である中、職員給与の増加及び物価高が続くようであれば営業費用等が増加することでの経営圧迫が懸念される。
　今後、「⑧有収率」の向上を図るため、給水区域のブロック化による適正水圧の確保、老朽管更新及び漏水調査の実施していく必要がある。耐震化計画における管路等の耐震化及び既存計画における設備投資への財源確保として、事業費のコスト削減と更新投資等のバランスを検討し、より一層の健全経営を継続する。</t>
    <rPh sb="147" eb="148">
      <t>ツヅ</t>
    </rPh>
    <rPh sb="174" eb="176">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</si>
</sst>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1.28</c:v>
                </c:pt>
                <c:pt idx="1">
                  <c:v>0.89</c:v>
                </c:pt>
                <c:pt idx="2">
                  <c:v>0.24</c:v>
                </c:pt>
                <c:pt idx="3">
                  <c:v>0.09</c:v>
                </c:pt>
                <c:pt idx="4">
                  <c:v>0.19</c:v>
                </c:pt>
              </c:numCache>
            </c:numRef>
          </c:val>
          <c:extLst>
            <c:ext xmlns:c16="http://schemas.microsoft.com/office/drawing/2014/chart" uri="{C3380CC4-5D6E-409C-BE32-E72D297353CC}">
              <c16:uniqueId val="{00000000-EA8A-456B-865C-6A739FA6BE4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0.41</c:v>
                </c:pt>
              </c:numCache>
            </c:numRef>
          </c:val>
          <c:smooth val="0"/>
          <c:extLst>
            <c:ext xmlns:c16="http://schemas.microsoft.com/office/drawing/2014/chart" uri="{C3380CC4-5D6E-409C-BE32-E72D297353CC}">
              <c16:uniqueId val="{00000001-EA8A-456B-865C-6A739FA6BE4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47.01</c:v>
                </c:pt>
                <c:pt idx="1">
                  <c:v>46.15</c:v>
                </c:pt>
                <c:pt idx="2">
                  <c:v>45.88</c:v>
                </c:pt>
                <c:pt idx="3">
                  <c:v>46.13</c:v>
                </c:pt>
                <c:pt idx="4">
                  <c:v>48</c:v>
                </c:pt>
              </c:numCache>
            </c:numRef>
          </c:val>
          <c:extLst>
            <c:ext xmlns:c16="http://schemas.microsoft.com/office/drawing/2014/chart" uri="{C3380CC4-5D6E-409C-BE32-E72D297353CC}">
              <c16:uniqueId val="{00000000-DF22-40A8-826C-5BF4CAB77A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54.99</c:v>
                </c:pt>
              </c:numCache>
            </c:numRef>
          </c:val>
          <c:smooth val="0"/>
          <c:extLst>
            <c:ext xmlns:c16="http://schemas.microsoft.com/office/drawing/2014/chart" uri="{C3380CC4-5D6E-409C-BE32-E72D297353CC}">
              <c16:uniqueId val="{00000001-DF22-40A8-826C-5BF4CAB77A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78.87</c:v>
                </c:pt>
                <c:pt idx="1">
                  <c:v>78.760000000000005</c:v>
                </c:pt>
                <c:pt idx="2">
                  <c:v>77.34</c:v>
                </c:pt>
                <c:pt idx="3">
                  <c:v>75.48</c:v>
                </c:pt>
                <c:pt idx="4">
                  <c:v>71.23</c:v>
                </c:pt>
              </c:numCache>
            </c:numRef>
          </c:val>
          <c:extLst>
            <c:ext xmlns:c16="http://schemas.microsoft.com/office/drawing/2014/chart" uri="{C3380CC4-5D6E-409C-BE32-E72D297353CC}">
              <c16:uniqueId val="{00000000-E0E5-4210-A05D-A9F829BD868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79.34</c:v>
                </c:pt>
              </c:numCache>
            </c:numRef>
          </c:val>
          <c:smooth val="0"/>
          <c:extLst>
            <c:ext xmlns:c16="http://schemas.microsoft.com/office/drawing/2014/chart" uri="{C3380CC4-5D6E-409C-BE32-E72D297353CC}">
              <c16:uniqueId val="{00000001-E0E5-4210-A05D-A9F829BD868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111.93</c:v>
                </c:pt>
                <c:pt idx="1">
                  <c:v>124.86</c:v>
                </c:pt>
                <c:pt idx="2">
                  <c:v>122.75</c:v>
                </c:pt>
                <c:pt idx="3">
                  <c:v>119.95</c:v>
                </c:pt>
                <c:pt idx="4">
                  <c:v>120.88</c:v>
                </c:pt>
              </c:numCache>
            </c:numRef>
          </c:val>
          <c:extLst>
            <c:ext xmlns:c16="http://schemas.microsoft.com/office/drawing/2014/chart" uri="{C3380CC4-5D6E-409C-BE32-E72D297353CC}">
              <c16:uniqueId val="{00000000-C656-471B-A3C9-0C846C8AB03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103.74</c:v>
                </c:pt>
              </c:numCache>
            </c:numRef>
          </c:val>
          <c:smooth val="0"/>
          <c:extLst>
            <c:ext xmlns:c16="http://schemas.microsoft.com/office/drawing/2014/chart" uri="{C3380CC4-5D6E-409C-BE32-E72D297353CC}">
              <c16:uniqueId val="{00000001-C656-471B-A3C9-0C846C8AB03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50.22</c:v>
                </c:pt>
                <c:pt idx="1">
                  <c:v>50.98</c:v>
                </c:pt>
                <c:pt idx="2">
                  <c:v>52.18</c:v>
                </c:pt>
                <c:pt idx="3">
                  <c:v>53.23</c:v>
                </c:pt>
                <c:pt idx="4">
                  <c:v>53.4</c:v>
                </c:pt>
              </c:numCache>
            </c:numRef>
          </c:val>
          <c:extLst>
            <c:ext xmlns:c16="http://schemas.microsoft.com/office/drawing/2014/chart" uri="{C3380CC4-5D6E-409C-BE32-E72D297353CC}">
              <c16:uniqueId val="{00000000-81D5-4DC5-AF7C-9D08B50B4B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53.48</c:v>
                </c:pt>
              </c:numCache>
            </c:numRef>
          </c:val>
          <c:smooth val="0"/>
          <c:extLst>
            <c:ext xmlns:c16="http://schemas.microsoft.com/office/drawing/2014/chart" uri="{C3380CC4-5D6E-409C-BE32-E72D297353CC}">
              <c16:uniqueId val="{00000001-81D5-4DC5-AF7C-9D08B50B4B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22.61</c:v>
                </c:pt>
                <c:pt idx="1">
                  <c:v>26.45</c:v>
                </c:pt>
                <c:pt idx="2">
                  <c:v>28.08</c:v>
                </c:pt>
                <c:pt idx="3">
                  <c:v>29.66</c:v>
                </c:pt>
                <c:pt idx="4">
                  <c:v>33.72</c:v>
                </c:pt>
              </c:numCache>
            </c:numRef>
          </c:val>
          <c:extLst>
            <c:ext xmlns:c16="http://schemas.microsoft.com/office/drawing/2014/chart" uri="{C3380CC4-5D6E-409C-BE32-E72D297353CC}">
              <c16:uniqueId val="{00000000-D0FD-46DD-B2A5-044A11EAF6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24.31</c:v>
                </c:pt>
              </c:numCache>
            </c:numRef>
          </c:val>
          <c:smooth val="0"/>
          <c:extLst>
            <c:ext xmlns:c16="http://schemas.microsoft.com/office/drawing/2014/chart" uri="{C3380CC4-5D6E-409C-BE32-E72D297353CC}">
              <c16:uniqueId val="{00000001-D0FD-46DD-B2A5-044A11EAF6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85-4B86-B432-8E6706E3BA2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11.55</c:v>
                </c:pt>
              </c:numCache>
            </c:numRef>
          </c:val>
          <c:smooth val="0"/>
          <c:extLst>
            <c:ext xmlns:c16="http://schemas.microsoft.com/office/drawing/2014/chart" uri="{C3380CC4-5D6E-409C-BE32-E72D297353CC}">
              <c16:uniqueId val="{00000001-0E85-4B86-B432-8E6706E3BA2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289.22000000000003</c:v>
                </c:pt>
                <c:pt idx="1">
                  <c:v>232.33</c:v>
                </c:pt>
                <c:pt idx="2">
                  <c:v>356.02</c:v>
                </c:pt>
                <c:pt idx="3">
                  <c:v>411.27</c:v>
                </c:pt>
                <c:pt idx="4">
                  <c:v>364.72</c:v>
                </c:pt>
              </c:numCache>
            </c:numRef>
          </c:val>
          <c:extLst>
            <c:ext xmlns:c16="http://schemas.microsoft.com/office/drawing/2014/chart" uri="{C3380CC4-5D6E-409C-BE32-E72D297353CC}">
              <c16:uniqueId val="{00000000-CAE2-49C7-A766-4664FE05C8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352.34</c:v>
                </c:pt>
              </c:numCache>
            </c:numRef>
          </c:val>
          <c:smooth val="0"/>
          <c:extLst>
            <c:ext xmlns:c16="http://schemas.microsoft.com/office/drawing/2014/chart" uri="{C3380CC4-5D6E-409C-BE32-E72D297353CC}">
              <c16:uniqueId val="{00000001-CAE2-49C7-A766-4664FE05C8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306.33</c:v>
                </c:pt>
                <c:pt idx="1">
                  <c:v>268.2</c:v>
                </c:pt>
                <c:pt idx="2">
                  <c:v>277.67</c:v>
                </c:pt>
                <c:pt idx="3">
                  <c:v>248.98</c:v>
                </c:pt>
                <c:pt idx="4">
                  <c:v>250.36</c:v>
                </c:pt>
              </c:numCache>
            </c:numRef>
          </c:val>
          <c:extLst>
            <c:ext xmlns:c16="http://schemas.microsoft.com/office/drawing/2014/chart" uri="{C3380CC4-5D6E-409C-BE32-E72D297353CC}">
              <c16:uniqueId val="{00000000-661B-43FA-B25E-A24029B66F5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391.13</c:v>
                </c:pt>
              </c:numCache>
            </c:numRef>
          </c:val>
          <c:smooth val="0"/>
          <c:extLst>
            <c:ext xmlns:c16="http://schemas.microsoft.com/office/drawing/2014/chart" uri="{C3380CC4-5D6E-409C-BE32-E72D297353CC}">
              <c16:uniqueId val="{00000001-661B-43FA-B25E-A24029B66F5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108.15</c:v>
                </c:pt>
                <c:pt idx="1">
                  <c:v>122.02</c:v>
                </c:pt>
                <c:pt idx="2">
                  <c:v>109.19</c:v>
                </c:pt>
                <c:pt idx="3">
                  <c:v>116.23</c:v>
                </c:pt>
                <c:pt idx="4">
                  <c:v>118.32</c:v>
                </c:pt>
              </c:numCache>
            </c:numRef>
          </c:val>
          <c:extLst>
            <c:ext xmlns:c16="http://schemas.microsoft.com/office/drawing/2014/chart" uri="{C3380CC4-5D6E-409C-BE32-E72D297353CC}">
              <c16:uniqueId val="{00000000-0AD0-4AC7-96D2-FB886832402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92.16</c:v>
                </c:pt>
              </c:numCache>
            </c:numRef>
          </c:val>
          <c:smooth val="0"/>
          <c:extLst>
            <c:ext xmlns:c16="http://schemas.microsoft.com/office/drawing/2014/chart" uri="{C3380CC4-5D6E-409C-BE32-E72D297353CC}">
              <c16:uniqueId val="{00000001-0AD0-4AC7-96D2-FB886832402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160.27000000000001</c:v>
                </c:pt>
                <c:pt idx="1">
                  <c:v>161.49</c:v>
                </c:pt>
                <c:pt idx="2">
                  <c:v>173.78</c:v>
                </c:pt>
                <c:pt idx="3">
                  <c:v>175.95</c:v>
                </c:pt>
                <c:pt idx="4">
                  <c:v>173.96</c:v>
                </c:pt>
              </c:numCache>
            </c:numRef>
          </c:val>
          <c:extLst>
            <c:ext xmlns:c16="http://schemas.microsoft.com/office/drawing/2014/chart" uri="{C3380CC4-5D6E-409C-BE32-E72D297353CC}">
              <c16:uniqueId val="{00000000-F7B8-464E-8AD4-7D810EB6D92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196.75</c:v>
                </c:pt>
              </c:numCache>
            </c:numRef>
          </c:val>
          <c:smooth val="0"/>
          <c:extLst>
            <c:ext xmlns:c16="http://schemas.microsoft.com/office/drawing/2014/chart" uri="{C3380CC4-5D6E-409C-BE32-E72D297353CC}">
              <c16:uniqueId val="{00000001-F7B8-464E-8AD4-7D810EB6D92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矢板市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30117</v>
      </c>
      <c r="AM8" s="65"/>
      <c r="AN8" s="65"/>
      <c r="AO8" s="65"/>
      <c r="AP8" s="65"/>
      <c r="AQ8" s="65"/>
      <c r="AR8" s="65"/>
      <c r="AS8" s="65"/>
      <c r="AT8" s="36">
        <f>データ!$S$6</f>
        <v>170.46</v>
      </c>
      <c r="AU8" s="37"/>
      <c r="AV8" s="37"/>
      <c r="AW8" s="37"/>
      <c r="AX8" s="37"/>
      <c r="AY8" s="37"/>
      <c r="AZ8" s="37"/>
      <c r="BA8" s="37"/>
      <c r="BB8" s="54">
        <f>データ!$T$6</f>
        <v>176.68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78.81</v>
      </c>
      <c r="J10" s="37"/>
      <c r="K10" s="37"/>
      <c r="L10" s="37"/>
      <c r="M10" s="37"/>
      <c r="N10" s="37"/>
      <c r="O10" s="64"/>
      <c r="P10" s="54">
        <f>データ!$P$6</f>
        <v>99.5</v>
      </c>
      <c r="Q10" s="54"/>
      <c r="R10" s="54"/>
      <c r="S10" s="54"/>
      <c r="T10" s="54"/>
      <c r="U10" s="54"/>
      <c r="V10" s="54"/>
      <c r="W10" s="65">
        <f>データ!$Q$6</f>
        <v>4010</v>
      </c>
      <c r="X10" s="65"/>
      <c r="Y10" s="65"/>
      <c r="Z10" s="65"/>
      <c r="AA10" s="65"/>
      <c r="AB10" s="65"/>
      <c r="AC10" s="65"/>
      <c r="AD10" s="2"/>
      <c r="AE10" s="2"/>
      <c r="AF10" s="2"/>
      <c r="AG10" s="2"/>
      <c r="AH10" s="2"/>
      <c r="AI10" s="2"/>
      <c r="AJ10" s="2"/>
      <c r="AK10" s="2"/>
      <c r="AL10" s="65">
        <f>データ!$U$6</f>
        <v>29726</v>
      </c>
      <c r="AM10" s="65"/>
      <c r="AN10" s="65"/>
      <c r="AO10" s="65"/>
      <c r="AP10" s="65"/>
      <c r="AQ10" s="65"/>
      <c r="AR10" s="65"/>
      <c r="AS10" s="65"/>
      <c r="AT10" s="36">
        <f>データ!$V$6</f>
        <v>126.9</v>
      </c>
      <c r="AU10" s="37"/>
      <c r="AV10" s="37"/>
      <c r="AW10" s="37"/>
      <c r="AX10" s="37"/>
      <c r="AY10" s="37"/>
      <c r="AZ10" s="37"/>
      <c r="BA10" s="37"/>
      <c r="BB10" s="54">
        <f>データ!$W$6</f>
        <v>234.25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TOEUzI7ho3SexD3IRn/gp6CwLnurO2JupmWCH28fOBcJykwTacRzCrvtBCtrAqBTyuRjl3m+Na4JxNkMAlbXg==" saltValue="QhU+pyEBtHIGR4WNZS5k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92118</v>
      </c>
      <c r="D6" s="20">
        <f t="shared" si="3"/>
        <v>46</v>
      </c>
      <c r="E6" s="20">
        <f t="shared" si="3"/>
        <v>1</v>
      </c>
      <c r="F6" s="20">
        <f t="shared" si="3"/>
        <v>0</v>
      </c>
      <c r="G6" s="20">
        <f t="shared" si="3"/>
        <v>1</v>
      </c>
      <c r="H6" s="20" t="str">
        <f t="shared" si="3"/>
        <v>栃木県　矢板市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78.81</v>
      </c>
      <c r="P6" s="21">
        <f t="shared" si="3"/>
        <v>99.5</v>
      </c>
      <c r="Q6" s="21">
        <f t="shared" si="3"/>
        <v>4010</v>
      </c>
      <c r="R6" s="21">
        <f t="shared" si="3"/>
        <v>30117</v>
      </c>
      <c r="S6" s="21">
        <f t="shared" si="3"/>
        <v>170.46</v>
      </c>
      <c r="T6" s="21">
        <f t="shared" si="3"/>
        <v>176.68</v>
      </c>
      <c r="U6" s="21">
        <f t="shared" si="3"/>
        <v>29726</v>
      </c>
      <c r="V6" s="21">
        <f t="shared" si="3"/>
        <v>126.9</v>
      </c>
      <c r="W6" s="21">
        <f t="shared" si="3"/>
        <v>234.25</v>
      </c>
      <c r="X6" s="22">
        <f>IF(X7="",NA(),X7)</f>
        <v>111.93</v>
      </c>
      <c r="Y6" s="22">
        <f t="shared" ref="Y6:AG6" si="4">IF(Y7="",NA(),Y7)</f>
        <v>124.86</v>
      </c>
      <c r="Z6" s="22">
        <f t="shared" si="4"/>
        <v>122.75</v>
      </c>
      <c r="AA6" s="22">
        <f t="shared" si="4"/>
        <v>119.95</v>
      </c>
      <c r="AB6" s="22">
        <f t="shared" si="4"/>
        <v>120.88</v>
      </c>
      <c r="AC6" s="22">
        <f t="shared" si="4"/>
        <v>108.83</v>
      </c>
      <c r="AD6" s="22">
        <f t="shared" si="4"/>
        <v>109.23</v>
      </c>
      <c r="AE6" s="22">
        <f t="shared" si="4"/>
        <v>108.04</v>
      </c>
      <c r="AF6" s="22">
        <f t="shared" si="4"/>
        <v>107.49</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11.55</v>
      </c>
      <c r="AS6" s="21" t="str">
        <f>IF(AS7="","",IF(AS7="-","【-】","【"&amp;SUBSTITUTE(TEXT(AS7,"#,##0.00"),"-","△")&amp;"】"))</f>
        <v>【1.61】</v>
      </c>
      <c r="AT6" s="22">
        <f>IF(AT7="",NA(),AT7)</f>
        <v>289.22000000000003</v>
      </c>
      <c r="AU6" s="22">
        <f t="shared" ref="AU6:BC6" si="6">IF(AU7="",NA(),AU7)</f>
        <v>232.33</v>
      </c>
      <c r="AV6" s="22">
        <f t="shared" si="6"/>
        <v>356.02</v>
      </c>
      <c r="AW6" s="22">
        <f t="shared" si="6"/>
        <v>411.27</v>
      </c>
      <c r="AX6" s="22">
        <f t="shared" si="6"/>
        <v>364.72</v>
      </c>
      <c r="AY6" s="22">
        <f t="shared" si="6"/>
        <v>327.77</v>
      </c>
      <c r="AZ6" s="22">
        <f t="shared" si="6"/>
        <v>338.02</v>
      </c>
      <c r="BA6" s="22">
        <f t="shared" si="6"/>
        <v>345.94</v>
      </c>
      <c r="BB6" s="22">
        <f t="shared" si="6"/>
        <v>329.7</v>
      </c>
      <c r="BC6" s="22">
        <f t="shared" si="6"/>
        <v>352.34</v>
      </c>
      <c r="BD6" s="21" t="str">
        <f>IF(BD7="","",IF(BD7="-","【-】","【"&amp;SUBSTITUTE(TEXT(BD7,"#,##0.00"),"-","△")&amp;"】"))</f>
        <v>【239.69】</v>
      </c>
      <c r="BE6" s="22">
        <f>IF(BE7="",NA(),BE7)</f>
        <v>306.33</v>
      </c>
      <c r="BF6" s="22">
        <f t="shared" ref="BF6:BN6" si="7">IF(BF7="",NA(),BF7)</f>
        <v>268.2</v>
      </c>
      <c r="BG6" s="22">
        <f t="shared" si="7"/>
        <v>277.67</v>
      </c>
      <c r="BH6" s="22">
        <f t="shared" si="7"/>
        <v>248.98</v>
      </c>
      <c r="BI6" s="22">
        <f t="shared" si="7"/>
        <v>250.36</v>
      </c>
      <c r="BJ6" s="22">
        <f t="shared" si="7"/>
        <v>397.1</v>
      </c>
      <c r="BK6" s="22">
        <f t="shared" si="7"/>
        <v>379.91</v>
      </c>
      <c r="BL6" s="22">
        <f t="shared" si="7"/>
        <v>386.61</v>
      </c>
      <c r="BM6" s="22">
        <f t="shared" si="7"/>
        <v>381.56</v>
      </c>
      <c r="BN6" s="22">
        <f t="shared" si="7"/>
        <v>391.13</v>
      </c>
      <c r="BO6" s="21" t="str">
        <f>IF(BO7="","",IF(BO7="-","【-】","【"&amp;SUBSTITUTE(TEXT(BO7,"#,##0.00"),"-","△")&amp;"】"))</f>
        <v>【264.86】</v>
      </c>
      <c r="BP6" s="22">
        <f>IF(BP7="",NA(),BP7)</f>
        <v>108.15</v>
      </c>
      <c r="BQ6" s="22">
        <f t="shared" ref="BQ6:BY6" si="8">IF(BQ7="",NA(),BQ7)</f>
        <v>122.02</v>
      </c>
      <c r="BR6" s="22">
        <f t="shared" si="8"/>
        <v>109.19</v>
      </c>
      <c r="BS6" s="22">
        <f t="shared" si="8"/>
        <v>116.23</v>
      </c>
      <c r="BT6" s="22">
        <f t="shared" si="8"/>
        <v>118.32</v>
      </c>
      <c r="BU6" s="22">
        <f t="shared" si="8"/>
        <v>95.79</v>
      </c>
      <c r="BV6" s="22">
        <f t="shared" si="8"/>
        <v>98.3</v>
      </c>
      <c r="BW6" s="22">
        <f t="shared" si="8"/>
        <v>93.82</v>
      </c>
      <c r="BX6" s="22">
        <f t="shared" si="8"/>
        <v>95.04</v>
      </c>
      <c r="BY6" s="22">
        <f t="shared" si="8"/>
        <v>92.16</v>
      </c>
      <c r="BZ6" s="21" t="str">
        <f>IF(BZ7="","",IF(BZ7="-","【-】","【"&amp;SUBSTITUTE(TEXT(BZ7,"#,##0.00"),"-","△")&amp;"】"))</f>
        <v>【97.59】</v>
      </c>
      <c r="CA6" s="22">
        <f>IF(CA7="",NA(),CA7)</f>
        <v>160.27000000000001</v>
      </c>
      <c r="CB6" s="22">
        <f t="shared" ref="CB6:CJ6" si="9">IF(CB7="",NA(),CB7)</f>
        <v>161.49</v>
      </c>
      <c r="CC6" s="22">
        <f t="shared" si="9"/>
        <v>173.78</v>
      </c>
      <c r="CD6" s="22">
        <f t="shared" si="9"/>
        <v>175.95</v>
      </c>
      <c r="CE6" s="22">
        <f t="shared" si="9"/>
        <v>173.96</v>
      </c>
      <c r="CF6" s="22">
        <f t="shared" si="9"/>
        <v>171.13</v>
      </c>
      <c r="CG6" s="22">
        <f t="shared" si="9"/>
        <v>173.7</v>
      </c>
      <c r="CH6" s="22">
        <f t="shared" si="9"/>
        <v>178.94</v>
      </c>
      <c r="CI6" s="22">
        <f t="shared" si="9"/>
        <v>180.19</v>
      </c>
      <c r="CJ6" s="22">
        <f t="shared" si="9"/>
        <v>196.75</v>
      </c>
      <c r="CK6" s="21" t="str">
        <f>IF(CK7="","",IF(CK7="-","【-】","【"&amp;SUBSTITUTE(TEXT(CK7,"#,##0.00"),"-","△")&amp;"】"))</f>
        <v>【181.66】</v>
      </c>
      <c r="CL6" s="22">
        <f>IF(CL7="",NA(),CL7)</f>
        <v>47.01</v>
      </c>
      <c r="CM6" s="22">
        <f t="shared" ref="CM6:CU6" si="10">IF(CM7="",NA(),CM7)</f>
        <v>46.15</v>
      </c>
      <c r="CN6" s="22">
        <f t="shared" si="10"/>
        <v>45.88</v>
      </c>
      <c r="CO6" s="22">
        <f t="shared" si="10"/>
        <v>46.13</v>
      </c>
      <c r="CP6" s="22">
        <f t="shared" si="10"/>
        <v>48</v>
      </c>
      <c r="CQ6" s="22">
        <f t="shared" si="10"/>
        <v>60.12</v>
      </c>
      <c r="CR6" s="22">
        <f t="shared" si="10"/>
        <v>60.34</v>
      </c>
      <c r="CS6" s="22">
        <f t="shared" si="10"/>
        <v>59.54</v>
      </c>
      <c r="CT6" s="22">
        <f t="shared" si="10"/>
        <v>59.26</v>
      </c>
      <c r="CU6" s="22">
        <f t="shared" si="10"/>
        <v>54.99</v>
      </c>
      <c r="CV6" s="21" t="str">
        <f>IF(CV7="","",IF(CV7="-","【-】","【"&amp;SUBSTITUTE(TEXT(CV7,"#,##0.00"),"-","△")&amp;"】"))</f>
        <v>【60.21】</v>
      </c>
      <c r="CW6" s="22">
        <f>IF(CW7="",NA(),CW7)</f>
        <v>78.87</v>
      </c>
      <c r="CX6" s="22">
        <f t="shared" ref="CX6:DF6" si="11">IF(CX7="",NA(),CX7)</f>
        <v>78.760000000000005</v>
      </c>
      <c r="CY6" s="22">
        <f t="shared" si="11"/>
        <v>77.34</v>
      </c>
      <c r="CZ6" s="22">
        <f t="shared" si="11"/>
        <v>75.48</v>
      </c>
      <c r="DA6" s="22">
        <f t="shared" si="11"/>
        <v>71.23</v>
      </c>
      <c r="DB6" s="22">
        <f t="shared" si="11"/>
        <v>84.24</v>
      </c>
      <c r="DC6" s="22">
        <f t="shared" si="11"/>
        <v>84.19</v>
      </c>
      <c r="DD6" s="22">
        <f t="shared" si="11"/>
        <v>83.93</v>
      </c>
      <c r="DE6" s="22">
        <f t="shared" si="11"/>
        <v>83.84</v>
      </c>
      <c r="DF6" s="22">
        <f t="shared" si="11"/>
        <v>79.34</v>
      </c>
      <c r="DG6" s="21" t="str">
        <f>IF(DG7="","",IF(DG7="-","【-】","【"&amp;SUBSTITUTE(TEXT(DG7,"#,##0.00"),"-","△")&amp;"】"))</f>
        <v>【89.21】</v>
      </c>
      <c r="DH6" s="22">
        <f>IF(DH7="",NA(),DH7)</f>
        <v>50.22</v>
      </c>
      <c r="DI6" s="22">
        <f t="shared" ref="DI6:DQ6" si="12">IF(DI7="",NA(),DI7)</f>
        <v>50.98</v>
      </c>
      <c r="DJ6" s="22">
        <f t="shared" si="12"/>
        <v>52.18</v>
      </c>
      <c r="DK6" s="22">
        <f t="shared" si="12"/>
        <v>53.23</v>
      </c>
      <c r="DL6" s="22">
        <f t="shared" si="12"/>
        <v>53.4</v>
      </c>
      <c r="DM6" s="22">
        <f t="shared" si="12"/>
        <v>48.83</v>
      </c>
      <c r="DN6" s="22">
        <f t="shared" si="12"/>
        <v>49.96</v>
      </c>
      <c r="DO6" s="22">
        <f t="shared" si="12"/>
        <v>50.82</v>
      </c>
      <c r="DP6" s="22">
        <f t="shared" si="12"/>
        <v>51.82</v>
      </c>
      <c r="DQ6" s="22">
        <f t="shared" si="12"/>
        <v>53.48</v>
      </c>
      <c r="DR6" s="21" t="str">
        <f>IF(DR7="","",IF(DR7="-","【-】","【"&amp;SUBSTITUTE(TEXT(DR7,"#,##0.00"),"-","△")&amp;"】"))</f>
        <v>【52.41】</v>
      </c>
      <c r="DS6" s="22">
        <f>IF(DS7="",NA(),DS7)</f>
        <v>22.61</v>
      </c>
      <c r="DT6" s="22">
        <f t="shared" ref="DT6:EB6" si="13">IF(DT7="",NA(),DT7)</f>
        <v>26.45</v>
      </c>
      <c r="DU6" s="22">
        <f t="shared" si="13"/>
        <v>28.08</v>
      </c>
      <c r="DV6" s="22">
        <f t="shared" si="13"/>
        <v>29.66</v>
      </c>
      <c r="DW6" s="22">
        <f t="shared" si="13"/>
        <v>33.72</v>
      </c>
      <c r="DX6" s="22">
        <f t="shared" si="13"/>
        <v>18.18</v>
      </c>
      <c r="DY6" s="22">
        <f t="shared" si="13"/>
        <v>19.32</v>
      </c>
      <c r="DZ6" s="22">
        <f t="shared" si="13"/>
        <v>21.16</v>
      </c>
      <c r="EA6" s="22">
        <f t="shared" si="13"/>
        <v>22.72</v>
      </c>
      <c r="EB6" s="22">
        <f t="shared" si="13"/>
        <v>24.31</v>
      </c>
      <c r="EC6" s="21" t="str">
        <f>IF(EC7="","",IF(EC7="-","【-】","【"&amp;SUBSTITUTE(TEXT(EC7,"#,##0.00"),"-","△")&amp;"】"))</f>
        <v>【26.78】</v>
      </c>
      <c r="ED6" s="22">
        <f>IF(ED7="",NA(),ED7)</f>
        <v>1.28</v>
      </c>
      <c r="EE6" s="22">
        <f t="shared" ref="EE6:EM6" si="14">IF(EE7="",NA(),EE7)</f>
        <v>0.89</v>
      </c>
      <c r="EF6" s="22">
        <f t="shared" si="14"/>
        <v>0.24</v>
      </c>
      <c r="EG6" s="22">
        <f t="shared" si="14"/>
        <v>0.09</v>
      </c>
      <c r="EH6" s="22">
        <f t="shared" si="14"/>
        <v>0.19</v>
      </c>
      <c r="EI6" s="22">
        <f t="shared" si="14"/>
        <v>0.56999999999999995</v>
      </c>
      <c r="EJ6" s="22">
        <f t="shared" si="14"/>
        <v>0.52</v>
      </c>
      <c r="EK6" s="22">
        <f t="shared" si="14"/>
        <v>0.48</v>
      </c>
      <c r="EL6" s="22">
        <f t="shared" si="14"/>
        <v>0.48</v>
      </c>
      <c r="EM6" s="22">
        <f t="shared" si="14"/>
        <v>0.41</v>
      </c>
      <c r="EN6" s="21" t="str">
        <f>IF(EN7="","",IF(EN7="-","【-】","【"&amp;SUBSTITUTE(TEXT(EN7,"#,##0.00"),"-","△")&amp;"】"))</f>
        <v>【0.59】</v>
      </c>
    </row>
    <row r="7" spans="1:144" s="23" customFormat="1" x14ac:dyDescent="0.2">
      <c r="A7" s="15"/>
      <c r="B7" s="24">
        <v>2024</v>
      </c>
      <c r="C7" s="24">
        <v>92118</v>
      </c>
      <c r="D7" s="24">
        <v>46</v>
      </c>
      <c r="E7" s="24">
        <v>1</v>
      </c>
      <c r="F7" s="24">
        <v>0</v>
      </c>
      <c r="G7" s="24">
        <v>1</v>
      </c>
      <c r="H7" s="24" t="s">
        <v>92</v>
      </c>
      <c r="I7" s="24" t="s">
        <v>93</v>
      </c>
      <c r="J7" s="24" t="s">
        <v>94</v>
      </c>
      <c r="K7" s="24" t="s">
        <v>95</v>
      </c>
      <c r="L7" s="24" t="s">
        <v>96</v>
      </c>
      <c r="M7" s="24" t="s">
        <v>97</v>
      </c>
      <c r="N7" s="25" t="s">
        <v>98</v>
      </c>
      <c r="O7" s="25">
        <v>78.81</v>
      </c>
      <c r="P7" s="25">
        <v>99.5</v>
      </c>
      <c r="Q7" s="25">
        <v>4010</v>
      </c>
      <c r="R7" s="25">
        <v>30117</v>
      </c>
      <c r="S7" s="25">
        <v>170.46</v>
      </c>
      <c r="T7" s="25">
        <v>176.68</v>
      </c>
      <c r="U7" s="25">
        <v>29726</v>
      </c>
      <c r="V7" s="25">
        <v>126.9</v>
      </c>
      <c r="W7" s="25">
        <v>234.25</v>
      </c>
      <c r="X7" s="25">
        <v>111.93</v>
      </c>
      <c r="Y7" s="25">
        <v>124.86</v>
      </c>
      <c r="Z7" s="25">
        <v>122.75</v>
      </c>
      <c r="AA7" s="25">
        <v>119.95</v>
      </c>
      <c r="AB7" s="25">
        <v>120.88</v>
      </c>
      <c r="AC7" s="25">
        <v>108.83</v>
      </c>
      <c r="AD7" s="25">
        <v>109.23</v>
      </c>
      <c r="AE7" s="25">
        <v>108.04</v>
      </c>
      <c r="AF7" s="25">
        <v>107.49</v>
      </c>
      <c r="AG7" s="25">
        <v>103.74</v>
      </c>
      <c r="AH7" s="25">
        <v>107.26</v>
      </c>
      <c r="AI7" s="25">
        <v>0</v>
      </c>
      <c r="AJ7" s="25">
        <v>0</v>
      </c>
      <c r="AK7" s="25">
        <v>0</v>
      </c>
      <c r="AL7" s="25">
        <v>0</v>
      </c>
      <c r="AM7" s="25">
        <v>0</v>
      </c>
      <c r="AN7" s="25">
        <v>4.34</v>
      </c>
      <c r="AO7" s="25">
        <v>4.6900000000000004</v>
      </c>
      <c r="AP7" s="25">
        <v>4.72</v>
      </c>
      <c r="AQ7" s="25">
        <v>5.76</v>
      </c>
      <c r="AR7" s="25">
        <v>11.55</v>
      </c>
      <c r="AS7" s="25">
        <v>1.61</v>
      </c>
      <c r="AT7" s="25">
        <v>289.22000000000003</v>
      </c>
      <c r="AU7" s="25">
        <v>232.33</v>
      </c>
      <c r="AV7" s="25">
        <v>356.02</v>
      </c>
      <c r="AW7" s="25">
        <v>411.27</v>
      </c>
      <c r="AX7" s="25">
        <v>364.72</v>
      </c>
      <c r="AY7" s="25">
        <v>327.77</v>
      </c>
      <c r="AZ7" s="25">
        <v>338.02</v>
      </c>
      <c r="BA7" s="25">
        <v>345.94</v>
      </c>
      <c r="BB7" s="25">
        <v>329.7</v>
      </c>
      <c r="BC7" s="25">
        <v>352.34</v>
      </c>
      <c r="BD7" s="25">
        <v>239.69</v>
      </c>
      <c r="BE7" s="25">
        <v>306.33</v>
      </c>
      <c r="BF7" s="25">
        <v>268.2</v>
      </c>
      <c r="BG7" s="25">
        <v>277.67</v>
      </c>
      <c r="BH7" s="25">
        <v>248.98</v>
      </c>
      <c r="BI7" s="25">
        <v>250.36</v>
      </c>
      <c r="BJ7" s="25">
        <v>397.1</v>
      </c>
      <c r="BK7" s="25">
        <v>379.91</v>
      </c>
      <c r="BL7" s="25">
        <v>386.61</v>
      </c>
      <c r="BM7" s="25">
        <v>381.56</v>
      </c>
      <c r="BN7" s="25">
        <v>391.13</v>
      </c>
      <c r="BO7" s="25">
        <v>264.86</v>
      </c>
      <c r="BP7" s="25">
        <v>108.15</v>
      </c>
      <c r="BQ7" s="25">
        <v>122.02</v>
      </c>
      <c r="BR7" s="25">
        <v>109.19</v>
      </c>
      <c r="BS7" s="25">
        <v>116.23</v>
      </c>
      <c r="BT7" s="25">
        <v>118.32</v>
      </c>
      <c r="BU7" s="25">
        <v>95.79</v>
      </c>
      <c r="BV7" s="25">
        <v>98.3</v>
      </c>
      <c r="BW7" s="25">
        <v>93.82</v>
      </c>
      <c r="BX7" s="25">
        <v>95.04</v>
      </c>
      <c r="BY7" s="25">
        <v>92.16</v>
      </c>
      <c r="BZ7" s="25">
        <v>97.59</v>
      </c>
      <c r="CA7" s="25">
        <v>160.27000000000001</v>
      </c>
      <c r="CB7" s="25">
        <v>161.49</v>
      </c>
      <c r="CC7" s="25">
        <v>173.78</v>
      </c>
      <c r="CD7" s="25">
        <v>175.95</v>
      </c>
      <c r="CE7" s="25">
        <v>173.96</v>
      </c>
      <c r="CF7" s="25">
        <v>171.13</v>
      </c>
      <c r="CG7" s="25">
        <v>173.7</v>
      </c>
      <c r="CH7" s="25">
        <v>178.94</v>
      </c>
      <c r="CI7" s="25">
        <v>180.19</v>
      </c>
      <c r="CJ7" s="25">
        <v>196.75</v>
      </c>
      <c r="CK7" s="25">
        <v>181.66</v>
      </c>
      <c r="CL7" s="25">
        <v>47.01</v>
      </c>
      <c r="CM7" s="25">
        <v>46.15</v>
      </c>
      <c r="CN7" s="25">
        <v>45.88</v>
      </c>
      <c r="CO7" s="25">
        <v>46.13</v>
      </c>
      <c r="CP7" s="25">
        <v>48</v>
      </c>
      <c r="CQ7" s="25">
        <v>60.12</v>
      </c>
      <c r="CR7" s="25">
        <v>60.34</v>
      </c>
      <c r="CS7" s="25">
        <v>59.54</v>
      </c>
      <c r="CT7" s="25">
        <v>59.26</v>
      </c>
      <c r="CU7" s="25">
        <v>54.99</v>
      </c>
      <c r="CV7" s="25">
        <v>60.21</v>
      </c>
      <c r="CW7" s="25">
        <v>78.87</v>
      </c>
      <c r="CX7" s="25">
        <v>78.760000000000005</v>
      </c>
      <c r="CY7" s="25">
        <v>77.34</v>
      </c>
      <c r="CZ7" s="25">
        <v>75.48</v>
      </c>
      <c r="DA7" s="25">
        <v>71.23</v>
      </c>
      <c r="DB7" s="25">
        <v>84.24</v>
      </c>
      <c r="DC7" s="25">
        <v>84.19</v>
      </c>
      <c r="DD7" s="25">
        <v>83.93</v>
      </c>
      <c r="DE7" s="25">
        <v>83.84</v>
      </c>
      <c r="DF7" s="25">
        <v>79.34</v>
      </c>
      <c r="DG7" s="25">
        <v>89.21</v>
      </c>
      <c r="DH7" s="25">
        <v>50.22</v>
      </c>
      <c r="DI7" s="25">
        <v>50.98</v>
      </c>
      <c r="DJ7" s="25">
        <v>52.18</v>
      </c>
      <c r="DK7" s="25">
        <v>53.23</v>
      </c>
      <c r="DL7" s="25">
        <v>53.4</v>
      </c>
      <c r="DM7" s="25">
        <v>48.83</v>
      </c>
      <c r="DN7" s="25">
        <v>49.96</v>
      </c>
      <c r="DO7" s="25">
        <v>50.82</v>
      </c>
      <c r="DP7" s="25">
        <v>51.82</v>
      </c>
      <c r="DQ7" s="25">
        <v>53.48</v>
      </c>
      <c r="DR7" s="25">
        <v>52.41</v>
      </c>
      <c r="DS7" s="25">
        <v>22.61</v>
      </c>
      <c r="DT7" s="25">
        <v>26.45</v>
      </c>
      <c r="DU7" s="25">
        <v>28.08</v>
      </c>
      <c r="DV7" s="25">
        <v>29.66</v>
      </c>
      <c r="DW7" s="25">
        <v>33.72</v>
      </c>
      <c r="DX7" s="25">
        <v>18.18</v>
      </c>
      <c r="DY7" s="25">
        <v>19.32</v>
      </c>
      <c r="DZ7" s="25">
        <v>21.16</v>
      </c>
      <c r="EA7" s="25">
        <v>22.72</v>
      </c>
      <c r="EB7" s="25">
        <v>24.31</v>
      </c>
      <c r="EC7" s="25">
        <v>26.78</v>
      </c>
      <c r="ED7" s="25">
        <v>1.28</v>
      </c>
      <c r="EE7" s="25">
        <v>0.89</v>
      </c>
      <c r="EF7" s="25">
        <v>0.24</v>
      </c>
      <c r="EG7" s="25">
        <v>0.09</v>
      </c>
      <c r="EH7" s="25">
        <v>0.19</v>
      </c>
      <c r="EI7" s="25">
        <v>0.56999999999999995</v>
      </c>
      <c r="EJ7" s="25">
        <v>0.52</v>
      </c>
      <c r="EK7" s="25">
        <v>0.48</v>
      </c>
      <c r="EL7" s="25">
        <v>0.48</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2026-02-06T05:56:17Z</cp:lastPrinted>
  <dcterms:created xsi:type="dcterms:W3CDTF">2025-12-12T09:13:20Z</dcterms:created>
  <dcterms:modified xsi:type="dcterms:W3CDTF">2026-03-06T04:57:14Z</dcterms:modified>
  <cp:category/>
</cp:coreProperties>
</file>