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E5AB36ED-DDE9-42C7-B3E9-909E4FC7EA41}" xr6:coauthVersionLast="47" xr6:coauthVersionMax="47" xr10:uidLastSave="{00000000-0000-0000-0000-000000000000}"/>
  <workbookProtection workbookAlgorithmName="SHA-512" workbookHashValue="n5hPrUPCEuoADWbxkYna1Er/wPTz4GBD+512Wipjtb0rpfJjPQdpchtFZUFa5FGpzXhto54MEi5vx89ni/4GwA==" workbookSaltValue="CkKw1XGZv8j04T82l4mHS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E85" i="4"/>
  <c r="BB10" i="4"/>
  <c r="W10" i="4"/>
  <c r="P10" i="4"/>
  <c r="BB8" i="4"/>
  <c r="AT8" i="4"/>
  <c r="W8" i="4"/>
  <c r="P8" i="4"/>
  <c r="B6"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<sst xmlns="http://schemas.openxmlformats.org/spreadsheetml/2006/main" count="231" uniqueCount="118">
  <si>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</si>
  <si>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</si>
  <si>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</si>
  <si>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</si>
  <si>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</si>
  <si>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</si>
  <si>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</si>
  <si>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</si>
  <si>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</si>
  <si>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</si>
  <si>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</si>
  <si>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</si>
  <si>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</si>
  <si>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</si>
  <si>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</si>
  <si>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</si>
  <si>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</si>
  <si>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</si>
  <si>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</si>
  <si>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</si>
  <si>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</si>
  <si>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</si>
  <si>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</si>
  <si>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</si>
  <si>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</si>
  <si>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</si>
  <si>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</si>
  <si>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</si>
  <si>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</si>
  <si>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</si>
  <si>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</si>
  <si>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</si>
  <si>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</si>
  <si>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</si>
  <si>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</si>
  <si>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</si>
  <si>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</si>
  <si>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</si>
  <si>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</si>
  <si>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</si>
  <si>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</si>
  <si>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</si>
  <si>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</si>
  <si>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</si>
  <si>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</si>
  <si>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</si>
  <si>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</si>
  <si>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</si>
  <si>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</si>
  <si>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</si>
  <si>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</si>
  <si>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</si>
  <si>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</si>
  <si>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</si>
  <si>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</si>
  <si>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</si>
  <si>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</si>
  <si>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</si>
  <si>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</si>
  <si>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</si>
  <si>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</si>
  <si>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</si>
  <si>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</si>
  <si>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</si>
  <si>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</si>
  <si>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</si>
  <si>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</si>
  <si>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</si>
  <si>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</si>
  <si>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</si>
  <si>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</si>
  <si>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</si>
  <si>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</si>
  <si>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</si>
  <si>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</si>
  <si>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</si>
  <si>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</si>
  <si>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</si>
  <si>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</si>
  <si>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</si>
  <si>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</si>
  <si>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</si>
  <si>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</si>
  <si>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</si>
  <si>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</si>
  <si>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</si>
  <si>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</si>
  <si>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</si>
  <si>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</si>
  <si>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</si>
  <si>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</si>
  <si>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</si>
  <si>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</si>
  <si>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</si>
  <si>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</si>
  <si>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</si>
  <si>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矢板市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</si>
  <si>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</si>
  <si>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</si>
  <si>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</si>
  <si>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</si>
  <si>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</si>
  <si>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</si>
  <si>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</si>
  <si>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</si>
  <si>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</si>
  <si>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</si>
  <si>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</si>
  <si>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</si>
  <si>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</si>
  <si>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</si>
  <si>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</si>
  <si>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</si>
  <si>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</si>
  <si>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</si>
  <si>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耐用年数を経過する管渠はしばらくありませんが、今後改修等の負担が一定期間に集中しないよう、計画的に更新等を進めていく必要があります。</t>
    <phoneticPr fontId="4"/>
  </si>
  <si>
    <t>　人口減少に伴うサービス需要の減少、施設の老朽化に伴う更新需要の増大、物価高騰等による費用の増加などにより、今後厳しい経営状況が予想されます。
　適正な施設管理と健全な経営のために、経営の効率化と料金改定を含む収入の適正化を図る必要があります。
　持続可能な事業経営に向け、経営戦略に基づき、引き続き効率的な投資と財政基盤の強化に取り組んでいきます。</t>
    <rPh sb="1" eb="5">
      <t>ジンコウゲンショウ</t>
    </rPh>
    <rPh sb="6" eb="7">
      <t>トモナ</t>
    </rPh>
    <rPh sb="12" eb="14">
      <t>ジュヨウ</t>
    </rPh>
    <rPh sb="15" eb="17">
      <t>ゲンショウ</t>
    </rPh>
    <rPh sb="18" eb="20">
      <t>シセツ</t>
    </rPh>
    <rPh sb="21" eb="24">
      <t>ロウキュウカ</t>
    </rPh>
    <rPh sb="54" eb="56">
      <t>コンゴ</t>
    </rPh>
    <phoneticPr fontId="4"/>
  </si>
  <si>
    <t>　①経常収支比率は100％を下回り、類似団体平均より低い状況であり、使用料収入や一般会計からの繰入金では維持管理費用等が賄えていない状況です。今後、経費削減、財源確保に努め、経営の健全化を図る必要があります。
　②累積欠損金は発生していません。
　③流動比率は前年度より増加し100％を超え、類似団体平均を上回っています。
　④企業債残高対事業規模比率は類似団体平均を上回っていますが、企業債の償還が進み前年度より若干減少しています。
　⑤経費回収率は100％となっており、今後も使用料収入の確保に努めます。
　⑥汚水処理原価は、前年度より若干減少し、全国平均や類似団体平均よりも大幅に低くなっています。今後も低い水準を維持できるよう適宜経営改善を行っていく必要があります。
　⑦類似団体平均を上回っているが、施設の老朽化や処理水量の動向等を念頭に置き、適切な施設維持に努めていく必要があります。
　⑧水洗化率はほぼ横ばいであるため、今後も水洗化を促進するにあたり工夫が必要と考えます。</t>
    <rPh sb="125" eb="129">
      <t>リュウドウヒリツ</t>
    </rPh>
    <rPh sb="130" eb="133">
      <t>ゼンネンド</t>
    </rPh>
    <rPh sb="135" eb="137">
      <t>ゾウカ</t>
    </rPh>
    <rPh sb="143" eb="144">
      <t>コ</t>
    </rPh>
    <rPh sb="146" eb="150">
      <t>ルイジダンタイ</t>
    </rPh>
    <rPh sb="150" eb="152">
      <t>ヘイキン</t>
    </rPh>
    <rPh sb="153" eb="155">
      <t>ウワマワ</t>
    </rPh>
    <rPh sb="371" eb="373">
      <t>ネントウ</t>
    </rPh>
    <rPh sb="374" eb="375">
      <t>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</si>
</sst>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B6-4171-A79D-7964006E95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94B6-4171-A79D-7964006E95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55.19</c:v>
                </c:pt>
                <c:pt idx="1">
                  <c:v>57.23</c:v>
                </c:pt>
                <c:pt idx="2">
                  <c:v>55.06</c:v>
                </c:pt>
                <c:pt idx="3">
                  <c:v>54.8</c:v>
                </c:pt>
                <c:pt idx="4">
                  <c:v>53.91</c:v>
                </c:pt>
              </c:numCache>
            </c:numRef>
          </c:val>
          <c:extLst>
            <c:ext xmlns:c16="http://schemas.microsoft.com/office/drawing/2014/chart" uri="{C3380CC4-5D6E-409C-BE32-E72D297353CC}">
              <c16:uniqueId val="{00000000-6FF6-4768-9C9A-B7E80B823B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FF6-4768-9C9A-B7E80B823B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83.22</c:v>
                </c:pt>
                <c:pt idx="1">
                  <c:v>83.78</c:v>
                </c:pt>
                <c:pt idx="2">
                  <c:v>83.24</c:v>
                </c:pt>
                <c:pt idx="3">
                  <c:v>82.44</c:v>
                </c:pt>
                <c:pt idx="4">
                  <c:v>83.14</c:v>
                </c:pt>
              </c:numCache>
            </c:numRef>
          </c:val>
          <c:extLst>
            <c:ext xmlns:c16="http://schemas.microsoft.com/office/drawing/2014/chart" uri="{C3380CC4-5D6E-409C-BE32-E72D297353CC}">
              <c16:uniqueId val="{00000000-5509-47D2-B390-68060A7D2C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5509-47D2-B390-68060A7D2C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167.12</c:v>
                </c:pt>
                <c:pt idx="1">
                  <c:v>148.94999999999999</c:v>
                </c:pt>
                <c:pt idx="2">
                  <c:v>146.16999999999999</c:v>
                </c:pt>
                <c:pt idx="3">
                  <c:v>116.63</c:v>
                </c:pt>
                <c:pt idx="4">
                  <c:v>97.86</c:v>
                </c:pt>
              </c:numCache>
            </c:numRef>
          </c:val>
          <c:extLst>
            <c:ext xmlns:c16="http://schemas.microsoft.com/office/drawing/2014/chart" uri="{C3380CC4-5D6E-409C-BE32-E72D297353CC}">
              <c16:uniqueId val="{00000000-5159-4E48-B656-EB107F0FD2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5159-4E48-B656-EB107F0FD2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4.3600000000000003</c:v>
                </c:pt>
                <c:pt idx="1">
                  <c:v>8.34</c:v>
                </c:pt>
                <c:pt idx="2">
                  <c:v>12.19</c:v>
                </c:pt>
                <c:pt idx="3">
                  <c:v>15.14</c:v>
                </c:pt>
                <c:pt idx="4">
                  <c:v>18.3</c:v>
                </c:pt>
              </c:numCache>
            </c:numRef>
          </c:val>
          <c:extLst>
            <c:ext xmlns:c16="http://schemas.microsoft.com/office/drawing/2014/chart" uri="{C3380CC4-5D6E-409C-BE32-E72D297353CC}">
              <c16:uniqueId val="{00000000-7CFE-46F7-9353-B04C909BE9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7CFE-46F7-9353-B04C909BE9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62-4AD2-B7B5-B3B39C7A5F4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6B62-4AD2-B7B5-B3B39C7A5F4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49-4E74-9CDB-7545457E675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D649-4E74-9CDB-7545457E675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45.02</c:v>
                </c:pt>
                <c:pt idx="1">
                  <c:v>63.44</c:v>
                </c:pt>
                <c:pt idx="2">
                  <c:v>84.02</c:v>
                </c:pt>
                <c:pt idx="3">
                  <c:v>90.93</c:v>
                </c:pt>
                <c:pt idx="4">
                  <c:v>101.63</c:v>
                </c:pt>
              </c:numCache>
            </c:numRef>
          </c:val>
          <c:extLst>
            <c:ext xmlns:c16="http://schemas.microsoft.com/office/drawing/2014/chart" uri="{C3380CC4-5D6E-409C-BE32-E72D297353CC}">
              <c16:uniqueId val="{00000000-45DB-42FF-AD93-111840F6EC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45DB-42FF-AD93-111840F6EC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quot;-&quot;">
                  <c:v>1066.43</c:v>
                </c:pt>
                <c:pt idx="3" formatCode="#,##0.00;&quot;△&quot;#,##0.00;&quot;-&quot;">
                  <c:v>1030.48</c:v>
                </c:pt>
                <c:pt idx="4" formatCode="#,##0.00;&quot;△&quot;#,##0.00;&quot;-&quot;">
                  <c:v>983.11</c:v>
                </c:pt>
              </c:numCache>
            </c:numRef>
          </c:val>
          <c:extLst>
            <c:ext xmlns:c16="http://schemas.microsoft.com/office/drawing/2014/chart" uri="{C3380CC4-5D6E-409C-BE32-E72D297353CC}">
              <c16:uniqueId val="{00000000-7D71-48D2-AD76-EB100D8BC2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7D71-48D2-AD76-EB100D8BC2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99.87</c:v>
                </c:pt>
                <c:pt idx="2">
                  <c:v>98.57</c:v>
                </c:pt>
                <c:pt idx="3">
                  <c:v>100</c:v>
                </c:pt>
                <c:pt idx="4">
                  <c:v>100</c:v>
                </c:pt>
              </c:numCache>
            </c:numRef>
          </c:val>
          <c:extLst>
            <c:ext xmlns:c16="http://schemas.microsoft.com/office/drawing/2014/chart" uri="{C3380CC4-5D6E-409C-BE32-E72D297353CC}">
              <c16:uniqueId val="{00000000-5593-42D2-9A8B-0D45B7A2FF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593-42D2-9A8B-0D45B7A2FF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150.59</c:v>
                </c:pt>
                <c:pt idx="1">
                  <c:v>166.73</c:v>
                </c:pt>
                <c:pt idx="2">
                  <c:v>172.04</c:v>
                </c:pt>
                <c:pt idx="3">
                  <c:v>170.32</c:v>
                </c:pt>
                <c:pt idx="4">
                  <c:v>167.82</c:v>
                </c:pt>
              </c:numCache>
            </c:numRef>
          </c:val>
          <c:extLst>
            <c:ext xmlns:c16="http://schemas.microsoft.com/office/drawing/2014/chart" uri="{C3380CC4-5D6E-409C-BE32-E72D297353CC}">
              <c16:uniqueId val="{00000000-67B1-4493-8452-AA83F3B2117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67B1-4493-8452-AA83F3B2117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矢板市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30117</v>
      </c>
      <c r="AM8" s="41"/>
      <c r="AN8" s="41"/>
      <c r="AO8" s="41"/>
      <c r="AP8" s="41"/>
      <c r="AQ8" s="41"/>
      <c r="AR8" s="41"/>
      <c r="AS8" s="41"/>
      <c r="AT8" s="34">
        <f>データ!T6</f>
        <v>170.46</v>
      </c>
      <c r="AU8" s="34"/>
      <c r="AV8" s="34"/>
      <c r="AW8" s="34"/>
      <c r="AX8" s="34"/>
      <c r="AY8" s="34"/>
      <c r="AZ8" s="34"/>
      <c r="BA8" s="34"/>
      <c r="BB8" s="34">
        <f>データ!U6</f>
        <v>176.68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80.709999999999994</v>
      </c>
      <c r="J10" s="34"/>
      <c r="K10" s="34"/>
      <c r="L10" s="34"/>
      <c r="M10" s="34"/>
      <c r="N10" s="34"/>
      <c r="O10" s="34"/>
      <c r="P10" s="34">
        <f>データ!P6</f>
        <v>2.84</v>
      </c>
      <c r="Q10" s="34"/>
      <c r="R10" s="34"/>
      <c r="S10" s="34"/>
      <c r="T10" s="34"/>
      <c r="U10" s="34"/>
      <c r="V10" s="34"/>
      <c r="W10" s="34">
        <f>データ!Q6</f>
        <v>61.42</v>
      </c>
      <c r="X10" s="34"/>
      <c r="Y10" s="34"/>
      <c r="Z10" s="34"/>
      <c r="AA10" s="34"/>
      <c r="AB10" s="34"/>
      <c r="AC10" s="34"/>
      <c r="AD10" s="41">
        <f>データ!R6</f>
        <v>3300</v>
      </c>
      <c r="AE10" s="41"/>
      <c r="AF10" s="41"/>
      <c r="AG10" s="41"/>
      <c r="AH10" s="41"/>
      <c r="AI10" s="41"/>
      <c r="AJ10" s="41"/>
      <c r="AK10" s="2"/>
      <c r="AL10" s="41">
        <f>データ!V6</f>
        <v>848</v>
      </c>
      <c r="AM10" s="41"/>
      <c r="AN10" s="41"/>
      <c r="AO10" s="41"/>
      <c r="AP10" s="41"/>
      <c r="AQ10" s="41"/>
      <c r="AR10" s="41"/>
      <c r="AS10" s="41"/>
      <c r="AT10" s="34">
        <f>データ!W6</f>
        <v>0.68</v>
      </c>
      <c r="AU10" s="34"/>
      <c r="AV10" s="34"/>
      <c r="AW10" s="34"/>
      <c r="AX10" s="34"/>
      <c r="AY10" s="34"/>
      <c r="AZ10" s="34"/>
      <c r="BA10" s="34"/>
      <c r="BB10" s="34">
        <f>データ!X6</f>
        <v>1247.06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zwuvgFzhjiEfH3BWPkm+cBqI4bq9Fojizcq6Pphbdk/YjX+/ygqk7t7D2lH1I/b9XP6soUfoivP5K8api4KRw==" saltValue="Uy4hxjg2bSK1hlj84jgfl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92118</v>
      </c>
      <c r="D6" s="19">
        <f t="shared" si="3"/>
        <v>46</v>
      </c>
      <c r="E6" s="19">
        <f t="shared" si="3"/>
        <v>17</v>
      </c>
      <c r="F6" s="19">
        <f t="shared" si="3"/>
        <v>5</v>
      </c>
      <c r="G6" s="19">
        <f t="shared" si="3"/>
        <v>0</v>
      </c>
      <c r="H6" s="19" t="str">
        <f t="shared" si="3"/>
        <v>栃木県　矢板市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80.709999999999994</v>
      </c>
      <c r="P6" s="20">
        <f t="shared" si="3"/>
        <v>2.84</v>
      </c>
      <c r="Q6" s="20">
        <f t="shared" si="3"/>
        <v>61.42</v>
      </c>
      <c r="R6" s="20">
        <f t="shared" si="3"/>
        <v>3300</v>
      </c>
      <c r="S6" s="20">
        <f t="shared" si="3"/>
        <v>30117</v>
      </c>
      <c r="T6" s="20">
        <f t="shared" si="3"/>
        <v>170.46</v>
      </c>
      <c r="U6" s="20">
        <f t="shared" si="3"/>
        <v>176.68</v>
      </c>
      <c r="V6" s="20">
        <f t="shared" si="3"/>
        <v>848</v>
      </c>
      <c r="W6" s="20">
        <f t="shared" si="3"/>
        <v>0.68</v>
      </c>
      <c r="X6" s="20">
        <f t="shared" si="3"/>
        <v>1247.06</v>
      </c>
      <c r="Y6" s="21">
        <f>IF(Y7="",NA(),Y7)</f>
        <v>167.12</v>
      </c>
      <c r="Z6" s="21">
        <f t="shared" ref="Z6:AH6" si="4">IF(Z7="",NA(),Z7)</f>
        <v>148.94999999999999</v>
      </c>
      <c r="AA6" s="21">
        <f t="shared" si="4"/>
        <v>146.16999999999999</v>
      </c>
      <c r="AB6" s="21">
        <f t="shared" si="4"/>
        <v>116.63</v>
      </c>
      <c r="AC6" s="21">
        <f t="shared" si="4"/>
        <v>97.86</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45.02</v>
      </c>
      <c r="AV6" s="21">
        <f t="shared" ref="AV6:BD6" si="6">IF(AV7="",NA(),AV7)</f>
        <v>63.44</v>
      </c>
      <c r="AW6" s="21">
        <f t="shared" si="6"/>
        <v>84.02</v>
      </c>
      <c r="AX6" s="21">
        <f t="shared" si="6"/>
        <v>90.93</v>
      </c>
      <c r="AY6" s="21">
        <f t="shared" si="6"/>
        <v>101.63</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1">
        <f t="shared" si="7"/>
        <v>1066.43</v>
      </c>
      <c r="BI6" s="21">
        <f t="shared" si="7"/>
        <v>1030.48</v>
      </c>
      <c r="BJ6" s="21">
        <f t="shared" si="7"/>
        <v>983.11</v>
      </c>
      <c r="BK6" s="21">
        <f t="shared" si="7"/>
        <v>867.83</v>
      </c>
      <c r="BL6" s="21">
        <f t="shared" si="7"/>
        <v>791.76</v>
      </c>
      <c r="BM6" s="21">
        <f t="shared" si="7"/>
        <v>900.82</v>
      </c>
      <c r="BN6" s="21">
        <f t="shared" si="7"/>
        <v>839.21</v>
      </c>
      <c r="BO6" s="21">
        <f t="shared" si="7"/>
        <v>791.46</v>
      </c>
      <c r="BP6" s="20" t="str">
        <f>IF(BP7="","",IF(BP7="-","【-】","【"&amp;SUBSTITUTE(TEXT(BP7,"#,##0.00"),"-","△")&amp;"】"))</f>
        <v>【798.10】</v>
      </c>
      <c r="BQ6" s="21">
        <f>IF(BQ7="",NA(),BQ7)</f>
        <v>100</v>
      </c>
      <c r="BR6" s="21">
        <f t="shared" ref="BR6:BZ6" si="8">IF(BR7="",NA(),BR7)</f>
        <v>99.87</v>
      </c>
      <c r="BS6" s="21">
        <f t="shared" si="8"/>
        <v>98.57</v>
      </c>
      <c r="BT6" s="21">
        <f t="shared" si="8"/>
        <v>100</v>
      </c>
      <c r="BU6" s="21">
        <f t="shared" si="8"/>
        <v>100</v>
      </c>
      <c r="BV6" s="21">
        <f t="shared" si="8"/>
        <v>57.08</v>
      </c>
      <c r="BW6" s="21">
        <f t="shared" si="8"/>
        <v>56.26</v>
      </c>
      <c r="BX6" s="21">
        <f t="shared" si="8"/>
        <v>52.94</v>
      </c>
      <c r="BY6" s="21">
        <f t="shared" si="8"/>
        <v>52.05</v>
      </c>
      <c r="BZ6" s="21">
        <f t="shared" si="8"/>
        <v>47.96</v>
      </c>
      <c r="CA6" s="20" t="str">
        <f>IF(CA7="","",IF(CA7="-","【-】","【"&amp;SUBSTITUTE(TEXT(CA7,"#,##0.00"),"-","△")&amp;"】"))</f>
        <v>【54.51】</v>
      </c>
      <c r="CB6" s="21">
        <f>IF(CB7="",NA(),CB7)</f>
        <v>150.59</v>
      </c>
      <c r="CC6" s="21">
        <f t="shared" ref="CC6:CK6" si="9">IF(CC7="",NA(),CC7)</f>
        <v>166.73</v>
      </c>
      <c r="CD6" s="21">
        <f t="shared" si="9"/>
        <v>172.04</v>
      </c>
      <c r="CE6" s="21">
        <f t="shared" si="9"/>
        <v>170.32</v>
      </c>
      <c r="CF6" s="21">
        <f t="shared" si="9"/>
        <v>167.82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55.19</v>
      </c>
      <c r="CN6" s="21">
        <f t="shared" ref="CN6:CV6" si="10">IF(CN7="",NA(),CN7)</f>
        <v>57.23</v>
      </c>
      <c r="CO6" s="21">
        <f t="shared" si="10"/>
        <v>55.06</v>
      </c>
      <c r="CP6" s="21">
        <f t="shared" si="10"/>
        <v>54.8</v>
      </c>
      <c r="CQ6" s="21">
        <f t="shared" si="10"/>
        <v>53.91</v>
      </c>
      <c r="CR6" s="21">
        <f t="shared" si="10"/>
        <v>54.83</v>
      </c>
      <c r="CS6" s="21">
        <f t="shared" si="10"/>
        <v>66.53</v>
      </c>
      <c r="CT6" s="21">
        <f t="shared" si="10"/>
        <v>52.35</v>
      </c>
      <c r="CU6" s="21">
        <f t="shared" si="10"/>
        <v>46.25</v>
      </c>
      <c r="CV6" s="21">
        <f t="shared" si="10"/>
        <v>45.32</v>
      </c>
      <c r="CW6" s="20" t="str">
        <f>IF(CW7="","",IF(CW7="-","【-】","【"&amp;SUBSTITUTE(TEXT(CW7,"#,##0.00"),"-","△")&amp;"】"))</f>
        <v>【49.92】</v>
      </c>
      <c r="CX6" s="21">
        <f>IF(CX7="",NA(),CX7)</f>
        <v>83.22</v>
      </c>
      <c r="CY6" s="21">
        <f t="shared" ref="CY6:DG6" si="11">IF(CY7="",NA(),CY7)</f>
        <v>83.78</v>
      </c>
      <c r="CZ6" s="21">
        <f t="shared" si="11"/>
        <v>83.24</v>
      </c>
      <c r="DA6" s="21">
        <f t="shared" si="11"/>
        <v>82.44</v>
      </c>
      <c r="DB6" s="21">
        <f t="shared" si="11"/>
        <v>83.14</v>
      </c>
      <c r="DC6" s="21">
        <f t="shared" si="11"/>
        <v>84.7</v>
      </c>
      <c r="DD6" s="21">
        <f t="shared" si="11"/>
        <v>84.67</v>
      </c>
      <c r="DE6" s="21">
        <f t="shared" si="11"/>
        <v>84.39</v>
      </c>
      <c r="DF6" s="21">
        <f t="shared" si="11"/>
        <v>83.96</v>
      </c>
      <c r="DG6" s="21">
        <f t="shared" si="11"/>
        <v>83.54</v>
      </c>
      <c r="DH6" s="20" t="str">
        <f>IF(DH7="","",IF(DH7="-","【-】","【"&amp;SUBSTITUTE(TEXT(DH7,"#,##0.00"),"-","△")&amp;"】"))</f>
        <v>【87.80】</v>
      </c>
      <c r="DI6" s="21">
        <f>IF(DI7="",NA(),DI7)</f>
        <v>4.3600000000000003</v>
      </c>
      <c r="DJ6" s="21">
        <f t="shared" ref="DJ6:DR6" si="12">IF(DJ7="",NA(),DJ7)</f>
        <v>8.34</v>
      </c>
      <c r="DK6" s="21">
        <f t="shared" si="12"/>
        <v>12.19</v>
      </c>
      <c r="DL6" s="21">
        <f t="shared" si="12"/>
        <v>15.14</v>
      </c>
      <c r="DM6" s="21">
        <f t="shared" si="12"/>
        <v>18.3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92118</v>
      </c>
      <c r="D7" s="23">
        <v>46</v>
      </c>
      <c r="E7" s="23">
        <v>17</v>
      </c>
      <c r="F7" s="23">
        <v>5</v>
      </c>
      <c r="G7" s="23">
        <v>0</v>
      </c>
      <c r="H7" s="23" t="s">
        <v>96</v>
      </c>
      <c r="I7" s="23" t="s">
        <v>97</v>
      </c>
      <c r="J7" s="23" t="s">
        <v>98</v>
      </c>
      <c r="K7" s="23" t="s">
        <v>99</v>
      </c>
      <c r="L7" s="23" t="s">
        <v>100</v>
      </c>
      <c r="M7" s="23" t="s">
        <v>101</v>
      </c>
      <c r="N7" s="24" t="s">
        <v>102</v>
      </c>
      <c r="O7" s="24">
        <v>80.709999999999994</v>
      </c>
      <c r="P7" s="24">
        <v>2.84</v>
      </c>
      <c r="Q7" s="24">
        <v>61.42</v>
      </c>
      <c r="R7" s="24">
        <v>3300</v>
      </c>
      <c r="S7" s="24">
        <v>30117</v>
      </c>
      <c r="T7" s="24">
        <v>170.46</v>
      </c>
      <c r="U7" s="24">
        <v>176.68</v>
      </c>
      <c r="V7" s="24">
        <v>848</v>
      </c>
      <c r="W7" s="24">
        <v>0.68</v>
      </c>
      <c r="X7" s="24">
        <v>1247.06</v>
      </c>
      <c r="Y7" s="24">
        <v>167.12</v>
      </c>
      <c r="Z7" s="24">
        <v>148.94999999999999</v>
      </c>
      <c r="AA7" s="24">
        <v>146.16999999999999</v>
      </c>
      <c r="AB7" s="24">
        <v>116.63</v>
      </c>
      <c r="AC7" s="24">
        <v>97.86</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45.02</v>
      </c>
      <c r="AV7" s="24">
        <v>63.44</v>
      </c>
      <c r="AW7" s="24">
        <v>84.02</v>
      </c>
      <c r="AX7" s="24">
        <v>90.93</v>
      </c>
      <c r="AY7" s="24">
        <v>101.63</v>
      </c>
      <c r="AZ7" s="24">
        <v>29.13</v>
      </c>
      <c r="BA7" s="24">
        <v>35.69</v>
      </c>
      <c r="BB7" s="24">
        <v>38.4</v>
      </c>
      <c r="BC7" s="24">
        <v>44.04</v>
      </c>
      <c r="BD7" s="24">
        <v>58.25</v>
      </c>
      <c r="BE7" s="24">
        <v>47.19</v>
      </c>
      <c r="BF7" s="24">
        <v>0</v>
      </c>
      <c r="BG7" s="24">
        <v>0</v>
      </c>
      <c r="BH7" s="24">
        <v>1066.43</v>
      </c>
      <c r="BI7" s="24">
        <v>1030.48</v>
      </c>
      <c r="BJ7" s="24">
        <v>983.11</v>
      </c>
      <c r="BK7" s="24">
        <v>867.83</v>
      </c>
      <c r="BL7" s="24">
        <v>791.76</v>
      </c>
      <c r="BM7" s="24">
        <v>900.82</v>
      </c>
      <c r="BN7" s="24">
        <v>839.21</v>
      </c>
      <c r="BO7" s="24">
        <v>791.46</v>
      </c>
      <c r="BP7" s="24">
        <v>798.1</v>
      </c>
      <c r="BQ7" s="24">
        <v>100</v>
      </c>
      <c r="BR7" s="24">
        <v>99.87</v>
      </c>
      <c r="BS7" s="24">
        <v>98.57</v>
      </c>
      <c r="BT7" s="24">
        <v>100</v>
      </c>
      <c r="BU7" s="24">
        <v>100</v>
      </c>
      <c r="BV7" s="24">
        <v>57.08</v>
      </c>
      <c r="BW7" s="24">
        <v>56.26</v>
      </c>
      <c r="BX7" s="24">
        <v>52.94</v>
      </c>
      <c r="BY7" s="24">
        <v>52.05</v>
      </c>
      <c r="BZ7" s="24">
        <v>47.96</v>
      </c>
      <c r="CA7" s="24">
        <v>54.51</v>
      </c>
      <c r="CB7" s="24">
        <v>150.59</v>
      </c>
      <c r="CC7" s="24">
        <v>166.73</v>
      </c>
      <c r="CD7" s="24">
        <v>172.04</v>
      </c>
      <c r="CE7" s="24">
        <v>170.32</v>
      </c>
      <c r="CF7" s="24">
        <v>167.82</v>
      </c>
      <c r="CG7" s="24">
        <v>274.99</v>
      </c>
      <c r="CH7" s="24">
        <v>282.08999999999997</v>
      </c>
      <c r="CI7" s="24">
        <v>303.27999999999997</v>
      </c>
      <c r="CJ7" s="24">
        <v>301.86</v>
      </c>
      <c r="CK7" s="24">
        <v>325.85000000000002</v>
      </c>
      <c r="CL7" s="24">
        <v>286.33</v>
      </c>
      <c r="CM7" s="24">
        <v>55.19</v>
      </c>
      <c r="CN7" s="24">
        <v>57.23</v>
      </c>
      <c r="CO7" s="24">
        <v>55.06</v>
      </c>
      <c r="CP7" s="24">
        <v>54.8</v>
      </c>
      <c r="CQ7" s="24">
        <v>53.91</v>
      </c>
      <c r="CR7" s="24">
        <v>54.83</v>
      </c>
      <c r="CS7" s="24">
        <v>66.53</v>
      </c>
      <c r="CT7" s="24">
        <v>52.35</v>
      </c>
      <c r="CU7" s="24">
        <v>46.25</v>
      </c>
      <c r="CV7" s="24">
        <v>45.32</v>
      </c>
      <c r="CW7" s="24">
        <v>49.92</v>
      </c>
      <c r="CX7" s="24">
        <v>83.22</v>
      </c>
      <c r="CY7" s="24">
        <v>83.78</v>
      </c>
      <c r="CZ7" s="24">
        <v>83.24</v>
      </c>
      <c r="DA7" s="24">
        <v>82.44</v>
      </c>
      <c r="DB7" s="24">
        <v>83.14</v>
      </c>
      <c r="DC7" s="24">
        <v>84.7</v>
      </c>
      <c r="DD7" s="24">
        <v>84.67</v>
      </c>
      <c r="DE7" s="24">
        <v>84.39</v>
      </c>
      <c r="DF7" s="24">
        <v>83.96</v>
      </c>
      <c r="DG7" s="24">
        <v>83.54</v>
      </c>
      <c r="DH7" s="24">
        <v>87.8</v>
      </c>
      <c r="DI7" s="24">
        <v>4.3600000000000003</v>
      </c>
      <c r="DJ7" s="24">
        <v>8.34</v>
      </c>
      <c r="DK7" s="24">
        <v>12.19</v>
      </c>
      <c r="DL7" s="24">
        <v>15.14</v>
      </c>
      <c r="DM7" s="24">
        <v>18.3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2026-02-03T23:06:05Z</cp:lastPrinted>
  <dcterms:created xsi:type="dcterms:W3CDTF">2025-12-23T06:18:01Z</dcterms:created>
  <dcterms:modified xsi:type="dcterms:W3CDTF">2026-03-06T05:13:11Z</dcterms:modified>
  <cp:category/>
</cp:coreProperties>
</file>