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4 下水道（公共）\"/>
    </mc:Choice>
  </mc:AlternateContent>
  <xr:revisionPtr revIDLastSave="0" documentId="13_ncr:1_{EBF52C94-1289-43DE-8B77-DC321B6B1111}" xr6:coauthVersionLast="47" xr6:coauthVersionMax="47" xr10:uidLastSave="{00000000-0000-0000-0000-000000000000}"/>
  <workbookProtection workbookAlgorithmName="SHA-512" workbookHashValue="oR8zee2g3xsiR8NKRr9QjVbycB88wz/gypRPqo5hfEJThNFj1wHZzzOn/TE5Z9xciBGewAXolOxalq7ScNLkyw==" workbookSaltValue="FESUS1OrerLS5q+oI4SMpQ=="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I85" i="4"/>
  <c r="G85" i="4"/>
  <c r="I10" i="4"/>
  <c r="AL8" i="4"/>
  <c r="P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<sst xmlns="http://schemas.openxmlformats.org/spreadsheetml/2006/main" count="231" uniqueCount="116">
  <si>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</si>
  <si>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</si>
  <si>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</si>
  <si>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</si>
  <si>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</si>
  <si>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</si>
  <si>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</si>
  <si>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</si>
  <si>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</si>
  <si>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</si>
  <si>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</si>
  <si>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</si>
  <si>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</si>
  <si>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</si>
  <si>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</si>
  <si>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</si>
  <si>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</si>
  <si>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</si>
  <si>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</si>
  <si>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</si>
  <si>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</si>
  <si>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</si>
  <si>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</si>
  <si>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</si>
  <si>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</si>
  <si>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</si>
  <si>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</si>
  <si>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</si>
  <si>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</si>
  <si>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</si>
  <si>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</si>
  <si>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</si>
  <si>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</si>
  <si>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</si>
  <si>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</si>
  <si>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</si>
  <si>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</si>
  <si>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</si>
  <si>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</si>
  <si>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</si>
  <si>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</si>
  <si>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</si>
  <si>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</si>
  <si>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</si>
  <si>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</si>
  <si>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</si>
  <si>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</si>
  <si>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</si>
  <si>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</si>
  <si>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</si>
  <si>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</si>
  <si>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</si>
  <si>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</si>
  <si>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</si>
  <si>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</si>
  <si>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</si>
  <si>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</si>
  <si>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</si>
  <si>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</si>
  <si>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</si>
  <si>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</si>
  <si>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</si>
  <si>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</si>
  <si>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</si>
  <si>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</si>
  <si>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</si>
  <si>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</si>
  <si>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</si>
  <si>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</si>
  <si>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</si>
  <si>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</si>
  <si>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</si>
  <si>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</si>
  <si>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</si>
  <si>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</si>
  <si>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</si>
  <si>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</si>
  <si>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</si>
  <si>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</si>
  <si>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</si>
  <si>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</si>
  <si>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</si>
  <si>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</si>
  <si>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</si>
  <si>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</si>
  <si>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</si>
  <si>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</si>
  <si>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</si>
  <si>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</si>
  <si>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</si>
  <si>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</si>
  <si>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</si>
  <si>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</si>
  <si>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</si>
  <si>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</si>
  <si>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矢板市</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</si>
  <si>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</si>
  <si>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</si>
  <si>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</si>
  <si>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</si>
  <si>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</si>
  <si>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</si>
  <si>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</si>
  <si>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</si>
  <si>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</si>
  <si>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</si>
  <si>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</si>
  <si>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</si>
  <si>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</si>
  <si>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</si>
  <si>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</si>
  <si>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</si>
  <si>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</si>
  <si>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現在、法定耐用年数（５０年）を超えた管渠はありませんが、施設点検や管渠カメラ調査等を実施し、適宜、修繕や清掃を進めています。
　下水道ストックマネジメント計画に基づき、管渠、ポンプ場、水処理センターの長寿命化を推進します。</t>
    <phoneticPr fontId="4"/>
  </si>
  <si>
    <t>　①経常収支比率は100％を上回っていますが、経費の一部を一般会計からの繰入金で補填している状況です。今後は人口減少による減収も見込まれることから、経費削減、財源確保に努め、経営の健全化を図る必要があります。
　②累積欠損金は発生していません。
　③流動比率は前年度より減少し、類似団体平均を大きく下回っています。今後も企業債の縮減に努めます。
　④企業債残高対事業規模比率は、若干減少しているものの、類似団体平均を上回っています。今後も施設の改築需要の増大が見込まれることから、計画的な投資を行うとともに、財源確保を図っていく必要があります。
　⑤経費回収率は100％を下回り、汚水処理費用は使用料で賄われず、繰入金を充てている状況です。今後は、適正な使用料収入の確保及び汚水処理費の削減を図っていく必要があります。
　⑥汚水処理原価は、経済的・効率的に汚水処理施設の運転ができているため、類似団体平均値を下回る状況です。
　⑦施設利用率は、未だ余裕がある状況ですが、コリーナ矢板排水処理区域との統合、処理区域内の管渠整備を進めているため、今後増加する予定です。
　⑧水洗化率は、類似団体平均値を下回る状況です。今後も水洗化の促進に努めていきます。</t>
    <rPh sb="341" eb="342">
      <t>ヒ</t>
    </rPh>
    <phoneticPr fontId="4"/>
  </si>
  <si>
    <t>　人口減少に伴うサービス需要の減少、施設の老朽化に伴う更新需要の増大、物価高騰等による費用の増加などにより、今後厳しい経営状況が予想されます。
　適正な施設管理と健全な経営のために、経営の効率化と料金改定を含む収入の適正化を図る必要があります。
　持続可能な事業経営に向け、経営戦略に基づき、引き続き効率的な投資と財政基盤の強化に取り組んでいきます。</t>
    <rPh sb="1" eb="5">
      <t>ジンコウゲンショウ</t>
    </rPh>
    <rPh sb="6" eb="7">
      <t>トモナ</t>
    </rPh>
    <rPh sb="12" eb="14">
      <t>ジュヨウ</t>
    </rPh>
    <rPh sb="15" eb="17">
      <t>ゲンショウ</t>
    </rPh>
    <rPh sb="18" eb="20">
      <t>シセツ</t>
    </rPh>
    <rPh sb="21" eb="24">
      <t>ロウキュウカ</t>
    </rPh>
    <rPh sb="54" eb="56">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</si>
</sst>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0.18</c:v>
                </c:pt>
                <c:pt idx="1">
                  <c:v>0</c:v>
                </c:pt>
                <c:pt idx="2">
                  <c:v>0</c:v>
                </c:pt>
                <c:pt idx="3">
                  <c:v>0</c:v>
                </c:pt>
                <c:pt idx="4">
                  <c:v>0</c:v>
                </c:pt>
              </c:numCache>
            </c:numRef>
          </c:val>
          <c:extLst>
            <c:ext xmlns:c16="http://schemas.microsoft.com/office/drawing/2014/chart" uri="{C3380CC4-5D6E-409C-BE32-E72D297353CC}">
              <c16:uniqueId val="{00000000-29B1-43B1-8B1A-916B893F3A1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7.0000000000000007E-2</c:v>
                </c:pt>
                <c:pt idx="3">
                  <c:v>0.06</c:v>
                </c:pt>
                <c:pt idx="4">
                  <c:v>7.0000000000000007E-2</c:v>
                </c:pt>
              </c:numCache>
            </c:numRef>
          </c:val>
          <c:smooth val="0"/>
          <c:extLst>
            <c:ext xmlns:c16="http://schemas.microsoft.com/office/drawing/2014/chart" uri="{C3380CC4-5D6E-409C-BE32-E72D297353CC}">
              <c16:uniqueId val="{00000001-29B1-43B1-8B1A-916B893F3A1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47.36</c:v>
                </c:pt>
                <c:pt idx="1">
                  <c:v>46.01</c:v>
                </c:pt>
                <c:pt idx="2">
                  <c:v>47</c:v>
                </c:pt>
                <c:pt idx="3">
                  <c:v>49.15</c:v>
                </c:pt>
                <c:pt idx="4">
                  <c:v>50.11</c:v>
                </c:pt>
              </c:numCache>
            </c:numRef>
          </c:val>
          <c:extLst>
            <c:ext xmlns:c16="http://schemas.microsoft.com/office/drawing/2014/chart" uri="{C3380CC4-5D6E-409C-BE32-E72D297353CC}">
              <c16:uniqueId val="{00000000-80F7-4DBC-A85A-6067933C495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54.86</c:v>
                </c:pt>
                <c:pt idx="3">
                  <c:v>55.04</c:v>
                </c:pt>
                <c:pt idx="4">
                  <c:v>53.26</c:v>
                </c:pt>
              </c:numCache>
            </c:numRef>
          </c:val>
          <c:smooth val="0"/>
          <c:extLst>
            <c:ext xmlns:c16="http://schemas.microsoft.com/office/drawing/2014/chart" uri="{C3380CC4-5D6E-409C-BE32-E72D297353CC}">
              <c16:uniqueId val="{00000001-80F7-4DBC-A85A-6067933C495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82.56</c:v>
                </c:pt>
                <c:pt idx="1">
                  <c:v>83.25</c:v>
                </c:pt>
                <c:pt idx="2">
                  <c:v>84.23</c:v>
                </c:pt>
                <c:pt idx="3">
                  <c:v>84.21</c:v>
                </c:pt>
                <c:pt idx="4">
                  <c:v>84.55</c:v>
                </c:pt>
              </c:numCache>
            </c:numRef>
          </c:val>
          <c:extLst>
            <c:ext xmlns:c16="http://schemas.microsoft.com/office/drawing/2014/chart" uri="{C3380CC4-5D6E-409C-BE32-E72D297353CC}">
              <c16:uniqueId val="{00000000-E8C2-4F5A-8B67-EAB8AA963B3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91.37</c:v>
                </c:pt>
                <c:pt idx="3">
                  <c:v>91.92</c:v>
                </c:pt>
                <c:pt idx="4">
                  <c:v>91.12</c:v>
                </c:pt>
              </c:numCache>
            </c:numRef>
          </c:val>
          <c:smooth val="0"/>
          <c:extLst>
            <c:ext xmlns:c16="http://schemas.microsoft.com/office/drawing/2014/chart" uri="{C3380CC4-5D6E-409C-BE32-E72D297353CC}">
              <c16:uniqueId val="{00000001-E8C2-4F5A-8B67-EAB8AA963B3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130.69</c:v>
                </c:pt>
                <c:pt idx="1">
                  <c:v>124.61</c:v>
                </c:pt>
                <c:pt idx="2">
                  <c:v>128.99</c:v>
                </c:pt>
                <c:pt idx="3">
                  <c:v>101.61</c:v>
                </c:pt>
                <c:pt idx="4">
                  <c:v>104.54</c:v>
                </c:pt>
              </c:numCache>
            </c:numRef>
          </c:val>
          <c:extLst>
            <c:ext xmlns:c16="http://schemas.microsoft.com/office/drawing/2014/chart" uri="{C3380CC4-5D6E-409C-BE32-E72D297353CC}">
              <c16:uniqueId val="{00000000-E334-4C8E-845F-9F8F9A1B46F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105.35</c:v>
                </c:pt>
                <c:pt idx="3">
                  <c:v>106.8</c:v>
                </c:pt>
                <c:pt idx="4">
                  <c:v>104.65</c:v>
                </c:pt>
              </c:numCache>
            </c:numRef>
          </c:val>
          <c:smooth val="0"/>
          <c:extLst>
            <c:ext xmlns:c16="http://schemas.microsoft.com/office/drawing/2014/chart" uri="{C3380CC4-5D6E-409C-BE32-E72D297353CC}">
              <c16:uniqueId val="{00000001-E334-4C8E-845F-9F8F9A1B46F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5.12</c:v>
                </c:pt>
                <c:pt idx="1">
                  <c:v>9.0399999999999991</c:v>
                </c:pt>
                <c:pt idx="2">
                  <c:v>12.74</c:v>
                </c:pt>
                <c:pt idx="3">
                  <c:v>16.28</c:v>
                </c:pt>
                <c:pt idx="4">
                  <c:v>19.53</c:v>
                </c:pt>
              </c:numCache>
            </c:numRef>
          </c:val>
          <c:extLst>
            <c:ext xmlns:c16="http://schemas.microsoft.com/office/drawing/2014/chart" uri="{C3380CC4-5D6E-409C-BE32-E72D297353CC}">
              <c16:uniqueId val="{00000000-24BA-4D56-BA9A-B4A253AEE11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29.42</c:v>
                </c:pt>
                <c:pt idx="3">
                  <c:v>31.14</c:v>
                </c:pt>
                <c:pt idx="4">
                  <c:v>33.11</c:v>
                </c:pt>
              </c:numCache>
            </c:numRef>
          </c:val>
          <c:smooth val="0"/>
          <c:extLst>
            <c:ext xmlns:c16="http://schemas.microsoft.com/office/drawing/2014/chart" uri="{C3380CC4-5D6E-409C-BE32-E72D297353CC}">
              <c16:uniqueId val="{00000001-24BA-4D56-BA9A-B4A253AEE11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C02-4CE3-8B8F-4E044BC753A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0.74</c:v>
                </c:pt>
                <c:pt idx="3">
                  <c:v>0.76</c:v>
                </c:pt>
                <c:pt idx="4">
                  <c:v>0.94</c:v>
                </c:pt>
              </c:numCache>
            </c:numRef>
          </c:val>
          <c:smooth val="0"/>
          <c:extLst>
            <c:ext xmlns:c16="http://schemas.microsoft.com/office/drawing/2014/chart" uri="{C3380CC4-5D6E-409C-BE32-E72D297353CC}">
              <c16:uniqueId val="{00000001-FC02-4CE3-8B8F-4E044BC753A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A4E-44AB-AE07-C00415F8A52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26.07</c:v>
                </c:pt>
                <c:pt idx="3">
                  <c:v>26.89</c:v>
                </c:pt>
                <c:pt idx="4">
                  <c:v>23.18</c:v>
                </c:pt>
              </c:numCache>
            </c:numRef>
          </c:val>
          <c:smooth val="0"/>
          <c:extLst>
            <c:ext xmlns:c16="http://schemas.microsoft.com/office/drawing/2014/chart" uri="{C3380CC4-5D6E-409C-BE32-E72D297353CC}">
              <c16:uniqueId val="{00000001-BA4E-44AB-AE07-C00415F8A52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62.6</c:v>
                </c:pt>
                <c:pt idx="1">
                  <c:v>66.66</c:v>
                </c:pt>
                <c:pt idx="2">
                  <c:v>61.39</c:v>
                </c:pt>
                <c:pt idx="3">
                  <c:v>72.11</c:v>
                </c:pt>
                <c:pt idx="4">
                  <c:v>51.61</c:v>
                </c:pt>
              </c:numCache>
            </c:numRef>
          </c:val>
          <c:extLst>
            <c:ext xmlns:c16="http://schemas.microsoft.com/office/drawing/2014/chart" uri="{C3380CC4-5D6E-409C-BE32-E72D297353CC}">
              <c16:uniqueId val="{00000000-D54E-495A-AA74-1FEF6C336F6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65.87</c:v>
                </c:pt>
                <c:pt idx="3">
                  <c:v>77.260000000000005</c:v>
                </c:pt>
                <c:pt idx="4">
                  <c:v>80.010000000000005</c:v>
                </c:pt>
              </c:numCache>
            </c:numRef>
          </c:val>
          <c:smooth val="0"/>
          <c:extLst>
            <c:ext xmlns:c16="http://schemas.microsoft.com/office/drawing/2014/chart" uri="{C3380CC4-5D6E-409C-BE32-E72D297353CC}">
              <c16:uniqueId val="{00000001-D54E-495A-AA74-1FEF6C336F6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
                  <c:v>0</c:v>
                </c:pt>
                <c:pt idx="1">
                  <c:v>1335.99</c:v>
                </c:pt>
                <c:pt idx="2">
                  <c:v>1275.81</c:v>
                </c:pt>
                <c:pt idx="3">
                  <c:v>1243.25</c:v>
                </c:pt>
                <c:pt idx="4">
                  <c:v>1203.03</c:v>
                </c:pt>
              </c:numCache>
            </c:numRef>
          </c:val>
          <c:extLst>
            <c:ext xmlns:c16="http://schemas.microsoft.com/office/drawing/2014/chart" uri="{C3380CC4-5D6E-409C-BE32-E72D297353CC}">
              <c16:uniqueId val="{00000000-B15B-4915-BF08-5551A9A6DF5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742.08</c:v>
                </c:pt>
                <c:pt idx="3">
                  <c:v>730.84</c:v>
                </c:pt>
                <c:pt idx="4">
                  <c:v>706.45</c:v>
                </c:pt>
              </c:numCache>
            </c:numRef>
          </c:val>
          <c:smooth val="0"/>
          <c:extLst>
            <c:ext xmlns:c16="http://schemas.microsoft.com/office/drawing/2014/chart" uri="{C3380CC4-5D6E-409C-BE32-E72D297353CC}">
              <c16:uniqueId val="{00000001-B15B-4915-BF08-5551A9A6DF5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96.26</c:v>
                </c:pt>
                <c:pt idx="1">
                  <c:v>100</c:v>
                </c:pt>
                <c:pt idx="2">
                  <c:v>100</c:v>
                </c:pt>
                <c:pt idx="3">
                  <c:v>100</c:v>
                </c:pt>
                <c:pt idx="4">
                  <c:v>98.53</c:v>
                </c:pt>
              </c:numCache>
            </c:numRef>
          </c:val>
          <c:extLst>
            <c:ext xmlns:c16="http://schemas.microsoft.com/office/drawing/2014/chart" uri="{C3380CC4-5D6E-409C-BE32-E72D297353CC}">
              <c16:uniqueId val="{00000000-EB80-425A-91C7-294334AD32C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86.51</c:v>
                </c:pt>
                <c:pt idx="3">
                  <c:v>89.17</c:v>
                </c:pt>
                <c:pt idx="4">
                  <c:v>85.67</c:v>
                </c:pt>
              </c:numCache>
            </c:numRef>
          </c:val>
          <c:smooth val="0"/>
          <c:extLst>
            <c:ext xmlns:c16="http://schemas.microsoft.com/office/drawing/2014/chart" uri="{C3380CC4-5D6E-409C-BE32-E72D297353CC}">
              <c16:uniqueId val="{00000001-EB80-425A-91C7-294334AD32C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153.51</c:v>
                </c:pt>
                <c:pt idx="1">
                  <c:v>163.57</c:v>
                </c:pt>
                <c:pt idx="2">
                  <c:v>167.08</c:v>
                </c:pt>
                <c:pt idx="3">
                  <c:v>167.11</c:v>
                </c:pt>
                <c:pt idx="4">
                  <c:v>169.79</c:v>
                </c:pt>
              </c:numCache>
            </c:numRef>
          </c:val>
          <c:extLst>
            <c:ext xmlns:c16="http://schemas.microsoft.com/office/drawing/2014/chart" uri="{C3380CC4-5D6E-409C-BE32-E72D297353CC}">
              <c16:uniqueId val="{00000000-5E4F-4F4F-81C6-01759E98370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188.24</c:v>
                </c:pt>
                <c:pt idx="3">
                  <c:v>184.85</c:v>
                </c:pt>
                <c:pt idx="4">
                  <c:v>194.78</c:v>
                </c:pt>
              </c:numCache>
            </c:numRef>
          </c:val>
          <c:smooth val="0"/>
          <c:extLst>
            <c:ext xmlns:c16="http://schemas.microsoft.com/office/drawing/2014/chart" uri="{C3380CC4-5D6E-409C-BE32-E72D297353CC}">
              <c16:uniqueId val="{00000001-5E4F-4F4F-81C6-01759E98370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栃木県　矢板市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Cd1</v>
      </c>
      <c r="X8" s="64"/>
      <c r="Y8" s="64"/>
      <c r="Z8" s="64"/>
      <c r="AA8" s="64"/>
      <c r="AB8" s="64"/>
      <c r="AC8" s="64"/>
      <c r="AD8" s="65" t="str">
        <f>データ!$M$6</f>
        <v>非設置</v>
      </c>
      <c r="AE8" s="65"/>
      <c r="AF8" s="65"/>
      <c r="AG8" s="65"/>
      <c r="AH8" s="65"/>
      <c r="AI8" s="65"/>
      <c r="AJ8" s="65"/>
      <c r="AK8" s="3"/>
      <c r="AL8" s="45">
        <f>データ!S6</f>
        <v>30117</v>
      </c>
      <c r="AM8" s="45"/>
      <c r="AN8" s="45"/>
      <c r="AO8" s="45"/>
      <c r="AP8" s="45"/>
      <c r="AQ8" s="45"/>
      <c r="AR8" s="45"/>
      <c r="AS8" s="45"/>
      <c r="AT8" s="44">
        <f>データ!T6</f>
        <v>170.46</v>
      </c>
      <c r="AU8" s="44"/>
      <c r="AV8" s="44"/>
      <c r="AW8" s="44"/>
      <c r="AX8" s="44"/>
      <c r="AY8" s="44"/>
      <c r="AZ8" s="44"/>
      <c r="BA8" s="44"/>
      <c r="BB8" s="44">
        <f>データ!U6</f>
        <v>176.68</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63.88</v>
      </c>
      <c r="J10" s="44"/>
      <c r="K10" s="44"/>
      <c r="L10" s="44"/>
      <c r="M10" s="44"/>
      <c r="N10" s="44"/>
      <c r="O10" s="44"/>
      <c r="P10" s="44">
        <f>データ!P6</f>
        <v>39.69</v>
      </c>
      <c r="Q10" s="44"/>
      <c r="R10" s="44"/>
      <c r="S10" s="44"/>
      <c r="T10" s="44"/>
      <c r="U10" s="44"/>
      <c r="V10" s="44"/>
      <c r="W10" s="44">
        <f>データ!Q6</f>
        <v>62.85</v>
      </c>
      <c r="X10" s="44"/>
      <c r="Y10" s="44"/>
      <c r="Z10" s="44"/>
      <c r="AA10" s="44"/>
      <c r="AB10" s="44"/>
      <c r="AC10" s="44"/>
      <c r="AD10" s="45">
        <f>データ!R6</f>
        <v>3300</v>
      </c>
      <c r="AE10" s="45"/>
      <c r="AF10" s="45"/>
      <c r="AG10" s="45"/>
      <c r="AH10" s="45"/>
      <c r="AI10" s="45"/>
      <c r="AJ10" s="45"/>
      <c r="AK10" s="2"/>
      <c r="AL10" s="45">
        <f>データ!V6</f>
        <v>11857</v>
      </c>
      <c r="AM10" s="45"/>
      <c r="AN10" s="45"/>
      <c r="AO10" s="45"/>
      <c r="AP10" s="45"/>
      <c r="AQ10" s="45"/>
      <c r="AR10" s="45"/>
      <c r="AS10" s="45"/>
      <c r="AT10" s="44">
        <f>データ!W6</f>
        <v>4.93</v>
      </c>
      <c r="AU10" s="44"/>
      <c r="AV10" s="44"/>
      <c r="AW10" s="44"/>
      <c r="AX10" s="44"/>
      <c r="AY10" s="44"/>
      <c r="AZ10" s="44"/>
      <c r="BA10" s="44"/>
      <c r="BB10" s="44">
        <f>データ!X6</f>
        <v>2405.0700000000002</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VmEodu+BCX8EkHqa6JLn2b2IdRRoI1qNv9uZ26h0OmTOrwide5TN4z6QUwbqp9ib0fPJd7hMPZLCer3vsOOy3Q==" saltValue="WqahsVEf4dMbSVok4q0Zw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92118</v>
      </c>
      <c r="D6" s="19">
        <f t="shared" si="3"/>
        <v>46</v>
      </c>
      <c r="E6" s="19">
        <f t="shared" si="3"/>
        <v>17</v>
      </c>
      <c r="F6" s="19">
        <f t="shared" si="3"/>
        <v>1</v>
      </c>
      <c r="G6" s="19">
        <f t="shared" si="3"/>
        <v>0</v>
      </c>
      <c r="H6" s="19" t="str">
        <f t="shared" si="3"/>
        <v>栃木県　矢板市</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63.88</v>
      </c>
      <c r="P6" s="20">
        <f t="shared" si="3"/>
        <v>39.69</v>
      </c>
      <c r="Q6" s="20">
        <f t="shared" si="3"/>
        <v>62.85</v>
      </c>
      <c r="R6" s="20">
        <f t="shared" si="3"/>
        <v>3300</v>
      </c>
      <c r="S6" s="20">
        <f t="shared" si="3"/>
        <v>30117</v>
      </c>
      <c r="T6" s="20">
        <f t="shared" si="3"/>
        <v>170.46</v>
      </c>
      <c r="U6" s="20">
        <f t="shared" si="3"/>
        <v>176.68</v>
      </c>
      <c r="V6" s="20">
        <f t="shared" si="3"/>
        <v>11857</v>
      </c>
      <c r="W6" s="20">
        <f t="shared" si="3"/>
        <v>4.93</v>
      </c>
      <c r="X6" s="20">
        <f t="shared" si="3"/>
        <v>2405.0700000000002</v>
      </c>
      <c r="Y6" s="21">
        <f>IF(Y7="",NA(),Y7)</f>
        <v>130.69</v>
      </c>
      <c r="Z6" s="21">
        <f t="shared" ref="Z6:AH6" si="4">IF(Z7="",NA(),Z7)</f>
        <v>124.61</v>
      </c>
      <c r="AA6" s="21">
        <f t="shared" si="4"/>
        <v>128.99</v>
      </c>
      <c r="AB6" s="21">
        <f t="shared" si="4"/>
        <v>101.61</v>
      </c>
      <c r="AC6" s="21">
        <f t="shared" si="4"/>
        <v>104.54</v>
      </c>
      <c r="AD6" s="21">
        <f t="shared" si="4"/>
        <v>106.5</v>
      </c>
      <c r="AE6" s="21">
        <f t="shared" si="4"/>
        <v>106.22</v>
      </c>
      <c r="AF6" s="21">
        <f t="shared" si="4"/>
        <v>105.35</v>
      </c>
      <c r="AG6" s="21">
        <f t="shared" si="4"/>
        <v>106.8</v>
      </c>
      <c r="AH6" s="21">
        <f t="shared" si="4"/>
        <v>104.65</v>
      </c>
      <c r="AI6" s="20" t="str">
        <f>IF(AI7="","",IF(AI7="-","【-】","【"&amp;SUBSTITUTE(TEXT(AI7,"#,##0.00"),"-","△")&amp;"】"))</f>
        <v>【105.36】</v>
      </c>
      <c r="AJ6" s="20">
        <f>IF(AJ7="",NA(),AJ7)</f>
        <v>0</v>
      </c>
      <c r="AK6" s="20">
        <f t="shared" ref="AK6:AS6" si="5">IF(AK7="",NA(),AK7)</f>
        <v>0</v>
      </c>
      <c r="AL6" s="20">
        <f t="shared" si="5"/>
        <v>0</v>
      </c>
      <c r="AM6" s="20">
        <f t="shared" si="5"/>
        <v>0</v>
      </c>
      <c r="AN6" s="20">
        <f t="shared" si="5"/>
        <v>0</v>
      </c>
      <c r="AO6" s="21">
        <f t="shared" si="5"/>
        <v>18.36</v>
      </c>
      <c r="AP6" s="21">
        <f t="shared" si="5"/>
        <v>18.010000000000002</v>
      </c>
      <c r="AQ6" s="21">
        <f t="shared" si="5"/>
        <v>26.07</v>
      </c>
      <c r="AR6" s="21">
        <f t="shared" si="5"/>
        <v>26.89</v>
      </c>
      <c r="AS6" s="21">
        <f t="shared" si="5"/>
        <v>23.18</v>
      </c>
      <c r="AT6" s="20" t="str">
        <f>IF(AT7="","",IF(AT7="-","【-】","【"&amp;SUBSTITUTE(TEXT(AT7,"#,##0.00"),"-","△")&amp;"】"))</f>
        <v>【3.12】</v>
      </c>
      <c r="AU6" s="21">
        <f>IF(AU7="",NA(),AU7)</f>
        <v>62.6</v>
      </c>
      <c r="AV6" s="21">
        <f t="shared" ref="AV6:BD6" si="6">IF(AV7="",NA(),AV7)</f>
        <v>66.66</v>
      </c>
      <c r="AW6" s="21">
        <f t="shared" si="6"/>
        <v>61.39</v>
      </c>
      <c r="AX6" s="21">
        <f t="shared" si="6"/>
        <v>72.11</v>
      </c>
      <c r="AY6" s="21">
        <f t="shared" si="6"/>
        <v>51.61</v>
      </c>
      <c r="AZ6" s="21">
        <f t="shared" si="6"/>
        <v>55.6</v>
      </c>
      <c r="BA6" s="21">
        <f t="shared" si="6"/>
        <v>59.4</v>
      </c>
      <c r="BB6" s="21">
        <f t="shared" si="6"/>
        <v>65.87</v>
      </c>
      <c r="BC6" s="21">
        <f t="shared" si="6"/>
        <v>77.260000000000005</v>
      </c>
      <c r="BD6" s="21">
        <f t="shared" si="6"/>
        <v>80.010000000000005</v>
      </c>
      <c r="BE6" s="20" t="str">
        <f>IF(BE7="","",IF(BE7="-","【-】","【"&amp;SUBSTITUTE(TEXT(BE7,"#,##0.00"),"-","△")&amp;"】"))</f>
        <v>【82.75】</v>
      </c>
      <c r="BF6" s="20">
        <f>IF(BF7="",NA(),BF7)</f>
        <v>0</v>
      </c>
      <c r="BG6" s="21">
        <f t="shared" ref="BG6:BO6" si="7">IF(BG7="",NA(),BG7)</f>
        <v>1335.99</v>
      </c>
      <c r="BH6" s="21">
        <f t="shared" si="7"/>
        <v>1275.81</v>
      </c>
      <c r="BI6" s="21">
        <f t="shared" si="7"/>
        <v>1243.25</v>
      </c>
      <c r="BJ6" s="21">
        <f t="shared" si="7"/>
        <v>1203.03</v>
      </c>
      <c r="BK6" s="21">
        <f t="shared" si="7"/>
        <v>789.08</v>
      </c>
      <c r="BL6" s="21">
        <f t="shared" si="7"/>
        <v>747.84</v>
      </c>
      <c r="BM6" s="21">
        <f t="shared" si="7"/>
        <v>742.08</v>
      </c>
      <c r="BN6" s="21">
        <f t="shared" si="7"/>
        <v>730.84</v>
      </c>
      <c r="BO6" s="21">
        <f t="shared" si="7"/>
        <v>706.45</v>
      </c>
      <c r="BP6" s="20" t="str">
        <f>IF(BP7="","",IF(BP7="-","【-】","【"&amp;SUBSTITUTE(TEXT(BP7,"#,##0.00"),"-","△")&amp;"】"))</f>
        <v>【602.56】</v>
      </c>
      <c r="BQ6" s="21">
        <f>IF(BQ7="",NA(),BQ7)</f>
        <v>96.26</v>
      </c>
      <c r="BR6" s="21">
        <f t="shared" ref="BR6:BZ6" si="8">IF(BR7="",NA(),BR7)</f>
        <v>100</v>
      </c>
      <c r="BS6" s="21">
        <f t="shared" si="8"/>
        <v>100</v>
      </c>
      <c r="BT6" s="21">
        <f t="shared" si="8"/>
        <v>100</v>
      </c>
      <c r="BU6" s="21">
        <f t="shared" si="8"/>
        <v>98.53</v>
      </c>
      <c r="BV6" s="21">
        <f t="shared" si="8"/>
        <v>88.25</v>
      </c>
      <c r="BW6" s="21">
        <f t="shared" si="8"/>
        <v>90.17</v>
      </c>
      <c r="BX6" s="21">
        <f t="shared" si="8"/>
        <v>86.51</v>
      </c>
      <c r="BY6" s="21">
        <f t="shared" si="8"/>
        <v>89.17</v>
      </c>
      <c r="BZ6" s="21">
        <f t="shared" si="8"/>
        <v>85.67</v>
      </c>
      <c r="CA6" s="20" t="str">
        <f>IF(CA7="","",IF(CA7="-","【-】","【"&amp;SUBSTITUTE(TEXT(CA7,"#,##0.00"),"-","△")&amp;"】"))</f>
        <v>【97.94】</v>
      </c>
      <c r="CB6" s="21">
        <f>IF(CB7="",NA(),CB7)</f>
        <v>153.51</v>
      </c>
      <c r="CC6" s="21">
        <f t="shared" ref="CC6:CK6" si="9">IF(CC7="",NA(),CC7)</f>
        <v>163.57</v>
      </c>
      <c r="CD6" s="21">
        <f t="shared" si="9"/>
        <v>167.08</v>
      </c>
      <c r="CE6" s="21">
        <f t="shared" si="9"/>
        <v>167.11</v>
      </c>
      <c r="CF6" s="21">
        <f t="shared" si="9"/>
        <v>169.79</v>
      </c>
      <c r="CG6" s="21">
        <f t="shared" si="9"/>
        <v>176.37</v>
      </c>
      <c r="CH6" s="21">
        <f t="shared" si="9"/>
        <v>173.17</v>
      </c>
      <c r="CI6" s="21">
        <f t="shared" si="9"/>
        <v>188.24</v>
      </c>
      <c r="CJ6" s="21">
        <f t="shared" si="9"/>
        <v>184.85</v>
      </c>
      <c r="CK6" s="21">
        <f t="shared" si="9"/>
        <v>194.78</v>
      </c>
      <c r="CL6" s="20" t="str">
        <f>IF(CL7="","",IF(CL7="-","【-】","【"&amp;SUBSTITUTE(TEXT(CL7,"#,##0.00"),"-","△")&amp;"】"))</f>
        <v>【140.98】</v>
      </c>
      <c r="CM6" s="21">
        <f>IF(CM7="",NA(),CM7)</f>
        <v>47.36</v>
      </c>
      <c r="CN6" s="21">
        <f t="shared" ref="CN6:CV6" si="10">IF(CN7="",NA(),CN7)</f>
        <v>46.01</v>
      </c>
      <c r="CO6" s="21">
        <f t="shared" si="10"/>
        <v>47</v>
      </c>
      <c r="CP6" s="21">
        <f t="shared" si="10"/>
        <v>49.15</v>
      </c>
      <c r="CQ6" s="21">
        <f t="shared" si="10"/>
        <v>50.11</v>
      </c>
      <c r="CR6" s="21">
        <f t="shared" si="10"/>
        <v>56.72</v>
      </c>
      <c r="CS6" s="21">
        <f t="shared" si="10"/>
        <v>56.43</v>
      </c>
      <c r="CT6" s="21">
        <f t="shared" si="10"/>
        <v>54.86</v>
      </c>
      <c r="CU6" s="21">
        <f t="shared" si="10"/>
        <v>55.04</v>
      </c>
      <c r="CV6" s="21">
        <f t="shared" si="10"/>
        <v>53.26</v>
      </c>
      <c r="CW6" s="20" t="str">
        <f>IF(CW7="","",IF(CW7="-","【-】","【"&amp;SUBSTITUTE(TEXT(CW7,"#,##0.00"),"-","△")&amp;"】"))</f>
        <v>【60.13】</v>
      </c>
      <c r="CX6" s="21">
        <f>IF(CX7="",NA(),CX7)</f>
        <v>82.56</v>
      </c>
      <c r="CY6" s="21">
        <f t="shared" ref="CY6:DG6" si="11">IF(CY7="",NA(),CY7)</f>
        <v>83.25</v>
      </c>
      <c r="CZ6" s="21">
        <f t="shared" si="11"/>
        <v>84.23</v>
      </c>
      <c r="DA6" s="21">
        <f t="shared" si="11"/>
        <v>84.21</v>
      </c>
      <c r="DB6" s="21">
        <f t="shared" si="11"/>
        <v>84.55</v>
      </c>
      <c r="DC6" s="21">
        <f t="shared" si="11"/>
        <v>90.72</v>
      </c>
      <c r="DD6" s="21">
        <f t="shared" si="11"/>
        <v>91.07</v>
      </c>
      <c r="DE6" s="21">
        <f t="shared" si="11"/>
        <v>91.37</v>
      </c>
      <c r="DF6" s="21">
        <f t="shared" si="11"/>
        <v>91.92</v>
      </c>
      <c r="DG6" s="21">
        <f t="shared" si="11"/>
        <v>91.12</v>
      </c>
      <c r="DH6" s="20" t="str">
        <f>IF(DH7="","",IF(DH7="-","【-】","【"&amp;SUBSTITUTE(TEXT(DH7,"#,##0.00"),"-","△")&amp;"】"))</f>
        <v>【96.00】</v>
      </c>
      <c r="DI6" s="21">
        <f>IF(DI7="",NA(),DI7)</f>
        <v>5.12</v>
      </c>
      <c r="DJ6" s="21">
        <f t="shared" ref="DJ6:DR6" si="12">IF(DJ7="",NA(),DJ7)</f>
        <v>9.0399999999999991</v>
      </c>
      <c r="DK6" s="21">
        <f t="shared" si="12"/>
        <v>12.74</v>
      </c>
      <c r="DL6" s="21">
        <f t="shared" si="12"/>
        <v>16.28</v>
      </c>
      <c r="DM6" s="21">
        <f t="shared" si="12"/>
        <v>19.53</v>
      </c>
      <c r="DN6" s="21">
        <f t="shared" si="12"/>
        <v>20.78</v>
      </c>
      <c r="DO6" s="21">
        <f t="shared" si="12"/>
        <v>23.54</v>
      </c>
      <c r="DP6" s="21">
        <f t="shared" si="12"/>
        <v>29.42</v>
      </c>
      <c r="DQ6" s="21">
        <f t="shared" si="12"/>
        <v>31.14</v>
      </c>
      <c r="DR6" s="21">
        <f t="shared" si="12"/>
        <v>33.11</v>
      </c>
      <c r="DS6" s="20" t="str">
        <f>IF(DS7="","",IF(DS7="-","【-】","【"&amp;SUBSTITUTE(TEXT(DS7,"#,##0.00"),"-","△")&amp;"】"))</f>
        <v>【42.20】</v>
      </c>
      <c r="DT6" s="20">
        <f>IF(DT7="",NA(),DT7)</f>
        <v>0</v>
      </c>
      <c r="DU6" s="20">
        <f t="shared" ref="DU6:EC6" si="13">IF(DU7="",NA(),DU7)</f>
        <v>0</v>
      </c>
      <c r="DV6" s="20">
        <f t="shared" si="13"/>
        <v>0</v>
      </c>
      <c r="DW6" s="20">
        <f t="shared" si="13"/>
        <v>0</v>
      </c>
      <c r="DX6" s="20">
        <f t="shared" si="13"/>
        <v>0</v>
      </c>
      <c r="DY6" s="21">
        <f t="shared" si="13"/>
        <v>1.34</v>
      </c>
      <c r="DZ6" s="21">
        <f t="shared" si="13"/>
        <v>1.5</v>
      </c>
      <c r="EA6" s="21">
        <f t="shared" si="13"/>
        <v>0.74</v>
      </c>
      <c r="EB6" s="21">
        <f t="shared" si="13"/>
        <v>0.76</v>
      </c>
      <c r="EC6" s="21">
        <f t="shared" si="13"/>
        <v>0.94</v>
      </c>
      <c r="ED6" s="20" t="str">
        <f>IF(ED7="","",IF(ED7="-","【-】","【"&amp;SUBSTITUTE(TEXT(ED7,"#,##0.00"),"-","△")&amp;"】"))</f>
        <v>【9.46】</v>
      </c>
      <c r="EE6" s="21">
        <f>IF(EE7="",NA(),EE7)</f>
        <v>0.18</v>
      </c>
      <c r="EF6" s="20">
        <f t="shared" ref="EF6:EN6" si="14">IF(EF7="",NA(),EF7)</f>
        <v>0</v>
      </c>
      <c r="EG6" s="20">
        <f t="shared" si="14"/>
        <v>0</v>
      </c>
      <c r="EH6" s="20">
        <f t="shared" si="14"/>
        <v>0</v>
      </c>
      <c r="EI6" s="20">
        <f t="shared" si="14"/>
        <v>0</v>
      </c>
      <c r="EJ6" s="21">
        <f t="shared" si="14"/>
        <v>0.15</v>
      </c>
      <c r="EK6" s="21">
        <f t="shared" si="14"/>
        <v>0.15</v>
      </c>
      <c r="EL6" s="21">
        <f t="shared" si="14"/>
        <v>7.0000000000000007E-2</v>
      </c>
      <c r="EM6" s="21">
        <f t="shared" si="14"/>
        <v>0.06</v>
      </c>
      <c r="EN6" s="21">
        <f t="shared" si="14"/>
        <v>7.0000000000000007E-2</v>
      </c>
      <c r="EO6" s="20" t="str">
        <f>IF(EO7="","",IF(EO7="-","【-】","【"&amp;SUBSTITUTE(TEXT(EO7,"#,##0.00"),"-","△")&amp;"】"))</f>
        <v>【0.19】</v>
      </c>
    </row>
    <row r="7" spans="1:148" s="22" customFormat="1" x14ac:dyDescent="0.2">
      <c r="A7" s="14"/>
      <c r="B7" s="23">
        <v>2024</v>
      </c>
      <c r="C7" s="23">
        <v>92118</v>
      </c>
      <c r="D7" s="23">
        <v>46</v>
      </c>
      <c r="E7" s="23">
        <v>17</v>
      </c>
      <c r="F7" s="23">
        <v>1</v>
      </c>
      <c r="G7" s="23">
        <v>0</v>
      </c>
      <c r="H7" s="23" t="s">
        <v>95</v>
      </c>
      <c r="I7" s="23" t="s">
        <v>96</v>
      </c>
      <c r="J7" s="23" t="s">
        <v>97</v>
      </c>
      <c r="K7" s="23" t="s">
        <v>98</v>
      </c>
      <c r="L7" s="23" t="s">
        <v>99</v>
      </c>
      <c r="M7" s="23" t="s">
        <v>100</v>
      </c>
      <c r="N7" s="24" t="s">
        <v>101</v>
      </c>
      <c r="O7" s="24">
        <v>63.88</v>
      </c>
      <c r="P7" s="24">
        <v>39.69</v>
      </c>
      <c r="Q7" s="24">
        <v>62.85</v>
      </c>
      <c r="R7" s="24">
        <v>3300</v>
      </c>
      <c r="S7" s="24">
        <v>30117</v>
      </c>
      <c r="T7" s="24">
        <v>170.46</v>
      </c>
      <c r="U7" s="24">
        <v>176.68</v>
      </c>
      <c r="V7" s="24">
        <v>11857</v>
      </c>
      <c r="W7" s="24">
        <v>4.93</v>
      </c>
      <c r="X7" s="24">
        <v>2405.0700000000002</v>
      </c>
      <c r="Y7" s="24">
        <v>130.69</v>
      </c>
      <c r="Z7" s="24">
        <v>124.61</v>
      </c>
      <c r="AA7" s="24">
        <v>128.99</v>
      </c>
      <c r="AB7" s="24">
        <v>101.61</v>
      </c>
      <c r="AC7" s="24">
        <v>104.54</v>
      </c>
      <c r="AD7" s="24">
        <v>106.5</v>
      </c>
      <c r="AE7" s="24">
        <v>106.22</v>
      </c>
      <c r="AF7" s="24">
        <v>105.35</v>
      </c>
      <c r="AG7" s="24">
        <v>106.8</v>
      </c>
      <c r="AH7" s="24">
        <v>104.65</v>
      </c>
      <c r="AI7" s="24">
        <v>105.36</v>
      </c>
      <c r="AJ7" s="24">
        <v>0</v>
      </c>
      <c r="AK7" s="24">
        <v>0</v>
      </c>
      <c r="AL7" s="24">
        <v>0</v>
      </c>
      <c r="AM7" s="24">
        <v>0</v>
      </c>
      <c r="AN7" s="24">
        <v>0</v>
      </c>
      <c r="AO7" s="24">
        <v>18.36</v>
      </c>
      <c r="AP7" s="24">
        <v>18.010000000000002</v>
      </c>
      <c r="AQ7" s="24">
        <v>26.07</v>
      </c>
      <c r="AR7" s="24">
        <v>26.89</v>
      </c>
      <c r="AS7" s="24">
        <v>23.18</v>
      </c>
      <c r="AT7" s="24">
        <v>3.12</v>
      </c>
      <c r="AU7" s="24">
        <v>62.6</v>
      </c>
      <c r="AV7" s="24">
        <v>66.66</v>
      </c>
      <c r="AW7" s="24">
        <v>61.39</v>
      </c>
      <c r="AX7" s="24">
        <v>72.11</v>
      </c>
      <c r="AY7" s="24">
        <v>51.61</v>
      </c>
      <c r="AZ7" s="24">
        <v>55.6</v>
      </c>
      <c r="BA7" s="24">
        <v>59.4</v>
      </c>
      <c r="BB7" s="24">
        <v>65.87</v>
      </c>
      <c r="BC7" s="24">
        <v>77.260000000000005</v>
      </c>
      <c r="BD7" s="24">
        <v>80.010000000000005</v>
      </c>
      <c r="BE7" s="24">
        <v>82.75</v>
      </c>
      <c r="BF7" s="24">
        <v>0</v>
      </c>
      <c r="BG7" s="24">
        <v>1335.99</v>
      </c>
      <c r="BH7" s="24">
        <v>1275.81</v>
      </c>
      <c r="BI7" s="24">
        <v>1243.25</v>
      </c>
      <c r="BJ7" s="24">
        <v>1203.03</v>
      </c>
      <c r="BK7" s="24">
        <v>789.08</v>
      </c>
      <c r="BL7" s="24">
        <v>747.84</v>
      </c>
      <c r="BM7" s="24">
        <v>742.08</v>
      </c>
      <c r="BN7" s="24">
        <v>730.84</v>
      </c>
      <c r="BO7" s="24">
        <v>706.45</v>
      </c>
      <c r="BP7" s="24">
        <v>602.55999999999995</v>
      </c>
      <c r="BQ7" s="24">
        <v>96.26</v>
      </c>
      <c r="BR7" s="24">
        <v>100</v>
      </c>
      <c r="BS7" s="24">
        <v>100</v>
      </c>
      <c r="BT7" s="24">
        <v>100</v>
      </c>
      <c r="BU7" s="24">
        <v>98.53</v>
      </c>
      <c r="BV7" s="24">
        <v>88.25</v>
      </c>
      <c r="BW7" s="24">
        <v>90.17</v>
      </c>
      <c r="BX7" s="24">
        <v>86.51</v>
      </c>
      <c r="BY7" s="24">
        <v>89.17</v>
      </c>
      <c r="BZ7" s="24">
        <v>85.67</v>
      </c>
      <c r="CA7" s="24">
        <v>97.94</v>
      </c>
      <c r="CB7" s="24">
        <v>153.51</v>
      </c>
      <c r="CC7" s="24">
        <v>163.57</v>
      </c>
      <c r="CD7" s="24">
        <v>167.08</v>
      </c>
      <c r="CE7" s="24">
        <v>167.11</v>
      </c>
      <c r="CF7" s="24">
        <v>169.79</v>
      </c>
      <c r="CG7" s="24">
        <v>176.37</v>
      </c>
      <c r="CH7" s="24">
        <v>173.17</v>
      </c>
      <c r="CI7" s="24">
        <v>188.24</v>
      </c>
      <c r="CJ7" s="24">
        <v>184.85</v>
      </c>
      <c r="CK7" s="24">
        <v>194.78</v>
      </c>
      <c r="CL7" s="24">
        <v>140.97999999999999</v>
      </c>
      <c r="CM7" s="24">
        <v>47.36</v>
      </c>
      <c r="CN7" s="24">
        <v>46.01</v>
      </c>
      <c r="CO7" s="24">
        <v>47</v>
      </c>
      <c r="CP7" s="24">
        <v>49.15</v>
      </c>
      <c r="CQ7" s="24">
        <v>50.11</v>
      </c>
      <c r="CR7" s="24">
        <v>56.72</v>
      </c>
      <c r="CS7" s="24">
        <v>56.43</v>
      </c>
      <c r="CT7" s="24">
        <v>54.86</v>
      </c>
      <c r="CU7" s="24">
        <v>55.04</v>
      </c>
      <c r="CV7" s="24">
        <v>53.26</v>
      </c>
      <c r="CW7" s="24">
        <v>60.13</v>
      </c>
      <c r="CX7" s="24">
        <v>82.56</v>
      </c>
      <c r="CY7" s="24">
        <v>83.25</v>
      </c>
      <c r="CZ7" s="24">
        <v>84.23</v>
      </c>
      <c r="DA7" s="24">
        <v>84.21</v>
      </c>
      <c r="DB7" s="24">
        <v>84.55</v>
      </c>
      <c r="DC7" s="24">
        <v>90.72</v>
      </c>
      <c r="DD7" s="24">
        <v>91.07</v>
      </c>
      <c r="DE7" s="24">
        <v>91.37</v>
      </c>
      <c r="DF7" s="24">
        <v>91.92</v>
      </c>
      <c r="DG7" s="24">
        <v>91.12</v>
      </c>
      <c r="DH7" s="24">
        <v>96</v>
      </c>
      <c r="DI7" s="24">
        <v>5.12</v>
      </c>
      <c r="DJ7" s="24">
        <v>9.0399999999999991</v>
      </c>
      <c r="DK7" s="24">
        <v>12.74</v>
      </c>
      <c r="DL7" s="24">
        <v>16.28</v>
      </c>
      <c r="DM7" s="24">
        <v>19.53</v>
      </c>
      <c r="DN7" s="24">
        <v>20.78</v>
      </c>
      <c r="DO7" s="24">
        <v>23.54</v>
      </c>
      <c r="DP7" s="24">
        <v>29.42</v>
      </c>
      <c r="DQ7" s="24">
        <v>31.14</v>
      </c>
      <c r="DR7" s="24">
        <v>33.11</v>
      </c>
      <c r="DS7" s="24">
        <v>42.2</v>
      </c>
      <c r="DT7" s="24">
        <v>0</v>
      </c>
      <c r="DU7" s="24">
        <v>0</v>
      </c>
      <c r="DV7" s="24">
        <v>0</v>
      </c>
      <c r="DW7" s="24">
        <v>0</v>
      </c>
      <c r="DX7" s="24">
        <v>0</v>
      </c>
      <c r="DY7" s="24">
        <v>1.34</v>
      </c>
      <c r="DZ7" s="24">
        <v>1.5</v>
      </c>
      <c r="EA7" s="24">
        <v>0.74</v>
      </c>
      <c r="EB7" s="24">
        <v>0.76</v>
      </c>
      <c r="EC7" s="24">
        <v>0.94</v>
      </c>
      <c r="ED7" s="24">
        <v>9.4600000000000009</v>
      </c>
      <c r="EE7" s="24">
        <v>0.18</v>
      </c>
      <c r="EF7" s="24">
        <v>0</v>
      </c>
      <c r="EG7" s="24">
        <v>0</v>
      </c>
      <c r="EH7" s="24">
        <v>0</v>
      </c>
      <c r="EI7" s="24">
        <v>0</v>
      </c>
      <c r="EJ7" s="24">
        <v>0.15</v>
      </c>
      <c r="EK7" s="24">
        <v>0.15</v>
      </c>
      <c r="EL7" s="24">
        <v>7.0000000000000007E-2</v>
      </c>
      <c r="EM7" s="24">
        <v>0.06</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青木　大輔</cp:lastModifiedBy>
  <cp:lastPrinted>2026-02-03T23:06:26Z</cp:lastPrinted>
  <dcterms:created xsi:type="dcterms:W3CDTF">2025-12-23T05:58:06Z</dcterms:created>
  <dcterms:modified xsi:type="dcterms:W3CDTF">2026-03-06T05:01:58Z</dcterms:modified>
  <cp:category/>
</cp:coreProperties>
</file>