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L:\05財政担当\R7（2025）\④公営企業\02 公営企業決算統計\15 公営企業に係る経営比較分析表（令和６年度決算）の分析等について\06 県HP公開\07 下水道（小規模・特地）\"/>
    </mc:Choice>
  </mc:AlternateContent>
  <xr:revisionPtr revIDLastSave="0" documentId="13_ncr:1_{A6B9D21E-F916-4762-97FF-C4ED243F14C0}" xr6:coauthVersionLast="47" xr6:coauthVersionMax="47" xr10:uidLastSave="{00000000-0000-0000-0000-000000000000}"/>
  <workbookProtection workbookAlgorithmName="SHA-512" workbookHashValue="8LwRhMigDf63D60yQA050u8wTLeZhESBuQiZgI/IdJUnaNsc/PaUuEUR9iupKTeyZ6qDErxh7ZIuFHakH+U42w==" workbookSaltValue="ll9tVLICdznvRl/33QE1Mg==" workbookSpinCount="100000" lockStructure="1"/>
  <bookViews>
    <workbookView xWindow="-28920" yWindow="-120" windowWidth="29040" windowHeight="157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AL10" i="4" s="1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J85" i="4"/>
  <c r="E85" i="4"/>
  <c r="I10" i="4"/>
  <c r="AL8" i="4"/>
  <c r="P8" i="4"/>
</calcChain>
</file>

<file path=xl/sharedStrings.xml><?xml version="1.0" encoding="utf-8"?>
<sst xmlns="http://schemas.openxmlformats.org/spreadsheetml/2006/main" count="253" uniqueCount="118">
  <si>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</si>
  <si>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</si>
  <si>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</si>
  <si>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</si>
  <si>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</si>
  <si>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</si>
  <si>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</si>
  <si>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</si>
  <si>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</si>
  <si>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</si>
  <si>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</si>
  <si>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</si>
  <si>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</si>
  <si>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</si>
  <si>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</si>
  <si>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</si>
  <si>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</si>
  <si>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</si>
  <si>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</si>
  <si>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</si>
  <si>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</si>
  <si>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</si>
  <si>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</si>
  <si>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</si>
  <si>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</si>
  <si>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</si>
  <si>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</si>
  <si>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</si>
  <si>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</si>
  <si>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</si>
  <si>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</si>
  <si>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</si>
  <si>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</si>
  <si>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</si>
  <si>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</si>
  <si>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</si>
  <si>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</si>
  <si>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</si>
  <si>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</si>
  <si>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</si>
  <si>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</si>
  <si>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</si>
  <si>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</si>
  <si>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</si>
  <si>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</si>
  <si>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</si>
  <si>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</si>
  <si>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</si>
  <si>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</si>
  <si>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</si>
  <si>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</si>
  <si>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</si>
  <si>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</si>
  <si>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</si>
  <si>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</si>
  <si>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</si>
  <si>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</si>
  <si>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</si>
  <si>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</si>
  <si>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</si>
  <si>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</si>
  <si>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</si>
  <si>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</si>
  <si>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</si>
  <si>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</si>
  <si>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</si>
  <si>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</si>
  <si>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</si>
  <si>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</si>
  <si>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</si>
  <si>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</si>
  <si>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</si>
  <si>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</si>
  <si>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</si>
  <si>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</si>
  <si>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</si>
  <si>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</si>
  <si>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</si>
  <si>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</si>
  <si>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</si>
  <si>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</si>
  <si>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</si>
  <si>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</si>
  <si>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</si>
  <si>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</si>
  <si>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</si>
  <si>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</si>
  <si>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</si>
  <si>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</si>
  <si>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</si>
  <si>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</si>
  <si>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</si>
  <si>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</si>
  <si>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</si>
  <si>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</si>
  <si>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</si>
  <si>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栃木県　大田原市</t>
  </si>
  <si>
    <t>法適用</t>
  </si>
  <si>
    <t>下水道事業</t>
  </si>
  <si>
    <t>特定地域生活排水処理</t>
  </si>
  <si>
    <t>K2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</si>
  <si>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</si>
  <si>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</si>
  <si>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</si>
  <si>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</si>
  <si>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</si>
  <si>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</si>
  <si>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</si>
  <si>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</si>
  <si>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</si>
  <si>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</si>
  <si>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</si>
  <si>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</si>
  <si>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</si>
  <si>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</si>
  <si>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①有形固定資産減価償却率は、類似団体平均値を下回る状況ですが、今後上昇していきます。改築更新には相当な年数を要するため、財源確保に努めます。
　②管渠老朽化率、③管渠改善率は、合併処理浄化槽のため、該当はありません。
　</t>
    <rPh sb="0" eb="2">
      <t>コテイ</t>
    </rPh>
    <rPh sb="2" eb="4">
      <t>シサン</t>
    </rPh>
    <rPh sb="4" eb="6">
      <t>ゲンカ</t>
    </rPh>
    <rPh sb="6" eb="8">
      <t>ショウキャク</t>
    </rPh>
    <rPh sb="8" eb="9">
      <t>リツ</t>
    </rPh>
    <rPh sb="12" eb="14">
      <t>ルイジ</t>
    </rPh>
    <rPh sb="13" eb="15">
      <t>ダンタイ</t>
    </rPh>
    <rPh sb="15" eb="18">
      <t>ヘイキンチ</t>
    </rPh>
    <rPh sb="19" eb="21">
      <t>シタマワ</t>
    </rPh>
    <rPh sb="22" eb="24">
      <t>ジョウキョウ</t>
    </rPh>
    <rPh sb="29" eb="31">
      <t>コンゴ</t>
    </rPh>
    <rPh sb="31" eb="33">
      <t>ジョウショウ</t>
    </rPh>
    <rPh sb="41" eb="45">
      <t>カイチクコウシン</t>
    </rPh>
    <rPh sb="47" eb="49">
      <t>ソウトウ</t>
    </rPh>
    <rPh sb="50" eb="52">
      <t>ネンスウ</t>
    </rPh>
    <rPh sb="53" eb="54">
      <t>ヨウ</t>
    </rPh>
    <rPh sb="59" eb="61">
      <t>ザイゲン</t>
    </rPh>
    <rPh sb="61" eb="63">
      <t>カクホ</t>
    </rPh>
    <rPh sb="64" eb="65">
      <t>ツト</t>
    </rPh>
    <rPh sb="70" eb="72">
      <t>カンキョ</t>
    </rPh>
    <rPh sb="72" eb="75">
      <t>ロウキュウカ</t>
    </rPh>
    <rPh sb="75" eb="76">
      <t>リツ</t>
    </rPh>
    <rPh sb="85" eb="87">
      <t>ガッペイ</t>
    </rPh>
    <rPh sb="87" eb="89">
      <t>ショリ</t>
    </rPh>
    <rPh sb="89" eb="92">
      <t>ジョウカソウ</t>
    </rPh>
    <rPh sb="96" eb="98">
      <t>ガイトウ</t>
    </rPh>
    <phoneticPr fontId="16"/>
  </si>
  <si>
    <t>　①経常収支比率は、100％を上回り、類似団体平均値を上回る状況ですが、使用料収入で経費全額を賄えず、一般会計からの繰入金に依存している状況で、基準外繰入金をいかに減らしていくかが今後の課題であります。
　②累積欠損金は、発生していません。
　③流動比率は、類似団体平均値を上回る状況ですが、引き続き資金確保に努めます。
　④企業債残高対事業規模比率は、令和4年度以降新規の借入をしておらず、企業債の償還が順調に進んでいるため、今後下降していくと思われます。
　⑤経費回収率は、100％未満であり、使用料で汚水処理費を賄えていない状況ですので、経費削減や使用料の見直しが検討課題であります。
　⑥汚水処理原価は、類似団体平均値を下回る状況ですが、経費回収率が100％未満ですので、更なる経費削減が必要となります。
　⑦施設利用率は、施設処理能力に見合う処理水量が無いため、類似団体平均値を下回っています。
　⑧水洗化率は、この事業では現在処理区域内人口に対して、合併処理浄化槽が全戸に設置されているため、100％となっております。</t>
    <rPh sb="0" eb="1">
      <t>ケイジョウ</t>
    </rPh>
    <rPh sb="12" eb="13">
      <t>ウエ</t>
    </rPh>
    <rPh sb="16" eb="18">
      <t>ルイジ</t>
    </rPh>
    <rPh sb="18" eb="20">
      <t>ダンタイ</t>
    </rPh>
    <rPh sb="20" eb="23">
      <t>ヘイキンチ</t>
    </rPh>
    <rPh sb="25" eb="27">
      <t>ウワマワ</t>
    </rPh>
    <rPh sb="28" eb="30">
      <t>ジョウキョウ</t>
    </rPh>
    <rPh sb="36" eb="38">
      <t>シュウニュウ</t>
    </rPh>
    <rPh sb="44" eb="45">
      <t>マカナ</t>
    </rPh>
    <rPh sb="48" eb="50">
      <t>クリイレ</t>
    </rPh>
    <rPh sb="50" eb="54">
      <t>イッパンカイケイ</t>
    </rPh>
    <rPh sb="59" eb="61">
      <t>イゾン</t>
    </rPh>
    <rPh sb="65" eb="67">
      <t>ジョウキョウ</t>
    </rPh>
    <rPh sb="69" eb="71">
      <t>キジュン</t>
    </rPh>
    <rPh sb="71" eb="72">
      <t>ガイ</t>
    </rPh>
    <rPh sb="72" eb="74">
      <t>クリイレ</t>
    </rPh>
    <rPh sb="74" eb="75">
      <t>キン</t>
    </rPh>
    <rPh sb="79" eb="80">
      <t>ヘ</t>
    </rPh>
    <rPh sb="87" eb="89">
      <t>コンゴ</t>
    </rPh>
    <rPh sb="90" eb="92">
      <t>カダイ</t>
    </rPh>
    <rPh sb="101" eb="103">
      <t>ルイセキ</t>
    </rPh>
    <rPh sb="103" eb="105">
      <t>ケッソン</t>
    </rPh>
    <rPh sb="105" eb="106">
      <t>キン</t>
    </rPh>
    <rPh sb="108" eb="110">
      <t>ハッセイ</t>
    </rPh>
    <rPh sb="120" eb="122">
      <t>リュウドウ</t>
    </rPh>
    <rPh sb="122" eb="124">
      <t>ヒリツ</t>
    </rPh>
    <rPh sb="128" eb="130">
      <t>ダンタイ</t>
    </rPh>
    <rPh sb="130" eb="133">
      <t>ヘイキンチ</t>
    </rPh>
    <rPh sb="134" eb="136">
      <t>シタマワ</t>
    </rPh>
    <rPh sb="136" eb="137">
      <t>ウエ</t>
    </rPh>
    <rPh sb="137" eb="139">
      <t>ジョウキョウ</t>
    </rPh>
    <rPh sb="145" eb="146">
      <t>ヒ</t>
    </rPh>
    <rPh sb="147" eb="148">
      <t>ツヅ</t>
    </rPh>
    <rPh sb="149" eb="153">
      <t>シキンカクホ</t>
    </rPh>
    <rPh sb="154" eb="155">
      <t>ツト</t>
    </rPh>
    <rPh sb="160" eb="162">
      <t>キギョウ</t>
    </rPh>
    <rPh sb="176" eb="178">
      <t>レイワ</t>
    </rPh>
    <rPh sb="179" eb="181">
      <t>ネンド</t>
    </rPh>
    <rPh sb="181" eb="183">
      <t>イコウ</t>
    </rPh>
    <rPh sb="183" eb="185">
      <t>シンキ</t>
    </rPh>
    <rPh sb="186" eb="188">
      <t>カリイレ</t>
    </rPh>
    <rPh sb="213" eb="215">
      <t>コンゴ</t>
    </rPh>
    <rPh sb="215" eb="217">
      <t>カコウ</t>
    </rPh>
    <rPh sb="222" eb="223">
      <t>オモ</t>
    </rPh>
    <rPh sb="229" eb="231">
      <t>ケイヒ</t>
    </rPh>
    <rPh sb="231" eb="233">
      <t>カイシュウ</t>
    </rPh>
    <rPh sb="233" eb="234">
      <t>リツ</t>
    </rPh>
    <rPh sb="241" eb="243">
      <t>ミマン</t>
    </rPh>
    <rPh sb="247" eb="250">
      <t>シヨウリョウ</t>
    </rPh>
    <rPh sb="251" eb="253">
      <t>オスイ</t>
    </rPh>
    <rPh sb="253" eb="255">
      <t>ショリ</t>
    </rPh>
    <rPh sb="255" eb="256">
      <t>ヒ</t>
    </rPh>
    <rPh sb="257" eb="258">
      <t>マカナ</t>
    </rPh>
    <rPh sb="263" eb="265">
      <t>ジョウキョウ</t>
    </rPh>
    <rPh sb="270" eb="272">
      <t>ケイヒ</t>
    </rPh>
    <rPh sb="272" eb="274">
      <t>サクゲン</t>
    </rPh>
    <rPh sb="275" eb="278">
      <t>シヨウリョウ</t>
    </rPh>
    <rPh sb="279" eb="281">
      <t>ミナオ</t>
    </rPh>
    <rPh sb="283" eb="285">
      <t>ケントウ</t>
    </rPh>
    <rPh sb="285" eb="287">
      <t>カダイ</t>
    </rPh>
    <rPh sb="308" eb="311">
      <t>ヘイキンチ</t>
    </rPh>
    <rPh sb="312" eb="313">
      <t>シタ</t>
    </rPh>
    <rPh sb="321" eb="323">
      <t>ケイヒ</t>
    </rPh>
    <rPh sb="323" eb="325">
      <t>カイシュウ</t>
    </rPh>
    <rPh sb="325" eb="326">
      <t>リツ</t>
    </rPh>
    <rPh sb="330" eb="333">
      <t>パーセントミマン</t>
    </rPh>
    <rPh sb="338" eb="339">
      <t>サラ</t>
    </rPh>
    <rPh sb="341" eb="343">
      <t>ケイヒ</t>
    </rPh>
    <rPh sb="343" eb="345">
      <t>サクゲン</t>
    </rPh>
    <rPh sb="346" eb="348">
      <t>ヒツヨウ</t>
    </rPh>
    <rPh sb="364" eb="366">
      <t>シセツ</t>
    </rPh>
    <rPh sb="366" eb="368">
      <t>ショリ</t>
    </rPh>
    <rPh sb="368" eb="370">
      <t>ノウリョク</t>
    </rPh>
    <rPh sb="371" eb="373">
      <t>ミア</t>
    </rPh>
    <rPh sb="379" eb="380">
      <t>ナ</t>
    </rPh>
    <rPh sb="384" eb="388">
      <t>ルイジダンタイ</t>
    </rPh>
    <rPh sb="388" eb="391">
      <t>ヘイキンチ</t>
    </rPh>
    <rPh sb="392" eb="394">
      <t>シタマワ</t>
    </rPh>
    <rPh sb="411" eb="413">
      <t>ジギョウ</t>
    </rPh>
    <rPh sb="415" eb="417">
      <t>ゲンザイ</t>
    </rPh>
    <rPh sb="417" eb="422">
      <t>ショリクイキナイ</t>
    </rPh>
    <rPh sb="422" eb="424">
      <t>ジンコウ</t>
    </rPh>
    <rPh sb="425" eb="426">
      <t>タイ</t>
    </rPh>
    <rPh sb="429" eb="431">
      <t>ガッペイ</t>
    </rPh>
    <rPh sb="431" eb="433">
      <t>ショリ</t>
    </rPh>
    <rPh sb="433" eb="436">
      <t>ジョウカソウ</t>
    </rPh>
    <rPh sb="437" eb="439">
      <t>ゼンコ</t>
    </rPh>
    <rPh sb="440" eb="442">
      <t>セッチ</t>
    </rPh>
    <phoneticPr fontId="16"/>
  </si>
  <si>
    <t>　本市の特定地域生活排水処理事業は、平成１３年から事業を開始し、古い物で設置から約２５年経過します。経年劣化による修繕が増加する見込みで、近年の物価高騰により修繕費用も増額傾向にありますが、使用料だけでは賄えておらず、一般会計からの繰入金によって事業を運営している状態です。使用料は定額制となっており、使用料の増収を見込むことは難しいため、使用料改定を検討しなければなりません。なお、事業を運営する上で人員の不足はありません。
　本事業のサービスを安定的・持続的に提供するために、経営基盤の強化を図ってまいります。</t>
    <rPh sb="1" eb="3">
      <t>ホンシ</t>
    </rPh>
    <rPh sb="4" eb="14">
      <t>トクテイチイキセイカツハイスイショリ</t>
    </rPh>
    <rPh sb="14" eb="16">
      <t>ジギョウ</t>
    </rPh>
    <rPh sb="18" eb="20">
      <t>ヘイセイ</t>
    </rPh>
    <rPh sb="22" eb="23">
      <t>ネン</t>
    </rPh>
    <rPh sb="25" eb="27">
      <t>ジギョウ</t>
    </rPh>
    <rPh sb="28" eb="30">
      <t>カイシ</t>
    </rPh>
    <rPh sb="32" eb="33">
      <t>フル</t>
    </rPh>
    <rPh sb="34" eb="35">
      <t>モノ</t>
    </rPh>
    <rPh sb="36" eb="38">
      <t>セッチ</t>
    </rPh>
    <rPh sb="40" eb="41">
      <t>ヤク</t>
    </rPh>
    <rPh sb="43" eb="44">
      <t>ネン</t>
    </rPh>
    <rPh sb="44" eb="46">
      <t>ケイカ</t>
    </rPh>
    <rPh sb="50" eb="52">
      <t>ケイネン</t>
    </rPh>
    <rPh sb="52" eb="54">
      <t>レッカ</t>
    </rPh>
    <rPh sb="57" eb="59">
      <t>シュウゼン</t>
    </rPh>
    <rPh sb="60" eb="62">
      <t>ゾウカ</t>
    </rPh>
    <rPh sb="64" eb="66">
      <t>ミコ</t>
    </rPh>
    <rPh sb="69" eb="71">
      <t>キンネン</t>
    </rPh>
    <rPh sb="72" eb="76">
      <t>ブッカコウトウ</t>
    </rPh>
    <rPh sb="79" eb="83">
      <t>シュウゼンヒヨウ</t>
    </rPh>
    <rPh sb="84" eb="86">
      <t>ゾウガク</t>
    </rPh>
    <rPh sb="86" eb="88">
      <t>ケイコウ</t>
    </rPh>
    <rPh sb="95" eb="98">
      <t>シヨウリョウ</t>
    </rPh>
    <rPh sb="102" eb="103">
      <t>マカナ</t>
    </rPh>
    <rPh sb="109" eb="113">
      <t>イッパンカイケイ</t>
    </rPh>
    <rPh sb="116" eb="118">
      <t>クリイレ</t>
    </rPh>
    <rPh sb="118" eb="119">
      <t>キン</t>
    </rPh>
    <rPh sb="123" eb="125">
      <t>ジギョウ</t>
    </rPh>
    <rPh sb="126" eb="128">
      <t>ウンエイ</t>
    </rPh>
    <rPh sb="132" eb="134">
      <t>ジョウタイ</t>
    </rPh>
    <rPh sb="137" eb="140">
      <t>シヨウリョウ</t>
    </rPh>
    <rPh sb="141" eb="143">
      <t>テイガク</t>
    </rPh>
    <rPh sb="143" eb="144">
      <t>セイ</t>
    </rPh>
    <rPh sb="151" eb="154">
      <t>シヨウリョウ</t>
    </rPh>
    <rPh sb="155" eb="157">
      <t>ゾウシュウ</t>
    </rPh>
    <rPh sb="158" eb="160">
      <t>ミコ</t>
    </rPh>
    <rPh sb="164" eb="165">
      <t>ムズカ</t>
    </rPh>
    <rPh sb="170" eb="173">
      <t>シヨウリョウ</t>
    </rPh>
    <rPh sb="173" eb="175">
      <t>カイテイ</t>
    </rPh>
    <rPh sb="176" eb="178">
      <t>ケントウ</t>
    </rPh>
    <rPh sb="192" eb="194">
      <t>ジギョウ</t>
    </rPh>
    <rPh sb="195" eb="197">
      <t>ウンエイ</t>
    </rPh>
    <rPh sb="199" eb="200">
      <t>ウエ</t>
    </rPh>
    <rPh sb="201" eb="203">
      <t>ジンイン</t>
    </rPh>
    <rPh sb="204" eb="206">
      <t>フソク</t>
    </rPh>
    <rPh sb="224" eb="226">
      <t>アンテイ</t>
    </rPh>
    <rPh sb="226" eb="227">
      <t>テキ</t>
    </rPh>
    <rPh sb="228" eb="231">
      <t>ジゾクテキ</t>
    </rPh>
    <rPh sb="232" eb="234">
      <t>テイキョウ</t>
    </rPh>
    <rPh sb="240" eb="242">
      <t>ケイエイ</t>
    </rPh>
    <rPh sb="242" eb="244">
      <t>キバン</t>
    </rPh>
    <rPh sb="245" eb="247">
      <t>キョウカ</t>
    </rPh>
    <rPh sb="248" eb="249">
      <t>ハカ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</si>
</sst>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sz val="6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5" fillId="0" borderId="6" xfId="0" quotePrefix="1" applyFont="1" applyBorder="1" applyAlignment="1" applyProtection="1">
      <alignment horizontal="left" vertical="top" wrapText="1"/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DF-4B23-9F81-7515F6B0B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DF-4B23-9F81-7515F6B0B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45.62</c:v>
                </c:pt>
                <c:pt idx="1">
                  <c:v>39.58</c:v>
                </c:pt>
                <c:pt idx="2">
                  <c:v>45.06</c:v>
                </c:pt>
                <c:pt idx="3">
                  <c:v>44.62</c:v>
                </c:pt>
                <c:pt idx="4">
                  <c:v>44.63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4C-46FE-B85F-98B839AFE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58.19</c:v>
                </c:pt>
                <c:pt idx="1">
                  <c:v>56.52</c:v>
                </c:pt>
                <c:pt idx="2">
                  <c:v>88.45</c:v>
                </c:pt>
                <c:pt idx="3">
                  <c:v>54.08</c:v>
                </c:pt>
                <c:pt idx="4">
                  <c:v>52.59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4C-46FE-B85F-98B839AFE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84-4B94-A947-A57EFD024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87.8</c:v>
                </c:pt>
                <c:pt idx="1">
                  <c:v>88.43</c:v>
                </c:pt>
                <c:pt idx="2">
                  <c:v>90.34</c:v>
                </c:pt>
                <c:pt idx="3">
                  <c:v>90.57</c:v>
                </c:pt>
                <c:pt idx="4">
                  <c:v>87.02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84-4B94-A947-A57EFD024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101.44</c:v>
                </c:pt>
                <c:pt idx="1">
                  <c:v>101.74</c:v>
                </c:pt>
                <c:pt idx="2">
                  <c:v>100.98</c:v>
                </c:pt>
                <c:pt idx="3">
                  <c:v>100.96</c:v>
                </c:pt>
                <c:pt idx="4">
                  <c:v>100.83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6A-4817-A72B-475271A03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99.03</c:v>
                </c:pt>
                <c:pt idx="1">
                  <c:v>100.41</c:v>
                </c:pt>
                <c:pt idx="2">
                  <c:v>100.17</c:v>
                </c:pt>
                <c:pt idx="3">
                  <c:v>96.95</c:v>
                </c:pt>
                <c:pt idx="4">
                  <c:v>99.24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A-4817-A72B-475271A03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4.9400000000000004</c:v>
                </c:pt>
                <c:pt idx="1">
                  <c:v>9.98</c:v>
                </c:pt>
                <c:pt idx="2">
                  <c:v>14.57</c:v>
                </c:pt>
                <c:pt idx="3">
                  <c:v>19.54</c:v>
                </c:pt>
                <c:pt idx="4">
                  <c:v>24.5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DD-4146-9BCA-64F553B70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15.74</c:v>
                </c:pt>
                <c:pt idx="1">
                  <c:v>21.02</c:v>
                </c:pt>
                <c:pt idx="2">
                  <c:v>24.31</c:v>
                </c:pt>
                <c:pt idx="3">
                  <c:v>26.92</c:v>
                </c:pt>
                <c:pt idx="4">
                  <c:v>27.57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DD-4146-9BCA-64F553B70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F7-447B-85FB-E0E7B9AF9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F7-447B-85FB-E0E7B9AF9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9E-4447-B63D-BEA78D817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74.239999999999995</c:v>
                </c:pt>
                <c:pt idx="1">
                  <c:v>83.92</c:v>
                </c:pt>
                <c:pt idx="2">
                  <c:v>89.31</c:v>
                </c:pt>
                <c:pt idx="3">
                  <c:v>91.33</c:v>
                </c:pt>
                <c:pt idx="4">
                  <c:v>89.91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9E-4447-B63D-BEA78D817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98.21</c:v>
                </c:pt>
                <c:pt idx="1">
                  <c:v>95.54</c:v>
                </c:pt>
                <c:pt idx="2">
                  <c:v>104.91</c:v>
                </c:pt>
                <c:pt idx="3">
                  <c:v>112.91</c:v>
                </c:pt>
                <c:pt idx="4">
                  <c:v>114.88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4A-4647-8205-940006ED4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100.47</c:v>
                </c:pt>
                <c:pt idx="1">
                  <c:v>122.71</c:v>
                </c:pt>
                <c:pt idx="2">
                  <c:v>138.19999999999999</c:v>
                </c:pt>
                <c:pt idx="3">
                  <c:v>126.97</c:v>
                </c:pt>
                <c:pt idx="4">
                  <c:v>103.61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4A-4647-8205-940006ED4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298.31</c:v>
                </c:pt>
                <c:pt idx="1">
                  <c:v>301.17</c:v>
                </c:pt>
                <c:pt idx="2">
                  <c:v>294.39999999999998</c:v>
                </c:pt>
                <c:pt idx="3">
                  <c:v>283.44</c:v>
                </c:pt>
                <c:pt idx="4">
                  <c:v>248.13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01-4621-8853-27114C5D6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294.27</c:v>
                </c:pt>
                <c:pt idx="1">
                  <c:v>294.08999999999997</c:v>
                </c:pt>
                <c:pt idx="2">
                  <c:v>294.08999999999997</c:v>
                </c:pt>
                <c:pt idx="3">
                  <c:v>338.47</c:v>
                </c:pt>
                <c:pt idx="4">
                  <c:v>368.83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01-4621-8853-27114C5D6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82.32</c:v>
                </c:pt>
                <c:pt idx="1">
                  <c:v>75.33</c:v>
                </c:pt>
                <c:pt idx="2">
                  <c:v>70.63</c:v>
                </c:pt>
                <c:pt idx="3">
                  <c:v>77.06</c:v>
                </c:pt>
                <c:pt idx="4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1A-4467-AD78-A54D7831B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60.59</c:v>
                </c:pt>
                <c:pt idx="1">
                  <c:v>60</c:v>
                </c:pt>
                <c:pt idx="2">
                  <c:v>59.01</c:v>
                </c:pt>
                <c:pt idx="3">
                  <c:v>56.06</c:v>
                </c:pt>
                <c:pt idx="4">
                  <c:v>53.25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1A-4467-AD78-A54D7831B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265.22000000000003</c:v>
                </c:pt>
                <c:pt idx="1">
                  <c:v>292.10000000000002</c:v>
                </c:pt>
                <c:pt idx="2">
                  <c:v>320.5</c:v>
                </c:pt>
                <c:pt idx="3">
                  <c:v>297.24</c:v>
                </c:pt>
                <c:pt idx="4">
                  <c:v>317.83999999999997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BC-4A25-8430-6B4114675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280.23</c:v>
                </c:pt>
                <c:pt idx="1">
                  <c:v>282.70999999999998</c:v>
                </c:pt>
                <c:pt idx="2">
                  <c:v>291.82</c:v>
                </c:pt>
                <c:pt idx="3">
                  <c:v>304.36</c:v>
                </c:pt>
                <c:pt idx="4">
                  <c:v>325.45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BC-4A25-8430-6B4114675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【106.63】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【386.06】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【84.89】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【54.37】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【329.31】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【51.14】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="80" zoomScaleNormal="80" workbookViewId="0"/>
  </sheetViews>
  <sheetFormatPr defaultColWidth="2.6328125" defaultRowHeight="13" x14ac:dyDescent="0.2"/>
  <cols>
    <col min="1" max="1" width="2.6328125" customWidth="1"/>
    <col min="2" max="62" width="3.81640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73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</row>
    <row r="3" spans="1:78" ht="9.75" customHeight="1" x14ac:dyDescent="0.2">
      <c r="A3" s="2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</row>
    <row r="4" spans="1:78" ht="9.75" customHeight="1" x14ac:dyDescent="0.2">
      <c r="A4" s="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74" t="str">
        <f>データ!H6</f>
        <v>栃木県　大田原市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57" t="s">
        <v>1</v>
      </c>
      <c r="C7" s="57"/>
      <c r="D7" s="57"/>
      <c r="E7" s="57"/>
      <c r="F7" s="57"/>
      <c r="G7" s="57"/>
      <c r="H7" s="57"/>
      <c r="I7" s="57" t="s">
        <v>2</v>
      </c>
      <c r="J7" s="57"/>
      <c r="K7" s="57"/>
      <c r="L7" s="57"/>
      <c r="M7" s="57"/>
      <c r="N7" s="57"/>
      <c r="O7" s="57"/>
      <c r="P7" s="57" t="s">
        <v>3</v>
      </c>
      <c r="Q7" s="57"/>
      <c r="R7" s="57"/>
      <c r="S7" s="57"/>
      <c r="T7" s="57"/>
      <c r="U7" s="57"/>
      <c r="V7" s="57"/>
      <c r="W7" s="57" t="s">
        <v>4</v>
      </c>
      <c r="X7" s="57"/>
      <c r="Y7" s="57"/>
      <c r="Z7" s="57"/>
      <c r="AA7" s="57"/>
      <c r="AB7" s="57"/>
      <c r="AC7" s="57"/>
      <c r="AD7" s="57" t="s">
        <v>5</v>
      </c>
      <c r="AE7" s="57"/>
      <c r="AF7" s="57"/>
      <c r="AG7" s="57"/>
      <c r="AH7" s="57"/>
      <c r="AI7" s="57"/>
      <c r="AJ7" s="57"/>
      <c r="AK7" s="3"/>
      <c r="AL7" s="57" t="s">
        <v>6</v>
      </c>
      <c r="AM7" s="57"/>
      <c r="AN7" s="57"/>
      <c r="AO7" s="57"/>
      <c r="AP7" s="57"/>
      <c r="AQ7" s="57"/>
      <c r="AR7" s="57"/>
      <c r="AS7" s="57"/>
      <c r="AT7" s="57" t="s">
        <v>7</v>
      </c>
      <c r="AU7" s="57"/>
      <c r="AV7" s="57"/>
      <c r="AW7" s="57"/>
      <c r="AX7" s="57"/>
      <c r="AY7" s="57"/>
      <c r="AZ7" s="57"/>
      <c r="BA7" s="57"/>
      <c r="BB7" s="57" t="s">
        <v>8</v>
      </c>
      <c r="BC7" s="57"/>
      <c r="BD7" s="57"/>
      <c r="BE7" s="57"/>
      <c r="BF7" s="57"/>
      <c r="BG7" s="57"/>
      <c r="BH7" s="57"/>
      <c r="BI7" s="57"/>
      <c r="BJ7" s="3"/>
      <c r="BK7" s="3"/>
      <c r="BL7" s="75" t="s">
        <v>9</v>
      </c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7"/>
    </row>
    <row r="8" spans="1:78" ht="18.75" customHeight="1" x14ac:dyDescent="0.2">
      <c r="A8" s="2"/>
      <c r="B8" s="71" t="str">
        <f>データ!I6</f>
        <v>法適用</v>
      </c>
      <c r="C8" s="71"/>
      <c r="D8" s="71"/>
      <c r="E8" s="71"/>
      <c r="F8" s="71"/>
      <c r="G8" s="71"/>
      <c r="H8" s="71"/>
      <c r="I8" s="71" t="str">
        <f>データ!J6</f>
        <v>下水道事業</v>
      </c>
      <c r="J8" s="71"/>
      <c r="K8" s="71"/>
      <c r="L8" s="71"/>
      <c r="M8" s="71"/>
      <c r="N8" s="71"/>
      <c r="O8" s="71"/>
      <c r="P8" s="71" t="str">
        <f>データ!K6</f>
        <v>特定地域生活排水処理</v>
      </c>
      <c r="Q8" s="71"/>
      <c r="R8" s="71"/>
      <c r="S8" s="71"/>
      <c r="T8" s="71"/>
      <c r="U8" s="71"/>
      <c r="V8" s="71"/>
      <c r="W8" s="71" t="str">
        <f>データ!L6</f>
        <v>K2</v>
      </c>
      <c r="X8" s="71"/>
      <c r="Y8" s="71"/>
      <c r="Z8" s="71"/>
      <c r="AA8" s="71"/>
      <c r="AB8" s="71"/>
      <c r="AC8" s="71"/>
      <c r="AD8" s="72" t="str">
        <f>データ!$M$6</f>
        <v>非設置</v>
      </c>
      <c r="AE8" s="72"/>
      <c r="AF8" s="72"/>
      <c r="AG8" s="72"/>
      <c r="AH8" s="72"/>
      <c r="AI8" s="72"/>
      <c r="AJ8" s="72"/>
      <c r="AK8" s="3"/>
      <c r="AL8" s="51">
        <f>データ!S6</f>
        <v>68053</v>
      </c>
      <c r="AM8" s="51"/>
      <c r="AN8" s="51"/>
      <c r="AO8" s="51"/>
      <c r="AP8" s="51"/>
      <c r="AQ8" s="51"/>
      <c r="AR8" s="51"/>
      <c r="AS8" s="51"/>
      <c r="AT8" s="52">
        <f>データ!T6</f>
        <v>354.36</v>
      </c>
      <c r="AU8" s="52"/>
      <c r="AV8" s="52"/>
      <c r="AW8" s="52"/>
      <c r="AX8" s="52"/>
      <c r="AY8" s="52"/>
      <c r="AZ8" s="52"/>
      <c r="BA8" s="52"/>
      <c r="BB8" s="52">
        <f>データ!U6</f>
        <v>192.04</v>
      </c>
      <c r="BC8" s="52"/>
      <c r="BD8" s="52"/>
      <c r="BE8" s="52"/>
      <c r="BF8" s="52"/>
      <c r="BG8" s="52"/>
      <c r="BH8" s="52"/>
      <c r="BI8" s="52"/>
      <c r="BJ8" s="3"/>
      <c r="BK8" s="3"/>
      <c r="BL8" s="67" t="s">
        <v>10</v>
      </c>
      <c r="BM8" s="68"/>
      <c r="BN8" s="69" t="s">
        <v>11</v>
      </c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70"/>
    </row>
    <row r="9" spans="1:78" ht="18.75" customHeight="1" x14ac:dyDescent="0.2">
      <c r="A9" s="2"/>
      <c r="B9" s="57" t="s">
        <v>12</v>
      </c>
      <c r="C9" s="57"/>
      <c r="D9" s="57"/>
      <c r="E9" s="57"/>
      <c r="F9" s="57"/>
      <c r="G9" s="57"/>
      <c r="H9" s="57"/>
      <c r="I9" s="57" t="s">
        <v>13</v>
      </c>
      <c r="J9" s="57"/>
      <c r="K9" s="57"/>
      <c r="L9" s="57"/>
      <c r="M9" s="57"/>
      <c r="N9" s="57"/>
      <c r="O9" s="57"/>
      <c r="P9" s="57" t="s">
        <v>14</v>
      </c>
      <c r="Q9" s="57"/>
      <c r="R9" s="57"/>
      <c r="S9" s="57"/>
      <c r="T9" s="57"/>
      <c r="U9" s="57"/>
      <c r="V9" s="57"/>
      <c r="W9" s="57" t="s">
        <v>15</v>
      </c>
      <c r="X9" s="57"/>
      <c r="Y9" s="57"/>
      <c r="Z9" s="57"/>
      <c r="AA9" s="57"/>
      <c r="AB9" s="57"/>
      <c r="AC9" s="57"/>
      <c r="AD9" s="57" t="s">
        <v>16</v>
      </c>
      <c r="AE9" s="57"/>
      <c r="AF9" s="57"/>
      <c r="AG9" s="57"/>
      <c r="AH9" s="57"/>
      <c r="AI9" s="57"/>
      <c r="AJ9" s="57"/>
      <c r="AK9" s="3"/>
      <c r="AL9" s="57" t="s">
        <v>17</v>
      </c>
      <c r="AM9" s="57"/>
      <c r="AN9" s="57"/>
      <c r="AO9" s="57"/>
      <c r="AP9" s="57"/>
      <c r="AQ9" s="57"/>
      <c r="AR9" s="57"/>
      <c r="AS9" s="57"/>
      <c r="AT9" s="57" t="s">
        <v>18</v>
      </c>
      <c r="AU9" s="57"/>
      <c r="AV9" s="57"/>
      <c r="AW9" s="57"/>
      <c r="AX9" s="57"/>
      <c r="AY9" s="57"/>
      <c r="AZ9" s="57"/>
      <c r="BA9" s="57"/>
      <c r="BB9" s="57" t="s">
        <v>19</v>
      </c>
      <c r="BC9" s="57"/>
      <c r="BD9" s="57"/>
      <c r="BE9" s="57"/>
      <c r="BF9" s="57"/>
      <c r="BG9" s="57"/>
      <c r="BH9" s="57"/>
      <c r="BI9" s="57"/>
      <c r="BJ9" s="3"/>
      <c r="BK9" s="3"/>
      <c r="BL9" s="58" t="s">
        <v>20</v>
      </c>
      <c r="BM9" s="59"/>
      <c r="BN9" s="60" t="s">
        <v>21</v>
      </c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1"/>
    </row>
    <row r="10" spans="1:78" ht="18.75" customHeight="1" x14ac:dyDescent="0.2">
      <c r="A10" s="2"/>
      <c r="B10" s="52" t="str">
        <f>データ!N6</f>
        <v>-</v>
      </c>
      <c r="C10" s="52"/>
      <c r="D10" s="52"/>
      <c r="E10" s="52"/>
      <c r="F10" s="52"/>
      <c r="G10" s="52"/>
      <c r="H10" s="52"/>
      <c r="I10" s="52">
        <f>データ!O6</f>
        <v>33.71</v>
      </c>
      <c r="J10" s="52"/>
      <c r="K10" s="52"/>
      <c r="L10" s="52"/>
      <c r="M10" s="52"/>
      <c r="N10" s="52"/>
      <c r="O10" s="52"/>
      <c r="P10" s="52">
        <f>データ!P6</f>
        <v>6.84</v>
      </c>
      <c r="Q10" s="52"/>
      <c r="R10" s="52"/>
      <c r="S10" s="52"/>
      <c r="T10" s="52"/>
      <c r="U10" s="52"/>
      <c r="V10" s="52"/>
      <c r="W10" s="52">
        <f>データ!Q6</f>
        <v>100</v>
      </c>
      <c r="X10" s="52"/>
      <c r="Y10" s="52"/>
      <c r="Z10" s="52"/>
      <c r="AA10" s="52"/>
      <c r="AB10" s="52"/>
      <c r="AC10" s="52"/>
      <c r="AD10" s="51">
        <f>データ!R6</f>
        <v>4125</v>
      </c>
      <c r="AE10" s="51"/>
      <c r="AF10" s="51"/>
      <c r="AG10" s="51"/>
      <c r="AH10" s="51"/>
      <c r="AI10" s="51"/>
      <c r="AJ10" s="51"/>
      <c r="AK10" s="2"/>
      <c r="AL10" s="51">
        <f>データ!V6</f>
        <v>4616</v>
      </c>
      <c r="AM10" s="51"/>
      <c r="AN10" s="51"/>
      <c r="AO10" s="51"/>
      <c r="AP10" s="51"/>
      <c r="AQ10" s="51"/>
      <c r="AR10" s="51"/>
      <c r="AS10" s="51"/>
      <c r="AT10" s="52">
        <f>データ!W6</f>
        <v>164.57</v>
      </c>
      <c r="AU10" s="52"/>
      <c r="AV10" s="52"/>
      <c r="AW10" s="52"/>
      <c r="AX10" s="52"/>
      <c r="AY10" s="52"/>
      <c r="AZ10" s="52"/>
      <c r="BA10" s="52"/>
      <c r="BB10" s="52">
        <f>データ!X6</f>
        <v>28.05</v>
      </c>
      <c r="BC10" s="52"/>
      <c r="BD10" s="52"/>
      <c r="BE10" s="52"/>
      <c r="BF10" s="52"/>
      <c r="BG10" s="52"/>
      <c r="BH10" s="52"/>
      <c r="BI10" s="52"/>
      <c r="BJ10" s="2"/>
      <c r="BK10" s="2"/>
      <c r="BL10" s="53" t="s">
        <v>22</v>
      </c>
      <c r="BM10" s="54"/>
      <c r="BN10" s="55" t="s">
        <v>23</v>
      </c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6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2" t="s">
        <v>24</v>
      </c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63"/>
    </row>
    <row r="14" spans="1:78" ht="13.5" customHeight="1" x14ac:dyDescent="0.2">
      <c r="A14" s="2"/>
      <c r="B14" s="64" t="s">
        <v>25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6"/>
      <c r="BK14" s="2"/>
      <c r="BL14" s="38" t="s">
        <v>26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2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116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31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31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31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31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31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31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31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31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31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31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31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31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31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31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31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31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31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31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31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31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31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31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31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31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31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31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31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2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4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8" t="s">
        <v>27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115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31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31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31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31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31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31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31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31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31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31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31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31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2">
      <c r="A60" s="2"/>
      <c r="B60" s="35" t="s">
        <v>28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31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2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31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31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2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4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8" t="s">
        <v>29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44" t="s">
        <v>117</v>
      </c>
      <c r="BM66" s="45"/>
      <c r="BN66" s="45"/>
      <c r="BO66" s="45"/>
      <c r="BP66" s="45"/>
      <c r="BQ66" s="45"/>
      <c r="BR66" s="45"/>
      <c r="BS66" s="45"/>
      <c r="BT66" s="45"/>
      <c r="BU66" s="45"/>
      <c r="BV66" s="45"/>
      <c r="BW66" s="45"/>
      <c r="BX66" s="45"/>
      <c r="BY66" s="45"/>
      <c r="BZ66" s="46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44"/>
      <c r="BM67" s="45"/>
      <c r="BN67" s="45"/>
      <c r="BO67" s="45"/>
      <c r="BP67" s="45"/>
      <c r="BQ67" s="45"/>
      <c r="BR67" s="45"/>
      <c r="BS67" s="45"/>
      <c r="BT67" s="45"/>
      <c r="BU67" s="45"/>
      <c r="BV67" s="45"/>
      <c r="BW67" s="45"/>
      <c r="BX67" s="45"/>
      <c r="BY67" s="45"/>
      <c r="BZ67" s="46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44"/>
      <c r="BM68" s="45"/>
      <c r="BN68" s="45"/>
      <c r="BO68" s="45"/>
      <c r="BP68" s="45"/>
      <c r="BQ68" s="45"/>
      <c r="BR68" s="45"/>
      <c r="BS68" s="45"/>
      <c r="BT68" s="45"/>
      <c r="BU68" s="45"/>
      <c r="BV68" s="45"/>
      <c r="BW68" s="45"/>
      <c r="BX68" s="45"/>
      <c r="BY68" s="45"/>
      <c r="BZ68" s="46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44"/>
      <c r="BM69" s="45"/>
      <c r="BN69" s="45"/>
      <c r="BO69" s="45"/>
      <c r="BP69" s="45"/>
      <c r="BQ69" s="45"/>
      <c r="BR69" s="45"/>
      <c r="BS69" s="45"/>
      <c r="BT69" s="45"/>
      <c r="BU69" s="45"/>
      <c r="BV69" s="45"/>
      <c r="BW69" s="45"/>
      <c r="BX69" s="45"/>
      <c r="BY69" s="45"/>
      <c r="BZ69" s="46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44"/>
      <c r="BM70" s="45"/>
      <c r="BN70" s="45"/>
      <c r="BO70" s="45"/>
      <c r="BP70" s="45"/>
      <c r="BQ70" s="45"/>
      <c r="BR70" s="45"/>
      <c r="BS70" s="45"/>
      <c r="BT70" s="45"/>
      <c r="BU70" s="45"/>
      <c r="BV70" s="45"/>
      <c r="BW70" s="45"/>
      <c r="BX70" s="45"/>
      <c r="BY70" s="45"/>
      <c r="BZ70" s="46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44"/>
      <c r="BM71" s="45"/>
      <c r="BN71" s="45"/>
      <c r="BO71" s="45"/>
      <c r="BP71" s="45"/>
      <c r="BQ71" s="45"/>
      <c r="BR71" s="45"/>
      <c r="BS71" s="45"/>
      <c r="BT71" s="45"/>
      <c r="BU71" s="45"/>
      <c r="BV71" s="45"/>
      <c r="BW71" s="45"/>
      <c r="BX71" s="45"/>
      <c r="BY71" s="45"/>
      <c r="BZ71" s="46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44"/>
      <c r="BM72" s="45"/>
      <c r="BN72" s="45"/>
      <c r="BO72" s="45"/>
      <c r="BP72" s="45"/>
      <c r="BQ72" s="45"/>
      <c r="BR72" s="45"/>
      <c r="BS72" s="45"/>
      <c r="BT72" s="45"/>
      <c r="BU72" s="45"/>
      <c r="BV72" s="45"/>
      <c r="BW72" s="45"/>
      <c r="BX72" s="45"/>
      <c r="BY72" s="45"/>
      <c r="BZ72" s="46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44"/>
      <c r="BM73" s="45"/>
      <c r="BN73" s="45"/>
      <c r="BO73" s="45"/>
      <c r="BP73" s="45"/>
      <c r="BQ73" s="45"/>
      <c r="BR73" s="45"/>
      <c r="BS73" s="45"/>
      <c r="BT73" s="45"/>
      <c r="BU73" s="45"/>
      <c r="BV73" s="45"/>
      <c r="BW73" s="45"/>
      <c r="BX73" s="45"/>
      <c r="BY73" s="45"/>
      <c r="BZ73" s="46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44"/>
      <c r="BM74" s="45"/>
      <c r="BN74" s="45"/>
      <c r="BO74" s="45"/>
      <c r="BP74" s="45"/>
      <c r="BQ74" s="45"/>
      <c r="BR74" s="45"/>
      <c r="BS74" s="45"/>
      <c r="BT74" s="45"/>
      <c r="BU74" s="45"/>
      <c r="BV74" s="45"/>
      <c r="BW74" s="45"/>
      <c r="BX74" s="45"/>
      <c r="BY74" s="45"/>
      <c r="BZ74" s="46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44"/>
      <c r="BM75" s="45"/>
      <c r="BN75" s="45"/>
      <c r="BO75" s="45"/>
      <c r="BP75" s="45"/>
      <c r="BQ75" s="45"/>
      <c r="BR75" s="45"/>
      <c r="BS75" s="45"/>
      <c r="BT75" s="45"/>
      <c r="BU75" s="45"/>
      <c r="BV75" s="45"/>
      <c r="BW75" s="45"/>
      <c r="BX75" s="45"/>
      <c r="BY75" s="45"/>
      <c r="BZ75" s="46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44"/>
      <c r="BM76" s="45"/>
      <c r="BN76" s="45"/>
      <c r="BO76" s="45"/>
      <c r="BP76" s="45"/>
      <c r="BQ76" s="45"/>
      <c r="BR76" s="45"/>
      <c r="BS76" s="45"/>
      <c r="BT76" s="45"/>
      <c r="BU76" s="45"/>
      <c r="BV76" s="45"/>
      <c r="BW76" s="45"/>
      <c r="BX76" s="45"/>
      <c r="BY76" s="45"/>
      <c r="BZ76" s="46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44"/>
      <c r="BM77" s="45"/>
      <c r="BN77" s="45"/>
      <c r="BO77" s="45"/>
      <c r="BP77" s="45"/>
      <c r="BQ77" s="45"/>
      <c r="BR77" s="45"/>
      <c r="BS77" s="45"/>
      <c r="BT77" s="45"/>
      <c r="BU77" s="45"/>
      <c r="BV77" s="45"/>
      <c r="BW77" s="45"/>
      <c r="BX77" s="45"/>
      <c r="BY77" s="45"/>
      <c r="BZ77" s="46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44"/>
      <c r="BM78" s="45"/>
      <c r="BN78" s="45"/>
      <c r="BO78" s="45"/>
      <c r="BP78" s="45"/>
      <c r="BQ78" s="45"/>
      <c r="BR78" s="45"/>
      <c r="BS78" s="45"/>
      <c r="BT78" s="45"/>
      <c r="BU78" s="45"/>
      <c r="BV78" s="45"/>
      <c r="BW78" s="45"/>
      <c r="BX78" s="45"/>
      <c r="BY78" s="45"/>
      <c r="BZ78" s="46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44"/>
      <c r="BM79" s="45"/>
      <c r="BN79" s="45"/>
      <c r="BO79" s="45"/>
      <c r="BP79" s="45"/>
      <c r="BQ79" s="45"/>
      <c r="BR79" s="45"/>
      <c r="BS79" s="45"/>
      <c r="BT79" s="45"/>
      <c r="BU79" s="45"/>
      <c r="BV79" s="45"/>
      <c r="BW79" s="45"/>
      <c r="BX79" s="45"/>
      <c r="BY79" s="45"/>
      <c r="BZ79" s="46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44"/>
      <c r="BM80" s="45"/>
      <c r="BN80" s="45"/>
      <c r="BO80" s="45"/>
      <c r="BP80" s="45"/>
      <c r="BQ80" s="45"/>
      <c r="BR80" s="45"/>
      <c r="BS80" s="45"/>
      <c r="BT80" s="45"/>
      <c r="BU80" s="45"/>
      <c r="BV80" s="45"/>
      <c r="BW80" s="45"/>
      <c r="BX80" s="45"/>
      <c r="BY80" s="45"/>
      <c r="BZ80" s="46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44"/>
      <c r="BM81" s="45"/>
      <c r="BN81" s="45"/>
      <c r="BO81" s="45"/>
      <c r="BP81" s="45"/>
      <c r="BQ81" s="45"/>
      <c r="BR81" s="45"/>
      <c r="BS81" s="45"/>
      <c r="BT81" s="45"/>
      <c r="BU81" s="45"/>
      <c r="BV81" s="45"/>
      <c r="BW81" s="45"/>
      <c r="BX81" s="45"/>
      <c r="BY81" s="45"/>
      <c r="BZ81" s="46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47"/>
      <c r="BM82" s="48"/>
      <c r="BN82" s="48"/>
      <c r="BO82" s="48"/>
      <c r="BP82" s="48"/>
      <c r="BQ82" s="48"/>
      <c r="BR82" s="48"/>
      <c r="BS82" s="48"/>
      <c r="BT82" s="48"/>
      <c r="BU82" s="48"/>
      <c r="BV82" s="48"/>
      <c r="BW82" s="48"/>
      <c r="BX82" s="48"/>
      <c r="BY82" s="48"/>
      <c r="BZ82" s="49"/>
    </row>
    <row r="83" spans="1:78" x14ac:dyDescent="0.2">
      <c r="C83" s="50" t="s">
        <v>30</v>
      </c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【100.06】</v>
      </c>
      <c r="F85" s="12" t="str">
        <f>データ!AT6</f>
        <v>【84.61】</v>
      </c>
      <c r="G85" s="12" t="str">
        <f>データ!BE6</f>
        <v>【106.63】</v>
      </c>
      <c r="H85" s="12" t="str">
        <f>データ!BP6</f>
        <v>【386.06】</v>
      </c>
      <c r="I85" s="12" t="str">
        <f>データ!CA6</f>
        <v>【51.14】</v>
      </c>
      <c r="J85" s="12" t="str">
        <f>データ!CL6</f>
        <v>【329.31】</v>
      </c>
      <c r="K85" s="12" t="str">
        <f>データ!CW6</f>
        <v>【54.37】</v>
      </c>
      <c r="L85" s="12" t="str">
        <f>データ!DH6</f>
        <v>【84.89】</v>
      </c>
      <c r="M85" s="12" t="str">
        <f>データ!DS6</f>
        <v>【26.38】</v>
      </c>
      <c r="N85" s="12" t="str">
        <f>データ!ED6</f>
        <v>【-】</v>
      </c>
      <c r="O85" s="12" t="str">
        <f>データ!EO6</f>
        <v>【-】</v>
      </c>
    </row>
  </sheetData>
  <sheetProtection algorithmName="SHA-512" hashValue="sxxeqMGBAY5jGJ0c7NKjW6kx3LVR9XCtLJK7v2DPNxaf3uZqkS2iD/pdzw7hTHqBkw8PgK4SmAXDdCQRY9sdoQ==" saltValue="y/Bm/DwWzj6EOrZ3wOsvwg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" x14ac:dyDescent="0.2"/>
  <cols>
    <col min="2" max="144" width="11.9062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9" t="s">
        <v>52</v>
      </c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1"/>
      <c r="Y3" s="85" t="s">
        <v>53</v>
      </c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 t="s">
        <v>54</v>
      </c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82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4"/>
      <c r="Y4" s="78" t="s">
        <v>56</v>
      </c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 t="s">
        <v>57</v>
      </c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 t="s">
        <v>58</v>
      </c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 t="s">
        <v>59</v>
      </c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 t="s">
        <v>60</v>
      </c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 t="s">
        <v>61</v>
      </c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 t="s">
        <v>62</v>
      </c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 t="s">
        <v>63</v>
      </c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 t="s">
        <v>64</v>
      </c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 t="s">
        <v>65</v>
      </c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 t="s">
        <v>66</v>
      </c>
      <c r="EF4" s="78"/>
      <c r="EG4" s="78"/>
      <c r="EH4" s="78"/>
      <c r="EI4" s="78"/>
      <c r="EJ4" s="78"/>
      <c r="EK4" s="78"/>
      <c r="EL4" s="78"/>
      <c r="EM4" s="78"/>
      <c r="EN4" s="78"/>
      <c r="EO4" s="78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2024</v>
      </c>
      <c r="C6" s="19">
        <f t="shared" ref="C6:X6" si="3">C7</f>
        <v>92100</v>
      </c>
      <c r="D6" s="19">
        <f t="shared" si="3"/>
        <v>46</v>
      </c>
      <c r="E6" s="19">
        <f t="shared" si="3"/>
        <v>18</v>
      </c>
      <c r="F6" s="19">
        <f t="shared" si="3"/>
        <v>0</v>
      </c>
      <c r="G6" s="19">
        <f t="shared" si="3"/>
        <v>0</v>
      </c>
      <c r="H6" s="19" t="str">
        <f t="shared" si="3"/>
        <v>栃木県　大田原市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特定地域生活排水処理</v>
      </c>
      <c r="L6" s="19" t="str">
        <f t="shared" si="3"/>
        <v>K2</v>
      </c>
      <c r="M6" s="19" t="str">
        <f t="shared" si="3"/>
        <v>非設置</v>
      </c>
      <c r="N6" s="20" t="str">
        <f t="shared" si="3"/>
        <v>-</v>
      </c>
      <c r="O6" s="20">
        <f t="shared" si="3"/>
        <v>33.71</v>
      </c>
      <c r="P6" s="20">
        <f t="shared" si="3"/>
        <v>6.84</v>
      </c>
      <c r="Q6" s="20">
        <f t="shared" si="3"/>
        <v>100</v>
      </c>
      <c r="R6" s="20">
        <f t="shared" si="3"/>
        <v>4125</v>
      </c>
      <c r="S6" s="20">
        <f t="shared" si="3"/>
        <v>68053</v>
      </c>
      <c r="T6" s="20">
        <f t="shared" si="3"/>
        <v>354.36</v>
      </c>
      <c r="U6" s="20">
        <f t="shared" si="3"/>
        <v>192.04</v>
      </c>
      <c r="V6" s="20">
        <f t="shared" si="3"/>
        <v>4616</v>
      </c>
      <c r="W6" s="20">
        <f t="shared" si="3"/>
        <v>164.57</v>
      </c>
      <c r="X6" s="20">
        <f t="shared" si="3"/>
        <v>28.05</v>
      </c>
      <c r="Y6" s="21">
        <f>IF(Y7="",NA(),Y7)</f>
        <v>101.44</v>
      </c>
      <c r="Z6" s="21">
        <f t="shared" ref="Z6:AH6" si="4">IF(Z7="",NA(),Z7)</f>
        <v>101.74</v>
      </c>
      <c r="AA6" s="21">
        <f t="shared" si="4"/>
        <v>100.98</v>
      </c>
      <c r="AB6" s="21">
        <f t="shared" si="4"/>
        <v>100.96</v>
      </c>
      <c r="AC6" s="21">
        <f t="shared" si="4"/>
        <v>100.83</v>
      </c>
      <c r="AD6" s="21">
        <f t="shared" si="4"/>
        <v>99.03</v>
      </c>
      <c r="AE6" s="21">
        <f t="shared" si="4"/>
        <v>100.41</v>
      </c>
      <c r="AF6" s="21">
        <f t="shared" si="4"/>
        <v>100.17</v>
      </c>
      <c r="AG6" s="21">
        <f t="shared" si="4"/>
        <v>96.95</v>
      </c>
      <c r="AH6" s="21">
        <f t="shared" si="4"/>
        <v>99.24</v>
      </c>
      <c r="AI6" s="20" t="str">
        <f>IF(AI7="","",IF(AI7="-","【-】","【"&amp;SUBSTITUTE(TEXT(AI7,"#,##0.00"),"-","△")&amp;"】"))</f>
        <v>【100.06】</v>
      </c>
      <c r="AJ6" s="20">
        <f>IF(AJ7="",NA(),AJ7)</f>
        <v>0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>
        <f t="shared" si="5"/>
        <v>74.239999999999995</v>
      </c>
      <c r="AP6" s="21">
        <f t="shared" si="5"/>
        <v>83.92</v>
      </c>
      <c r="AQ6" s="21">
        <f t="shared" si="5"/>
        <v>89.31</v>
      </c>
      <c r="AR6" s="21">
        <f t="shared" si="5"/>
        <v>91.33</v>
      </c>
      <c r="AS6" s="21">
        <f t="shared" si="5"/>
        <v>89.91</v>
      </c>
      <c r="AT6" s="20" t="str">
        <f>IF(AT7="","",IF(AT7="-","【-】","【"&amp;SUBSTITUTE(TEXT(AT7,"#,##0.00"),"-","△")&amp;"】"))</f>
        <v>【84.61】</v>
      </c>
      <c r="AU6" s="21">
        <f>IF(AU7="",NA(),AU7)</f>
        <v>98.21</v>
      </c>
      <c r="AV6" s="21">
        <f t="shared" ref="AV6:BD6" si="6">IF(AV7="",NA(),AV7)</f>
        <v>95.54</v>
      </c>
      <c r="AW6" s="21">
        <f t="shared" si="6"/>
        <v>104.91</v>
      </c>
      <c r="AX6" s="21">
        <f t="shared" si="6"/>
        <v>112.91</v>
      </c>
      <c r="AY6" s="21">
        <f t="shared" si="6"/>
        <v>114.88</v>
      </c>
      <c r="AZ6" s="21">
        <f t="shared" si="6"/>
        <v>100.47</v>
      </c>
      <c r="BA6" s="21">
        <f t="shared" si="6"/>
        <v>122.71</v>
      </c>
      <c r="BB6" s="21">
        <f t="shared" si="6"/>
        <v>138.19999999999999</v>
      </c>
      <c r="BC6" s="21">
        <f t="shared" si="6"/>
        <v>126.97</v>
      </c>
      <c r="BD6" s="21">
        <f t="shared" si="6"/>
        <v>103.61</v>
      </c>
      <c r="BE6" s="20" t="str">
        <f>IF(BE7="","",IF(BE7="-","【-】","【"&amp;SUBSTITUTE(TEXT(BE7,"#,##0.00"),"-","△")&amp;"】"))</f>
        <v>【106.63】</v>
      </c>
      <c r="BF6" s="21">
        <f>IF(BF7="",NA(),BF7)</f>
        <v>298.31</v>
      </c>
      <c r="BG6" s="21">
        <f t="shared" ref="BG6:BO6" si="7">IF(BG7="",NA(),BG7)</f>
        <v>301.17</v>
      </c>
      <c r="BH6" s="21">
        <f t="shared" si="7"/>
        <v>294.39999999999998</v>
      </c>
      <c r="BI6" s="21">
        <f t="shared" si="7"/>
        <v>283.44</v>
      </c>
      <c r="BJ6" s="21">
        <f t="shared" si="7"/>
        <v>248.13</v>
      </c>
      <c r="BK6" s="21">
        <f t="shared" si="7"/>
        <v>294.27</v>
      </c>
      <c r="BL6" s="21">
        <f t="shared" si="7"/>
        <v>294.08999999999997</v>
      </c>
      <c r="BM6" s="21">
        <f t="shared" si="7"/>
        <v>294.08999999999997</v>
      </c>
      <c r="BN6" s="21">
        <f t="shared" si="7"/>
        <v>338.47</v>
      </c>
      <c r="BO6" s="21">
        <f t="shared" si="7"/>
        <v>368.83</v>
      </c>
      <c r="BP6" s="20" t="str">
        <f>IF(BP7="","",IF(BP7="-","【-】","【"&amp;SUBSTITUTE(TEXT(BP7,"#,##0.00"),"-","△")&amp;"】"))</f>
        <v>【386.06】</v>
      </c>
      <c r="BQ6" s="21">
        <f>IF(BQ7="",NA(),BQ7)</f>
        <v>82.32</v>
      </c>
      <c r="BR6" s="21">
        <f t="shared" ref="BR6:BZ6" si="8">IF(BR7="",NA(),BR7)</f>
        <v>75.33</v>
      </c>
      <c r="BS6" s="21">
        <f t="shared" si="8"/>
        <v>70.63</v>
      </c>
      <c r="BT6" s="21">
        <f t="shared" si="8"/>
        <v>77.06</v>
      </c>
      <c r="BU6" s="21">
        <f t="shared" si="8"/>
        <v>72</v>
      </c>
      <c r="BV6" s="21">
        <f t="shared" si="8"/>
        <v>60.59</v>
      </c>
      <c r="BW6" s="21">
        <f t="shared" si="8"/>
        <v>60</v>
      </c>
      <c r="BX6" s="21">
        <f t="shared" si="8"/>
        <v>59.01</v>
      </c>
      <c r="BY6" s="21">
        <f t="shared" si="8"/>
        <v>56.06</v>
      </c>
      <c r="BZ6" s="21">
        <f t="shared" si="8"/>
        <v>53.25</v>
      </c>
      <c r="CA6" s="20" t="str">
        <f>IF(CA7="","",IF(CA7="-","【-】","【"&amp;SUBSTITUTE(TEXT(CA7,"#,##0.00"),"-","△")&amp;"】"))</f>
        <v>【51.14】</v>
      </c>
      <c r="CB6" s="21">
        <f>IF(CB7="",NA(),CB7)</f>
        <v>265.22000000000003</v>
      </c>
      <c r="CC6" s="21">
        <f t="shared" ref="CC6:CK6" si="9">IF(CC7="",NA(),CC7)</f>
        <v>292.10000000000002</v>
      </c>
      <c r="CD6" s="21">
        <f t="shared" si="9"/>
        <v>320.5</v>
      </c>
      <c r="CE6" s="21">
        <f t="shared" si="9"/>
        <v>297.24</v>
      </c>
      <c r="CF6" s="21">
        <f t="shared" si="9"/>
        <v>317.83999999999997</v>
      </c>
      <c r="CG6" s="21">
        <f t="shared" si="9"/>
        <v>280.23</v>
      </c>
      <c r="CH6" s="21">
        <f t="shared" si="9"/>
        <v>282.70999999999998</v>
      </c>
      <c r="CI6" s="21">
        <f t="shared" si="9"/>
        <v>291.82</v>
      </c>
      <c r="CJ6" s="21">
        <f t="shared" si="9"/>
        <v>304.36</v>
      </c>
      <c r="CK6" s="21">
        <f t="shared" si="9"/>
        <v>325.45</v>
      </c>
      <c r="CL6" s="20" t="str">
        <f>IF(CL7="","",IF(CL7="-","【-】","【"&amp;SUBSTITUTE(TEXT(CL7,"#,##0.00"),"-","△")&amp;"】"))</f>
        <v>【329.31】</v>
      </c>
      <c r="CM6" s="21">
        <f>IF(CM7="",NA(),CM7)</f>
        <v>45.62</v>
      </c>
      <c r="CN6" s="21">
        <f t="shared" ref="CN6:CV6" si="10">IF(CN7="",NA(),CN7)</f>
        <v>39.58</v>
      </c>
      <c r="CO6" s="21">
        <f t="shared" si="10"/>
        <v>45.06</v>
      </c>
      <c r="CP6" s="21">
        <f t="shared" si="10"/>
        <v>44.62</v>
      </c>
      <c r="CQ6" s="21">
        <f t="shared" si="10"/>
        <v>44.63</v>
      </c>
      <c r="CR6" s="21">
        <f t="shared" si="10"/>
        <v>58.19</v>
      </c>
      <c r="CS6" s="21">
        <f t="shared" si="10"/>
        <v>56.52</v>
      </c>
      <c r="CT6" s="21">
        <f t="shared" si="10"/>
        <v>88.45</v>
      </c>
      <c r="CU6" s="21">
        <f t="shared" si="10"/>
        <v>54.08</v>
      </c>
      <c r="CV6" s="21">
        <f t="shared" si="10"/>
        <v>52.59</v>
      </c>
      <c r="CW6" s="20" t="str">
        <f>IF(CW7="","",IF(CW7="-","【-】","【"&amp;SUBSTITUTE(TEXT(CW7,"#,##0.00"),"-","△")&amp;"】"))</f>
        <v>【54.37】</v>
      </c>
      <c r="CX6" s="21">
        <f>IF(CX7="",NA(),CX7)</f>
        <v>100</v>
      </c>
      <c r="CY6" s="21">
        <f t="shared" ref="CY6:DG6" si="11">IF(CY7="",NA(),CY7)</f>
        <v>100</v>
      </c>
      <c r="CZ6" s="21">
        <f t="shared" si="11"/>
        <v>100</v>
      </c>
      <c r="DA6" s="21">
        <f t="shared" si="11"/>
        <v>100</v>
      </c>
      <c r="DB6" s="21">
        <f t="shared" si="11"/>
        <v>100</v>
      </c>
      <c r="DC6" s="21">
        <f t="shared" si="11"/>
        <v>87.8</v>
      </c>
      <c r="DD6" s="21">
        <f t="shared" si="11"/>
        <v>88.43</v>
      </c>
      <c r="DE6" s="21">
        <f t="shared" si="11"/>
        <v>90.34</v>
      </c>
      <c r="DF6" s="21">
        <f t="shared" si="11"/>
        <v>90.57</v>
      </c>
      <c r="DG6" s="21">
        <f t="shared" si="11"/>
        <v>87.02</v>
      </c>
      <c r="DH6" s="20" t="str">
        <f>IF(DH7="","",IF(DH7="-","【-】","【"&amp;SUBSTITUTE(TEXT(DH7,"#,##0.00"),"-","△")&amp;"】"))</f>
        <v>【84.89】</v>
      </c>
      <c r="DI6" s="21">
        <f>IF(DI7="",NA(),DI7)</f>
        <v>4.9400000000000004</v>
      </c>
      <c r="DJ6" s="21">
        <f t="shared" ref="DJ6:DR6" si="12">IF(DJ7="",NA(),DJ7)</f>
        <v>9.98</v>
      </c>
      <c r="DK6" s="21">
        <f t="shared" si="12"/>
        <v>14.57</v>
      </c>
      <c r="DL6" s="21">
        <f t="shared" si="12"/>
        <v>19.54</v>
      </c>
      <c r="DM6" s="21">
        <f t="shared" si="12"/>
        <v>24.5</v>
      </c>
      <c r="DN6" s="21">
        <f t="shared" si="12"/>
        <v>15.74</v>
      </c>
      <c r="DO6" s="21">
        <f t="shared" si="12"/>
        <v>21.02</v>
      </c>
      <c r="DP6" s="21">
        <f t="shared" si="12"/>
        <v>24.31</v>
      </c>
      <c r="DQ6" s="21">
        <f t="shared" si="12"/>
        <v>26.92</v>
      </c>
      <c r="DR6" s="21">
        <f t="shared" si="12"/>
        <v>27.57</v>
      </c>
      <c r="DS6" s="20" t="str">
        <f>IF(DS7="","",IF(DS7="-","【-】","【"&amp;SUBSTITUTE(TEXT(DS7,"#,##0.00"),"-","△")&amp;"】"))</f>
        <v>【26.38】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1" t="str">
        <f t="shared" si="13"/>
        <v>-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1" t="str">
        <f t="shared" si="13"/>
        <v>-</v>
      </c>
      <c r="ED6" s="20" t="str">
        <f>IF(ED7="","",IF(ED7="-","【-】","【"&amp;SUBSTITUTE(TEXT(ED7,"#,##0.00"),"-","△")&amp;"】"))</f>
        <v>【-】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8" s="22" customFormat="1" x14ac:dyDescent="0.2">
      <c r="A7" s="14"/>
      <c r="B7" s="23">
        <v>2024</v>
      </c>
      <c r="C7" s="23">
        <v>92100</v>
      </c>
      <c r="D7" s="23">
        <v>46</v>
      </c>
      <c r="E7" s="23">
        <v>18</v>
      </c>
      <c r="F7" s="23">
        <v>0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33.71</v>
      </c>
      <c r="P7" s="24">
        <v>6.84</v>
      </c>
      <c r="Q7" s="24">
        <v>100</v>
      </c>
      <c r="R7" s="24">
        <v>4125</v>
      </c>
      <c r="S7" s="24">
        <v>68053</v>
      </c>
      <c r="T7" s="24">
        <v>354.36</v>
      </c>
      <c r="U7" s="24">
        <v>192.04</v>
      </c>
      <c r="V7" s="24">
        <v>4616</v>
      </c>
      <c r="W7" s="24">
        <v>164.57</v>
      </c>
      <c r="X7" s="24">
        <v>28.05</v>
      </c>
      <c r="Y7" s="24">
        <v>101.44</v>
      </c>
      <c r="Z7" s="24">
        <v>101.74</v>
      </c>
      <c r="AA7" s="24">
        <v>100.98</v>
      </c>
      <c r="AB7" s="24">
        <v>100.96</v>
      </c>
      <c r="AC7" s="24">
        <v>100.83</v>
      </c>
      <c r="AD7" s="24">
        <v>99.03</v>
      </c>
      <c r="AE7" s="24">
        <v>100.41</v>
      </c>
      <c r="AF7" s="24">
        <v>100.17</v>
      </c>
      <c r="AG7" s="24">
        <v>96.95</v>
      </c>
      <c r="AH7" s="24">
        <v>99.24</v>
      </c>
      <c r="AI7" s="24">
        <v>100.06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74.239999999999995</v>
      </c>
      <c r="AP7" s="24">
        <v>83.92</v>
      </c>
      <c r="AQ7" s="24">
        <v>89.31</v>
      </c>
      <c r="AR7" s="24">
        <v>91.33</v>
      </c>
      <c r="AS7" s="24">
        <v>89.91</v>
      </c>
      <c r="AT7" s="24">
        <v>84.61</v>
      </c>
      <c r="AU7" s="24">
        <v>98.21</v>
      </c>
      <c r="AV7" s="24">
        <v>95.54</v>
      </c>
      <c r="AW7" s="24">
        <v>104.91</v>
      </c>
      <c r="AX7" s="24">
        <v>112.91</v>
      </c>
      <c r="AY7" s="24">
        <v>114.88</v>
      </c>
      <c r="AZ7" s="24">
        <v>100.47</v>
      </c>
      <c r="BA7" s="24">
        <v>122.71</v>
      </c>
      <c r="BB7" s="24">
        <v>138.19999999999999</v>
      </c>
      <c r="BC7" s="24">
        <v>126.97</v>
      </c>
      <c r="BD7" s="24">
        <v>103.61</v>
      </c>
      <c r="BE7" s="24">
        <v>106.63</v>
      </c>
      <c r="BF7" s="24">
        <v>298.31</v>
      </c>
      <c r="BG7" s="24">
        <v>301.17</v>
      </c>
      <c r="BH7" s="24">
        <v>294.39999999999998</v>
      </c>
      <c r="BI7" s="24">
        <v>283.44</v>
      </c>
      <c r="BJ7" s="24">
        <v>248.13</v>
      </c>
      <c r="BK7" s="24">
        <v>294.27</v>
      </c>
      <c r="BL7" s="24">
        <v>294.08999999999997</v>
      </c>
      <c r="BM7" s="24">
        <v>294.08999999999997</v>
      </c>
      <c r="BN7" s="24">
        <v>338.47</v>
      </c>
      <c r="BO7" s="24">
        <v>368.83</v>
      </c>
      <c r="BP7" s="24">
        <v>386.06</v>
      </c>
      <c r="BQ7" s="24">
        <v>82.32</v>
      </c>
      <c r="BR7" s="24">
        <v>75.33</v>
      </c>
      <c r="BS7" s="24">
        <v>70.63</v>
      </c>
      <c r="BT7" s="24">
        <v>77.06</v>
      </c>
      <c r="BU7" s="24">
        <v>72</v>
      </c>
      <c r="BV7" s="24">
        <v>60.59</v>
      </c>
      <c r="BW7" s="24">
        <v>60</v>
      </c>
      <c r="BX7" s="24">
        <v>59.01</v>
      </c>
      <c r="BY7" s="24">
        <v>56.06</v>
      </c>
      <c r="BZ7" s="24">
        <v>53.25</v>
      </c>
      <c r="CA7" s="24">
        <v>51.14</v>
      </c>
      <c r="CB7" s="24">
        <v>265.22000000000003</v>
      </c>
      <c r="CC7" s="24">
        <v>292.10000000000002</v>
      </c>
      <c r="CD7" s="24">
        <v>320.5</v>
      </c>
      <c r="CE7" s="24">
        <v>297.24</v>
      </c>
      <c r="CF7" s="24">
        <v>317.83999999999997</v>
      </c>
      <c r="CG7" s="24">
        <v>280.23</v>
      </c>
      <c r="CH7" s="24">
        <v>282.70999999999998</v>
      </c>
      <c r="CI7" s="24">
        <v>291.82</v>
      </c>
      <c r="CJ7" s="24">
        <v>304.36</v>
      </c>
      <c r="CK7" s="24">
        <v>325.45</v>
      </c>
      <c r="CL7" s="24">
        <v>329.31</v>
      </c>
      <c r="CM7" s="24">
        <v>45.62</v>
      </c>
      <c r="CN7" s="24">
        <v>39.58</v>
      </c>
      <c r="CO7" s="24">
        <v>45.06</v>
      </c>
      <c r="CP7" s="24">
        <v>44.62</v>
      </c>
      <c r="CQ7" s="24">
        <v>44.63</v>
      </c>
      <c r="CR7" s="24">
        <v>58.19</v>
      </c>
      <c r="CS7" s="24">
        <v>56.52</v>
      </c>
      <c r="CT7" s="24">
        <v>88.45</v>
      </c>
      <c r="CU7" s="24">
        <v>54.08</v>
      </c>
      <c r="CV7" s="24">
        <v>52.59</v>
      </c>
      <c r="CW7" s="24">
        <v>54.37</v>
      </c>
      <c r="CX7" s="24">
        <v>100</v>
      </c>
      <c r="CY7" s="24">
        <v>100</v>
      </c>
      <c r="CZ7" s="24">
        <v>100</v>
      </c>
      <c r="DA7" s="24">
        <v>100</v>
      </c>
      <c r="DB7" s="24">
        <v>100</v>
      </c>
      <c r="DC7" s="24">
        <v>87.8</v>
      </c>
      <c r="DD7" s="24">
        <v>88.43</v>
      </c>
      <c r="DE7" s="24">
        <v>90.34</v>
      </c>
      <c r="DF7" s="24">
        <v>90.57</v>
      </c>
      <c r="DG7" s="24">
        <v>87.02</v>
      </c>
      <c r="DH7" s="24">
        <v>84.89</v>
      </c>
      <c r="DI7" s="24">
        <v>4.9400000000000004</v>
      </c>
      <c r="DJ7" s="24">
        <v>9.98</v>
      </c>
      <c r="DK7" s="24">
        <v>14.57</v>
      </c>
      <c r="DL7" s="24">
        <v>19.54</v>
      </c>
      <c r="DM7" s="24">
        <v>24.5</v>
      </c>
      <c r="DN7" s="24">
        <v>15.74</v>
      </c>
      <c r="DO7" s="24">
        <v>21.02</v>
      </c>
      <c r="DP7" s="24">
        <v>24.31</v>
      </c>
      <c r="DQ7" s="24">
        <v>26.92</v>
      </c>
      <c r="DR7" s="24">
        <v>27.57</v>
      </c>
      <c r="DS7" s="24">
        <v>26.38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 t="s">
        <v>102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 t="s">
        <v>102</v>
      </c>
      <c r="ED7" s="24" t="s">
        <v>102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 t="s">
        <v>102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 t="s">
        <v>102</v>
      </c>
      <c r="EO7" s="24" t="s">
        <v>102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111</v>
      </c>
      <c r="D13" t="s">
        <v>112</v>
      </c>
      <c r="E13" t="s">
        <v>112</v>
      </c>
      <c r="F13" t="s">
        <v>113</v>
      </c>
      <c r="G13" t="s">
        <v>114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青木　大輔</cp:lastModifiedBy>
  <cp:lastPrinted>2026-01-19T07:36:38Z</cp:lastPrinted>
  <dcterms:created xsi:type="dcterms:W3CDTF">2025-12-23T06:29:41Z</dcterms:created>
  <dcterms:modified xsi:type="dcterms:W3CDTF">2026-03-06T05:17:19Z</dcterms:modified>
  <cp:category/>
</cp:coreProperties>
</file>