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57E158A2-D7D8-4192-951D-2AFCD9D2662A}" xr6:coauthVersionLast="47" xr6:coauthVersionMax="47" xr10:uidLastSave="{00000000-0000-0000-0000-000000000000}"/>
  <workbookProtection workbookAlgorithmName="SHA-512" workbookHashValue="4PRZZnaBu5obxsD/Vd0K+oNhwJYQQTJmAv2SD8K0LvxGIirbFo3DI4PmRPPF2dk7rHz6c6AJgT8KPPVvIGe9mQ==" workbookSaltValue="ixgpyeZ7SqLfkVogqJOLt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T10" i="4"/>
  <c r="I10" i="4"/>
  <c r="AT8"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<sst xmlns="http://schemas.openxmlformats.org/spreadsheetml/2006/main" count="231" uniqueCount="116">
  <si>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</si>
  <si>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</si>
  <si>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</si>
  <si>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</si>
  <si>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</si>
  <si>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</si>
  <si>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</si>
  <si>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</si>
  <si>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</si>
  <si>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</si>
  <si>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</si>
  <si>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</si>
  <si>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</si>
  <si>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</si>
  <si>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</si>
  <si>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</si>
  <si>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</si>
  <si>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</si>
  <si>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</si>
  <si>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</si>
  <si>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</si>
  <si>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</si>
  <si>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</si>
  <si>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</si>
  <si>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</si>
  <si>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</si>
  <si>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</si>
  <si>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</si>
  <si>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</si>
  <si>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</si>
  <si>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</si>
  <si>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</si>
  <si>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</si>
  <si>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</si>
  <si>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</si>
  <si>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</si>
  <si>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</si>
  <si>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</si>
  <si>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</si>
  <si>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</si>
  <si>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</si>
  <si>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</si>
  <si>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</si>
  <si>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</si>
  <si>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</si>
  <si>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</si>
  <si>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</si>
  <si>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</si>
  <si>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</si>
  <si>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</si>
  <si>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</si>
  <si>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</si>
  <si>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</si>
  <si>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</si>
  <si>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</si>
  <si>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</si>
  <si>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</si>
  <si>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</si>
  <si>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</si>
  <si>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</si>
  <si>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</si>
  <si>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</si>
  <si>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</si>
  <si>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</si>
  <si>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</si>
  <si>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</si>
  <si>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</si>
  <si>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</si>
  <si>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</si>
  <si>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</si>
  <si>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</si>
  <si>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</si>
  <si>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</si>
  <si>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</si>
  <si>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</si>
  <si>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</si>
  <si>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</si>
  <si>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</si>
  <si>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</si>
  <si>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</si>
  <si>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</si>
  <si>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</si>
  <si>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</si>
  <si>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</si>
  <si>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</si>
  <si>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</si>
  <si>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</si>
  <si>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</si>
  <si>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</si>
  <si>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</si>
  <si>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</si>
  <si>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</si>
  <si>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</si>
  <si>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</si>
  <si>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</si>
  <si>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</si>
  <si>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大田原市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</si>
  <si>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</si>
  <si>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</si>
  <si>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</si>
  <si>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</si>
  <si>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</si>
  <si>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</si>
  <si>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</si>
  <si>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</si>
  <si>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</si>
  <si>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</si>
  <si>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</si>
  <si>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</si>
  <si>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</si>
  <si>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</si>
  <si>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</si>
  <si>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</si>
  <si>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100％を上回り、類似団体平均値を上回る状況ですが、使用料収入で経費全額を賄えず、一般会計からの繰入金に依存している状況で、基準外繰入金をいかに減らしていくかが今後の課題であります。
　②累積欠損金は、発生していません。
　③流動比率は、類似団体平均値を下回る状況であり、資金確保が必要です。
　④企業債残高対事業規模比率は、事業が進行中のため、企業債を借入しており、また、供用開始直後は使用料収入が見込めないので、上昇する見込みですが、令和６年度は例年と比較し、企業債の借入額が大きく減少しているため、比率が減少しました。
　⑤経費回収率は、100％未満であり、使用料で汚水処理費を賄えていない状況ですが、令和７年度から使用料改定が決定しましたので、改善される見込みです。
　⑥汚水処理原価は、類似団体平均値を下回る状況でありますが、経費回収率が100％未満ですので、更なる経費削減が必要となります。
　⑦施設利用率は、本市で所有する処理施設での処理水量と流域での処理水量が合算されるため、類似団体平均値を上回る状況でありますが、所有する施設のみで見た場合は、適正な規模であると考えられます。
　⑧水洗化率は、類似団体平均値を下回る状況であり、使用料収入の確保に向けて今後も普及啓発等により、向上を図る必要があります。</t>
    <rPh sb="0" eb="2">
      <t>ケイジョウ</t>
    </rPh>
    <rPh sb="13" eb="14">
      <t>ウエ</t>
    </rPh>
    <rPh sb="17" eb="19">
      <t>ルイジ</t>
    </rPh>
    <rPh sb="19" eb="21">
      <t>ダンタイ</t>
    </rPh>
    <rPh sb="21" eb="24">
      <t>ヘイキンチ</t>
    </rPh>
    <rPh sb="26" eb="28">
      <t>ウワマワ</t>
    </rPh>
    <rPh sb="29" eb="31">
      <t>ジョウキョウ</t>
    </rPh>
    <rPh sb="37" eb="39">
      <t>シュウニュウ</t>
    </rPh>
    <rPh sb="45" eb="46">
      <t>マカナ</t>
    </rPh>
    <rPh sb="49" eb="51">
      <t>クリイレ</t>
    </rPh>
    <rPh sb="51" eb="55">
      <t>イッパンカイケイ</t>
    </rPh>
    <rPh sb="60" eb="62">
      <t>イゾン</t>
    </rPh>
    <rPh sb="66" eb="68">
      <t>ジョウキョウ</t>
    </rPh>
    <rPh sb="70" eb="72">
      <t>キジュン</t>
    </rPh>
    <rPh sb="72" eb="73">
      <t>ガイ</t>
    </rPh>
    <rPh sb="73" eb="75">
      <t>クリイレ</t>
    </rPh>
    <rPh sb="75" eb="76">
      <t>キン</t>
    </rPh>
    <rPh sb="80" eb="81">
      <t>ヘ</t>
    </rPh>
    <rPh sb="88" eb="90">
      <t>コンゴ</t>
    </rPh>
    <rPh sb="91" eb="93">
      <t>カダイ</t>
    </rPh>
    <rPh sb="102" eb="104">
      <t>ルイセキ</t>
    </rPh>
    <rPh sb="104" eb="106">
      <t>ケッソン</t>
    </rPh>
    <rPh sb="106" eb="107">
      <t>キン</t>
    </rPh>
    <rPh sb="109" eb="111">
      <t>ハッセイ</t>
    </rPh>
    <rPh sb="121" eb="123">
      <t>リュウドウ</t>
    </rPh>
    <rPh sb="123" eb="125">
      <t>ヒリツ</t>
    </rPh>
    <rPh sb="127" eb="129">
      <t>ルイジ</t>
    </rPh>
    <rPh sb="129" eb="131">
      <t>ダンタイ</t>
    </rPh>
    <rPh sb="131" eb="134">
      <t>ヘイキンチ</t>
    </rPh>
    <rPh sb="136" eb="137">
      <t>シタ</t>
    </rPh>
    <rPh sb="138" eb="140">
      <t>ジョウキョウ</t>
    </rPh>
    <rPh sb="146" eb="148">
      <t>シキン</t>
    </rPh>
    <rPh sb="148" eb="150">
      <t>カクホ</t>
    </rPh>
    <rPh sb="151" eb="153">
      <t>ヒツヨウ</t>
    </rPh>
    <rPh sb="157" eb="159">
      <t>キギョウ</t>
    </rPh>
    <rPh sb="159" eb="160">
      <t>サイ</t>
    </rPh>
    <rPh sb="160" eb="162">
      <t>ザンダカ</t>
    </rPh>
    <rPh sb="162" eb="163">
      <t>タイ</t>
    </rPh>
    <rPh sb="163" eb="165">
      <t>ジギョウ</t>
    </rPh>
    <rPh sb="165" eb="167">
      <t>キボ</t>
    </rPh>
    <rPh sb="167" eb="169">
      <t>ヒリツ</t>
    </rPh>
    <rPh sb="171" eb="173">
      <t>ジギョウ</t>
    </rPh>
    <rPh sb="175" eb="177">
      <t>シンコウ</t>
    </rPh>
    <rPh sb="177" eb="178">
      <t>ナカ</t>
    </rPh>
    <rPh sb="186" eb="188">
      <t>カリイレ</t>
    </rPh>
    <rPh sb="196" eb="198">
      <t>キョウヨウ</t>
    </rPh>
    <rPh sb="198" eb="200">
      <t>カイシ</t>
    </rPh>
    <rPh sb="200" eb="202">
      <t>チョクゴ</t>
    </rPh>
    <rPh sb="203" eb="206">
      <t>シヨウリョウ</t>
    </rPh>
    <rPh sb="206" eb="208">
      <t>シュウニュウ</t>
    </rPh>
    <rPh sb="209" eb="211">
      <t>ミコ</t>
    </rPh>
    <rPh sb="217" eb="219">
      <t>ジョウショウ</t>
    </rPh>
    <rPh sb="221" eb="223">
      <t>ミコミ</t>
    </rPh>
    <rPh sb="229" eb="231">
      <t>レイワ</t>
    </rPh>
    <rPh sb="232" eb="234">
      <t>ネンド</t>
    </rPh>
    <rPh sb="235" eb="237">
      <t>レイネン</t>
    </rPh>
    <rPh sb="238" eb="240">
      <t>ヒカク</t>
    </rPh>
    <rPh sb="242" eb="245">
      <t>キギョウサイ</t>
    </rPh>
    <rPh sb="246" eb="248">
      <t>カリイレ</t>
    </rPh>
    <rPh sb="248" eb="249">
      <t>ガク</t>
    </rPh>
    <rPh sb="250" eb="251">
      <t>オオ</t>
    </rPh>
    <rPh sb="253" eb="255">
      <t>ゲンショウ</t>
    </rPh>
    <rPh sb="262" eb="264">
      <t>ヒリツ</t>
    </rPh>
    <rPh sb="265" eb="267">
      <t>ゲンショウ</t>
    </rPh>
    <rPh sb="273" eb="275">
      <t>ケイヒ</t>
    </rPh>
    <rPh sb="361" eb="364">
      <t>ヘイキンチ</t>
    </rPh>
    <rPh sb="377" eb="379">
      <t>ケイヒ</t>
    </rPh>
    <rPh sb="379" eb="381">
      <t>カイシュウ</t>
    </rPh>
    <rPh sb="381" eb="382">
      <t>リツ</t>
    </rPh>
    <rPh sb="386" eb="389">
      <t>パーセントミマン</t>
    </rPh>
    <rPh sb="394" eb="395">
      <t>サラ</t>
    </rPh>
    <rPh sb="397" eb="399">
      <t>ケイヒ</t>
    </rPh>
    <rPh sb="399" eb="401">
      <t>サクゲン</t>
    </rPh>
    <rPh sb="402" eb="404">
      <t>ヒツヨウ</t>
    </rPh>
    <rPh sb="420" eb="422">
      <t>ホンシ</t>
    </rPh>
    <rPh sb="423" eb="425">
      <t>ショユウ</t>
    </rPh>
    <rPh sb="427" eb="429">
      <t>ショリ</t>
    </rPh>
    <rPh sb="429" eb="431">
      <t>シセツ</t>
    </rPh>
    <rPh sb="433" eb="437">
      <t>ショリスイリョウ</t>
    </rPh>
    <rPh sb="438" eb="440">
      <t>リュウイキ</t>
    </rPh>
    <rPh sb="442" eb="444">
      <t>ショリ</t>
    </rPh>
    <rPh sb="444" eb="446">
      <t>スイリョウ</t>
    </rPh>
    <rPh sb="447" eb="449">
      <t>ガッサン</t>
    </rPh>
    <rPh sb="455" eb="459">
      <t>ルイジダンタイ</t>
    </rPh>
    <rPh sb="459" eb="462">
      <t>ヘイキンチ</t>
    </rPh>
    <rPh sb="463" eb="465">
      <t>ウワマワ</t>
    </rPh>
    <rPh sb="466" eb="468">
      <t>ジョウキョウ</t>
    </rPh>
    <rPh sb="475" eb="477">
      <t>ショユウ</t>
    </rPh>
    <rPh sb="479" eb="481">
      <t>シセツ</t>
    </rPh>
    <rPh sb="484" eb="485">
      <t>ミ</t>
    </rPh>
    <rPh sb="486" eb="488">
      <t>バアイ</t>
    </rPh>
    <rPh sb="490" eb="492">
      <t>テキセイ</t>
    </rPh>
    <rPh sb="493" eb="495">
      <t>キボ</t>
    </rPh>
    <rPh sb="499" eb="500">
      <t>カンガ</t>
    </rPh>
    <rPh sb="519" eb="522">
      <t>ヘイキンチ</t>
    </rPh>
    <rPh sb="525" eb="527">
      <t>ジョウキョウ</t>
    </rPh>
    <rPh sb="532" eb="535">
      <t>シヨウリョウ</t>
    </rPh>
    <rPh sb="535" eb="537">
      <t>シュウニュウ</t>
    </rPh>
    <rPh sb="538" eb="540">
      <t>カクホ</t>
    </rPh>
    <rPh sb="541" eb="542">
      <t>ム</t>
    </rPh>
    <rPh sb="544" eb="546">
      <t>コンゴ</t>
    </rPh>
    <rPh sb="547" eb="549">
      <t>フキュウ</t>
    </rPh>
    <rPh sb="549" eb="551">
      <t>ケイハツ</t>
    </rPh>
    <rPh sb="551" eb="552">
      <t>トウ</t>
    </rPh>
    <rPh sb="556" eb="558">
      <t>コウジョウ</t>
    </rPh>
    <rPh sb="559" eb="560">
      <t>ハカ</t>
    </rPh>
    <rPh sb="561" eb="563">
      <t>ヒツヨウ</t>
    </rPh>
    <phoneticPr fontId="16"/>
  </si>
  <si>
    <t>　①有形固定資産減価償却率は類似団体平均値を下回る状況ですが、今後上昇していきます。改築・更新には相当な年数を要するため、財源確保に努めます。
　②管渠老朽化率は、平成６年に供用開始し、耐用年数に至った管渠は無いため、０％となっています。令和２６年度から耐用年数を超える管渠が出てきます。
　③管渠改善率は、老朽化による更新は行っていないため、０％となっています。今後、老朽化に応じて、更新を行っていきます。</t>
    <rPh sb="0" eb="1">
      <t>ユウケイ</t>
    </rPh>
    <rPh sb="1" eb="3">
      <t>コテイ</t>
    </rPh>
    <rPh sb="3" eb="5">
      <t>シサン</t>
    </rPh>
    <rPh sb="5" eb="7">
      <t>ゲンカ</t>
    </rPh>
    <rPh sb="7" eb="9">
      <t>ショウキャク</t>
    </rPh>
    <rPh sb="9" eb="10">
      <t>リツ</t>
    </rPh>
    <rPh sb="13" eb="15">
      <t>ダンタイ</t>
    </rPh>
    <rPh sb="15" eb="18">
      <t>ヘイキンチ</t>
    </rPh>
    <rPh sb="19" eb="21">
      <t>シタマワ</t>
    </rPh>
    <rPh sb="22" eb="24">
      <t>ジョウキョウ</t>
    </rPh>
    <rPh sb="29" eb="31">
      <t>コンゴ</t>
    </rPh>
    <rPh sb="31" eb="33">
      <t>ジョウショウ</t>
    </rPh>
    <rPh sb="71" eb="73">
      <t>カンキョ</t>
    </rPh>
    <rPh sb="73" eb="76">
      <t>ロウキュウカ</t>
    </rPh>
    <rPh sb="76" eb="77">
      <t>リツ</t>
    </rPh>
    <rPh sb="79" eb="81">
      <t>ヘイセイ</t>
    </rPh>
    <rPh sb="82" eb="83">
      <t>ネン</t>
    </rPh>
    <rPh sb="84" eb="86">
      <t>キョウヨウ</t>
    </rPh>
    <rPh sb="86" eb="88">
      <t>カイシ</t>
    </rPh>
    <rPh sb="90" eb="92">
      <t>タイヨウ</t>
    </rPh>
    <rPh sb="92" eb="94">
      <t>ネンスウ</t>
    </rPh>
    <rPh sb="95" eb="96">
      <t>イタ</t>
    </rPh>
    <rPh sb="98" eb="100">
      <t>カンキョ</t>
    </rPh>
    <rPh sb="101" eb="102">
      <t>ナ</t>
    </rPh>
    <rPh sb="116" eb="118">
      <t>レイワ</t>
    </rPh>
    <rPh sb="186" eb="187">
      <t>オウ</t>
    </rPh>
    <rPh sb="190" eb="192">
      <t>コウシン</t>
    </rPh>
    <rPh sb="193" eb="194">
      <t>オコナ</t>
    </rPh>
    <phoneticPr fontId="16"/>
  </si>
  <si>
    <t>　本市の特定環境保全公共下水道事業は、事業が進行中で、今後も多額の建設投資を見込んでおり、また、所有する処理場の機器も更新時期を迎え更新費用が必要になりますが、流動比率に見られるように、自己資金の保有額が十分ではありません。
　現状では、一般会計からの繰入金によって事業を運営している状態のため、令和７年度から使用料改定を決定しましたが、近年の職員給与費の増加や物価高騰により、引き続き厳しい経営状況になることが予想され、人口減少が見込まれますので、工事計画の見直しの検討も必要になります。なお、事業を運営する上で人員の不足はありません。
　将来の施設更新に向けての財源を確保し、また本事業のサービスを安定的・持続的に提供するために、経営基盤の強化を図ってまいります。</t>
    <rPh sb="1" eb="3">
      <t>ホンシ</t>
    </rPh>
    <rPh sb="4" eb="6">
      <t>トクテイ</t>
    </rPh>
    <rPh sb="6" eb="8">
      <t>カンキョウ</t>
    </rPh>
    <rPh sb="8" eb="10">
      <t>ホゼン</t>
    </rPh>
    <rPh sb="10" eb="12">
      <t>コウキョウ</t>
    </rPh>
    <rPh sb="12" eb="15">
      <t>ゲスイドウ</t>
    </rPh>
    <rPh sb="15" eb="17">
      <t>ジギョウ</t>
    </rPh>
    <rPh sb="19" eb="21">
      <t>ジギョウ</t>
    </rPh>
    <rPh sb="22" eb="24">
      <t>シンコウ</t>
    </rPh>
    <rPh sb="24" eb="25">
      <t>ナカ</t>
    </rPh>
    <rPh sb="27" eb="29">
      <t>コンゴ</t>
    </rPh>
    <rPh sb="30" eb="32">
      <t>タガク</t>
    </rPh>
    <rPh sb="33" eb="35">
      <t>ケンセツ</t>
    </rPh>
    <rPh sb="35" eb="37">
      <t>トウシ</t>
    </rPh>
    <rPh sb="38" eb="40">
      <t>ミコ</t>
    </rPh>
    <rPh sb="48" eb="50">
      <t>ショユウ</t>
    </rPh>
    <rPh sb="52" eb="55">
      <t>ショリジョウ</t>
    </rPh>
    <rPh sb="56" eb="58">
      <t>キキ</t>
    </rPh>
    <rPh sb="59" eb="61">
      <t>コウシン</t>
    </rPh>
    <rPh sb="61" eb="63">
      <t>ジキ</t>
    </rPh>
    <rPh sb="64" eb="65">
      <t>ムカ</t>
    </rPh>
    <rPh sb="66" eb="68">
      <t>コウシン</t>
    </rPh>
    <rPh sb="68" eb="70">
      <t>ヒヨウ</t>
    </rPh>
    <rPh sb="71" eb="73">
      <t>ヒツヨウ</t>
    </rPh>
    <rPh sb="80" eb="82">
      <t>リュウドウ</t>
    </rPh>
    <rPh sb="82" eb="84">
      <t>ヒリツ</t>
    </rPh>
    <rPh sb="85" eb="86">
      <t>ミ</t>
    </rPh>
    <rPh sb="93" eb="95">
      <t>ジコ</t>
    </rPh>
    <rPh sb="95" eb="97">
      <t>シキン</t>
    </rPh>
    <rPh sb="98" eb="100">
      <t>ホユウ</t>
    </rPh>
    <rPh sb="100" eb="101">
      <t>ガク</t>
    </rPh>
    <rPh sb="102" eb="104">
      <t>ジュウブン</t>
    </rPh>
    <rPh sb="189" eb="190">
      <t>ヒ</t>
    </rPh>
    <rPh sb="191" eb="192">
      <t>ツヅ</t>
    </rPh>
    <rPh sb="211" eb="213">
      <t>ジンコウ</t>
    </rPh>
    <rPh sb="213" eb="215">
      <t>ゲンショウ</t>
    </rPh>
    <rPh sb="216" eb="218">
      <t>ミコ</t>
    </rPh>
    <rPh sb="225" eb="229">
      <t>コウジケイカク</t>
    </rPh>
    <rPh sb="230" eb="232">
      <t>ミナオ</t>
    </rPh>
    <rPh sb="234" eb="236">
      <t>ケントウ</t>
    </rPh>
    <rPh sb="237" eb="239">
      <t>ヒツヨウ</t>
    </rPh>
    <rPh sb="248" eb="250">
      <t>ジギョウ</t>
    </rPh>
    <rPh sb="251" eb="253">
      <t>ウンエイ</t>
    </rPh>
    <rPh sb="255" eb="256">
      <t>ウエ</t>
    </rPh>
    <rPh sb="257" eb="259">
      <t>ジンイン</t>
    </rPh>
    <rPh sb="260" eb="262">
      <t>フソク</t>
    </rPh>
    <rPh sb="271" eb="273">
      <t>ショウライ</t>
    </rPh>
    <rPh sb="274" eb="276">
      <t>シセツ</t>
    </rPh>
    <rPh sb="276" eb="278">
      <t>コウシン</t>
    </rPh>
    <rPh sb="279" eb="280">
      <t>ム</t>
    </rPh>
    <rPh sb="283" eb="285">
      <t>ザイゲン</t>
    </rPh>
    <rPh sb="286" eb="288">
      <t>カクホ</t>
    </rPh>
    <rPh sb="301" eb="303">
      <t>アンテイ</t>
    </rPh>
    <rPh sb="303" eb="304">
      <t>テキ</t>
    </rPh>
    <rPh sb="305" eb="308">
      <t>ジゾクテキ</t>
    </rPh>
    <rPh sb="309" eb="311">
      <t>テイキョウ</t>
    </rPh>
    <rPh sb="317" eb="319">
      <t>ケイエイ</t>
    </rPh>
    <rPh sb="319" eb="321">
      <t>キバン</t>
    </rPh>
    <rPh sb="322" eb="324">
      <t>キョウカ</t>
    </rPh>
    <rPh sb="325" eb="32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</si>
</sst>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quotePrefix="1"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37-4B7B-BC50-CD13706310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0737-4B7B-BC50-CD13706310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96.9</c:v>
                </c:pt>
                <c:pt idx="1">
                  <c:v>107.05</c:v>
                </c:pt>
                <c:pt idx="2">
                  <c:v>94.5</c:v>
                </c:pt>
                <c:pt idx="3">
                  <c:v>90.5</c:v>
                </c:pt>
                <c:pt idx="4">
                  <c:v>113.45</c:v>
                </c:pt>
              </c:numCache>
            </c:numRef>
          </c:val>
          <c:extLst>
            <c:ext xmlns:c16="http://schemas.microsoft.com/office/drawing/2014/chart" uri="{C3380CC4-5D6E-409C-BE32-E72D297353CC}">
              <c16:uniqueId val="{00000000-F70B-4FEC-8036-3561A4D16F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F70B-4FEC-8036-3561A4D16F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62.84</c:v>
                </c:pt>
                <c:pt idx="1">
                  <c:v>62.96</c:v>
                </c:pt>
                <c:pt idx="2">
                  <c:v>61.56</c:v>
                </c:pt>
                <c:pt idx="3">
                  <c:v>63.16</c:v>
                </c:pt>
                <c:pt idx="4">
                  <c:v>71.14</c:v>
                </c:pt>
              </c:numCache>
            </c:numRef>
          </c:val>
          <c:extLst>
            <c:ext xmlns:c16="http://schemas.microsoft.com/office/drawing/2014/chart" uri="{C3380CC4-5D6E-409C-BE32-E72D297353CC}">
              <c16:uniqueId val="{00000000-799A-43AB-89FF-9468DC642E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799A-43AB-89FF-9468DC642E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139.43</c:v>
                </c:pt>
                <c:pt idx="1">
                  <c:v>122.87</c:v>
                </c:pt>
                <c:pt idx="2">
                  <c:v>117.88</c:v>
                </c:pt>
                <c:pt idx="3">
                  <c:v>122.22</c:v>
                </c:pt>
                <c:pt idx="4">
                  <c:v>115.08</c:v>
                </c:pt>
              </c:numCache>
            </c:numRef>
          </c:val>
          <c:extLst>
            <c:ext xmlns:c16="http://schemas.microsoft.com/office/drawing/2014/chart" uri="{C3380CC4-5D6E-409C-BE32-E72D297353CC}">
              <c16:uniqueId val="{00000000-ED47-4999-A87A-19E70F9917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ED47-4999-A87A-19E70F9917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3.23</c:v>
                </c:pt>
                <c:pt idx="1">
                  <c:v>6.09</c:v>
                </c:pt>
                <c:pt idx="2">
                  <c:v>8.65</c:v>
                </c:pt>
                <c:pt idx="3">
                  <c:v>10.8</c:v>
                </c:pt>
                <c:pt idx="4">
                  <c:v>13.07</c:v>
                </c:pt>
              </c:numCache>
            </c:numRef>
          </c:val>
          <c:extLst>
            <c:ext xmlns:c16="http://schemas.microsoft.com/office/drawing/2014/chart" uri="{C3380CC4-5D6E-409C-BE32-E72D297353CC}">
              <c16:uniqueId val="{00000000-7F6C-4CD6-A5EA-3BC64C579B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7F6C-4CD6-A5EA-3BC64C579B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0-451D-B5A4-42383CFCDC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6740-451D-B5A4-42383CFCDC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86-4D25-BCB1-6620D32CF5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6686-4D25-BCB1-6620D32CF5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51.59</c:v>
                </c:pt>
                <c:pt idx="1">
                  <c:v>61.41</c:v>
                </c:pt>
                <c:pt idx="2">
                  <c:v>30.66</c:v>
                </c:pt>
                <c:pt idx="3">
                  <c:v>35.29</c:v>
                </c:pt>
                <c:pt idx="4">
                  <c:v>-18.600000000000001</c:v>
                </c:pt>
              </c:numCache>
            </c:numRef>
          </c:val>
          <c:extLst>
            <c:ext xmlns:c16="http://schemas.microsoft.com/office/drawing/2014/chart" uri="{C3380CC4-5D6E-409C-BE32-E72D297353CC}">
              <c16:uniqueId val="{00000000-9338-47E4-8A68-D097CADE56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9338-47E4-8A68-D097CADE56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1231.8800000000001</c:v>
                </c:pt>
                <c:pt idx="1">
                  <c:v>1271.02</c:v>
                </c:pt>
                <c:pt idx="2">
                  <c:v>1284.6500000000001</c:v>
                </c:pt>
                <c:pt idx="3">
                  <c:v>1294.08</c:v>
                </c:pt>
                <c:pt idx="4">
                  <c:v>998.25</c:v>
                </c:pt>
              </c:numCache>
            </c:numRef>
          </c:val>
          <c:extLst>
            <c:ext xmlns:c16="http://schemas.microsoft.com/office/drawing/2014/chart" uri="{C3380CC4-5D6E-409C-BE32-E72D297353CC}">
              <c16:uniqueId val="{00000000-6686-4644-9F2C-3A183352A8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6686-4644-9F2C-3A183352A8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94.09</c:v>
                </c:pt>
                <c:pt idx="1">
                  <c:v>92.21</c:v>
                </c:pt>
                <c:pt idx="2">
                  <c:v>88.09</c:v>
                </c:pt>
                <c:pt idx="3">
                  <c:v>87.36</c:v>
                </c:pt>
                <c:pt idx="4">
                  <c:v>70.09</c:v>
                </c:pt>
              </c:numCache>
            </c:numRef>
          </c:val>
          <c:extLst>
            <c:ext xmlns:c16="http://schemas.microsoft.com/office/drawing/2014/chart" uri="{C3380CC4-5D6E-409C-BE32-E72D297353CC}">
              <c16:uniqueId val="{00000000-5A30-49FE-BD1A-5DB61EC816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5A30-49FE-BD1A-5DB61EC816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154.69</c:v>
                </c:pt>
                <c:pt idx="2">
                  <c:v>163.46</c:v>
                </c:pt>
                <c:pt idx="3">
                  <c:v>162.26</c:v>
                </c:pt>
                <c:pt idx="4">
                  <c:v>175.94</c:v>
                </c:pt>
              </c:numCache>
            </c:numRef>
          </c:val>
          <c:extLst>
            <c:ext xmlns:c16="http://schemas.microsoft.com/office/drawing/2014/chart" uri="{C3380CC4-5D6E-409C-BE32-E72D297353CC}">
              <c16:uniqueId val="{00000000-D84A-4722-AFE3-A3239356AC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D84A-4722-AFE3-A3239356AC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栃木県　大田原市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非設置</v>
      </c>
      <c r="AE8" s="72"/>
      <c r="AF8" s="72"/>
      <c r="AG8" s="72"/>
      <c r="AH8" s="72"/>
      <c r="AI8" s="72"/>
      <c r="AJ8" s="72"/>
      <c r="AK8" s="3"/>
      <c r="AL8" s="51">
        <f>データ!S6</f>
        <v>68053</v>
      </c>
      <c r="AM8" s="51"/>
      <c r="AN8" s="51"/>
      <c r="AO8" s="51"/>
      <c r="AP8" s="51"/>
      <c r="AQ8" s="51"/>
      <c r="AR8" s="51"/>
      <c r="AS8" s="51"/>
      <c r="AT8" s="52">
        <f>データ!T6</f>
        <v>354.36</v>
      </c>
      <c r="AU8" s="52"/>
      <c r="AV8" s="52"/>
      <c r="AW8" s="52"/>
      <c r="AX8" s="52"/>
      <c r="AY8" s="52"/>
      <c r="AZ8" s="52"/>
      <c r="BA8" s="52"/>
      <c r="BB8" s="52">
        <f>データ!U6</f>
        <v>192.04</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f>データ!O6</f>
        <v>58.03</v>
      </c>
      <c r="J10" s="52"/>
      <c r="K10" s="52"/>
      <c r="L10" s="52"/>
      <c r="M10" s="52"/>
      <c r="N10" s="52"/>
      <c r="O10" s="52"/>
      <c r="P10" s="52">
        <f>データ!P6</f>
        <v>13.06</v>
      </c>
      <c r="Q10" s="52"/>
      <c r="R10" s="52"/>
      <c r="S10" s="52"/>
      <c r="T10" s="52"/>
      <c r="U10" s="52"/>
      <c r="V10" s="52"/>
      <c r="W10" s="52">
        <f>データ!Q6</f>
        <v>77.44</v>
      </c>
      <c r="X10" s="52"/>
      <c r="Y10" s="52"/>
      <c r="Z10" s="52"/>
      <c r="AA10" s="52"/>
      <c r="AB10" s="52"/>
      <c r="AC10" s="52"/>
      <c r="AD10" s="51">
        <f>データ!R6</f>
        <v>2750</v>
      </c>
      <c r="AE10" s="51"/>
      <c r="AF10" s="51"/>
      <c r="AG10" s="51"/>
      <c r="AH10" s="51"/>
      <c r="AI10" s="51"/>
      <c r="AJ10" s="51"/>
      <c r="AK10" s="2"/>
      <c r="AL10" s="51">
        <f>データ!V6</f>
        <v>8816</v>
      </c>
      <c r="AM10" s="51"/>
      <c r="AN10" s="51"/>
      <c r="AO10" s="51"/>
      <c r="AP10" s="51"/>
      <c r="AQ10" s="51"/>
      <c r="AR10" s="51"/>
      <c r="AS10" s="51"/>
      <c r="AT10" s="52">
        <f>データ!W6</f>
        <v>3.74</v>
      </c>
      <c r="AU10" s="52"/>
      <c r="AV10" s="52"/>
      <c r="AW10" s="52"/>
      <c r="AX10" s="52"/>
      <c r="AY10" s="52"/>
      <c r="AZ10" s="52"/>
      <c r="BA10" s="52"/>
      <c r="BB10" s="52">
        <f>データ!X6</f>
        <v>2357.2199999999998</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h3SwPeYufWzonxYjDbMaN391o+y3lzWMoQm8Og9FSC8gQ7AyUyzVbtAsQU0fLOSDvr84rsPGNFQ5f7+CPuI0Q==" saltValue="AlnZUSgB0bGlIlQObXUt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92100</v>
      </c>
      <c r="D6" s="19">
        <f t="shared" si="3"/>
        <v>46</v>
      </c>
      <c r="E6" s="19">
        <f t="shared" si="3"/>
        <v>17</v>
      </c>
      <c r="F6" s="19">
        <f t="shared" si="3"/>
        <v>4</v>
      </c>
      <c r="G6" s="19">
        <f t="shared" si="3"/>
        <v>0</v>
      </c>
      <c r="H6" s="19" t="str">
        <f t="shared" si="3"/>
        <v>栃木県　大田原市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58.03</v>
      </c>
      <c r="P6" s="20">
        <f t="shared" si="3"/>
        <v>13.06</v>
      </c>
      <c r="Q6" s="20">
        <f t="shared" si="3"/>
        <v>77.44</v>
      </c>
      <c r="R6" s="20">
        <f t="shared" si="3"/>
        <v>2750</v>
      </c>
      <c r="S6" s="20">
        <f t="shared" si="3"/>
        <v>68053</v>
      </c>
      <c r="T6" s="20">
        <f t="shared" si="3"/>
        <v>354.36</v>
      </c>
      <c r="U6" s="20">
        <f t="shared" si="3"/>
        <v>192.04</v>
      </c>
      <c r="V6" s="20">
        <f t="shared" si="3"/>
        <v>8816</v>
      </c>
      <c r="W6" s="20">
        <f t="shared" si="3"/>
        <v>3.74</v>
      </c>
      <c r="X6" s="20">
        <f t="shared" si="3"/>
        <v>2357.2199999999998</v>
      </c>
      <c r="Y6" s="21">
        <f>IF(Y7="",NA(),Y7)</f>
        <v>139.43</v>
      </c>
      <c r="Z6" s="21">
        <f t="shared" ref="Z6:AH6" si="4">IF(Z7="",NA(),Z7)</f>
        <v>122.87</v>
      </c>
      <c r="AA6" s="21">
        <f t="shared" si="4"/>
        <v>117.88</v>
      </c>
      <c r="AB6" s="21">
        <f t="shared" si="4"/>
        <v>122.22</v>
      </c>
      <c r="AC6" s="21">
        <f t="shared" si="4"/>
        <v>115.08</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51.59</v>
      </c>
      <c r="AV6" s="21">
        <f t="shared" ref="AV6:BD6" si="6">IF(AV7="",NA(),AV7)</f>
        <v>61.41</v>
      </c>
      <c r="AW6" s="21">
        <f t="shared" si="6"/>
        <v>30.66</v>
      </c>
      <c r="AX6" s="21">
        <f t="shared" si="6"/>
        <v>35.29</v>
      </c>
      <c r="AY6" s="21">
        <f t="shared" si="6"/>
        <v>-18.600000000000001</v>
      </c>
      <c r="AZ6" s="21">
        <f t="shared" si="6"/>
        <v>44.24</v>
      </c>
      <c r="BA6" s="21">
        <f t="shared" si="6"/>
        <v>43.07</v>
      </c>
      <c r="BB6" s="21">
        <f t="shared" si="6"/>
        <v>45.42</v>
      </c>
      <c r="BC6" s="21">
        <f t="shared" si="6"/>
        <v>45.01</v>
      </c>
      <c r="BD6" s="21">
        <f t="shared" si="6"/>
        <v>46.37</v>
      </c>
      <c r="BE6" s="20" t="str">
        <f>IF(BE7="","",IF(BE7="-","【-】","【"&amp;SUBSTITUTE(TEXT(BE7,"#,##0.00"),"-","△")&amp;"】"))</f>
        <v>【50.90】</v>
      </c>
      <c r="BF6" s="21">
        <f>IF(BF7="",NA(),BF7)</f>
        <v>1231.8800000000001</v>
      </c>
      <c r="BG6" s="21">
        <f t="shared" ref="BG6:BO6" si="7">IF(BG7="",NA(),BG7)</f>
        <v>1271.02</v>
      </c>
      <c r="BH6" s="21">
        <f t="shared" si="7"/>
        <v>1284.6500000000001</v>
      </c>
      <c r="BI6" s="21">
        <f t="shared" si="7"/>
        <v>1294.08</v>
      </c>
      <c r="BJ6" s="21">
        <f t="shared" si="7"/>
        <v>998.25</v>
      </c>
      <c r="BK6" s="21">
        <f t="shared" si="7"/>
        <v>1258.43</v>
      </c>
      <c r="BL6" s="21">
        <f t="shared" si="7"/>
        <v>1163.75</v>
      </c>
      <c r="BM6" s="21">
        <f t="shared" si="7"/>
        <v>1195.47</v>
      </c>
      <c r="BN6" s="21">
        <f t="shared" si="7"/>
        <v>1141.98</v>
      </c>
      <c r="BO6" s="21">
        <f t="shared" si="7"/>
        <v>1062.58</v>
      </c>
      <c r="BP6" s="20" t="str">
        <f>IF(BP7="","",IF(BP7="-","【-】","【"&amp;SUBSTITUTE(TEXT(BP7,"#,##0.00"),"-","△")&amp;"】"))</f>
        <v>【1,099.15】</v>
      </c>
      <c r="BQ6" s="21">
        <f>IF(BQ7="",NA(),BQ7)</f>
        <v>94.09</v>
      </c>
      <c r="BR6" s="21">
        <f t="shared" ref="BR6:BZ6" si="8">IF(BR7="",NA(),BR7)</f>
        <v>92.21</v>
      </c>
      <c r="BS6" s="21">
        <f t="shared" si="8"/>
        <v>88.09</v>
      </c>
      <c r="BT6" s="21">
        <f t="shared" si="8"/>
        <v>87.36</v>
      </c>
      <c r="BU6" s="21">
        <f t="shared" si="8"/>
        <v>70.09</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150</v>
      </c>
      <c r="CC6" s="21">
        <f t="shared" ref="CC6:CK6" si="9">IF(CC7="",NA(),CC7)</f>
        <v>154.69</v>
      </c>
      <c r="CD6" s="21">
        <f t="shared" si="9"/>
        <v>163.46</v>
      </c>
      <c r="CE6" s="21">
        <f t="shared" si="9"/>
        <v>162.26</v>
      </c>
      <c r="CF6" s="21">
        <f t="shared" si="9"/>
        <v>175.94</v>
      </c>
      <c r="CG6" s="21">
        <f t="shared" si="9"/>
        <v>224.88</v>
      </c>
      <c r="CH6" s="21">
        <f t="shared" si="9"/>
        <v>228.64</v>
      </c>
      <c r="CI6" s="21">
        <f t="shared" si="9"/>
        <v>239.46</v>
      </c>
      <c r="CJ6" s="21">
        <f t="shared" si="9"/>
        <v>194.42</v>
      </c>
      <c r="CK6" s="21">
        <f t="shared" si="9"/>
        <v>201.33</v>
      </c>
      <c r="CL6" s="20" t="str">
        <f>IF(CL7="","",IF(CL7="-","【-】","【"&amp;SUBSTITUTE(TEXT(CL7,"#,##0.00"),"-","△")&amp;"】"))</f>
        <v>【225.78】</v>
      </c>
      <c r="CM6" s="21">
        <f>IF(CM7="",NA(),CM7)</f>
        <v>96.9</v>
      </c>
      <c r="CN6" s="21">
        <f t="shared" ref="CN6:CV6" si="10">IF(CN7="",NA(),CN7)</f>
        <v>107.05</v>
      </c>
      <c r="CO6" s="21">
        <f t="shared" si="10"/>
        <v>94.5</v>
      </c>
      <c r="CP6" s="21">
        <f t="shared" si="10"/>
        <v>90.5</v>
      </c>
      <c r="CQ6" s="21">
        <f t="shared" si="10"/>
        <v>113.45</v>
      </c>
      <c r="CR6" s="21">
        <f t="shared" si="10"/>
        <v>42.4</v>
      </c>
      <c r="CS6" s="21">
        <f t="shared" si="10"/>
        <v>42.28</v>
      </c>
      <c r="CT6" s="21">
        <f t="shared" si="10"/>
        <v>41.06</v>
      </c>
      <c r="CU6" s="21">
        <f t="shared" si="10"/>
        <v>45.6</v>
      </c>
      <c r="CV6" s="21">
        <f t="shared" si="10"/>
        <v>44.79</v>
      </c>
      <c r="CW6" s="20" t="str">
        <f>IF(CW7="","",IF(CW7="-","【-】","【"&amp;SUBSTITUTE(TEXT(CW7,"#,##0.00"),"-","△")&amp;"】"))</f>
        <v>【43.17】</v>
      </c>
      <c r="CX6" s="21">
        <f>IF(CX7="",NA(),CX7)</f>
        <v>62.84</v>
      </c>
      <c r="CY6" s="21">
        <f t="shared" ref="CY6:DG6" si="11">IF(CY7="",NA(),CY7)</f>
        <v>62.96</v>
      </c>
      <c r="CZ6" s="21">
        <f t="shared" si="11"/>
        <v>61.56</v>
      </c>
      <c r="DA6" s="21">
        <f t="shared" si="11"/>
        <v>63.16</v>
      </c>
      <c r="DB6" s="21">
        <f t="shared" si="11"/>
        <v>71.14</v>
      </c>
      <c r="DC6" s="21">
        <f t="shared" si="11"/>
        <v>84.19</v>
      </c>
      <c r="DD6" s="21">
        <f t="shared" si="11"/>
        <v>84.34</v>
      </c>
      <c r="DE6" s="21">
        <f t="shared" si="11"/>
        <v>84.34</v>
      </c>
      <c r="DF6" s="21">
        <f t="shared" si="11"/>
        <v>88.66</v>
      </c>
      <c r="DG6" s="21">
        <f t="shared" si="11"/>
        <v>88.68</v>
      </c>
      <c r="DH6" s="20" t="str">
        <f>IF(DH7="","",IF(DH7="-","【-】","【"&amp;SUBSTITUTE(TEXT(DH7,"#,##0.00"),"-","△")&amp;"】"))</f>
        <v>【86.31】</v>
      </c>
      <c r="DI6" s="21">
        <f>IF(DI7="",NA(),DI7)</f>
        <v>3.23</v>
      </c>
      <c r="DJ6" s="21">
        <f t="shared" ref="DJ6:DR6" si="12">IF(DJ7="",NA(),DJ7)</f>
        <v>6.09</v>
      </c>
      <c r="DK6" s="21">
        <f t="shared" si="12"/>
        <v>8.65</v>
      </c>
      <c r="DL6" s="21">
        <f t="shared" si="12"/>
        <v>10.8</v>
      </c>
      <c r="DM6" s="21">
        <f t="shared" si="12"/>
        <v>13.07</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2">
      <c r="A7" s="14"/>
      <c r="B7" s="23">
        <v>2024</v>
      </c>
      <c r="C7" s="23">
        <v>92100</v>
      </c>
      <c r="D7" s="23">
        <v>46</v>
      </c>
      <c r="E7" s="23">
        <v>17</v>
      </c>
      <c r="F7" s="23">
        <v>4</v>
      </c>
      <c r="G7" s="23">
        <v>0</v>
      </c>
      <c r="H7" s="23" t="s">
        <v>96</v>
      </c>
      <c r="I7" s="23" t="s">
        <v>97</v>
      </c>
      <c r="J7" s="23" t="s">
        <v>98</v>
      </c>
      <c r="K7" s="23" t="s">
        <v>99</v>
      </c>
      <c r="L7" s="23" t="s">
        <v>100</v>
      </c>
      <c r="M7" s="23" t="s">
        <v>101</v>
      </c>
      <c r="N7" s="24" t="s">
        <v>102</v>
      </c>
      <c r="O7" s="24">
        <v>58.03</v>
      </c>
      <c r="P7" s="24">
        <v>13.06</v>
      </c>
      <c r="Q7" s="24">
        <v>77.44</v>
      </c>
      <c r="R7" s="24">
        <v>2750</v>
      </c>
      <c r="S7" s="24">
        <v>68053</v>
      </c>
      <c r="T7" s="24">
        <v>354.36</v>
      </c>
      <c r="U7" s="24">
        <v>192.04</v>
      </c>
      <c r="V7" s="24">
        <v>8816</v>
      </c>
      <c r="W7" s="24">
        <v>3.74</v>
      </c>
      <c r="X7" s="24">
        <v>2357.2199999999998</v>
      </c>
      <c r="Y7" s="24">
        <v>139.43</v>
      </c>
      <c r="Z7" s="24">
        <v>122.87</v>
      </c>
      <c r="AA7" s="24">
        <v>117.88</v>
      </c>
      <c r="AB7" s="24">
        <v>122.22</v>
      </c>
      <c r="AC7" s="24">
        <v>115.08</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51.59</v>
      </c>
      <c r="AV7" s="24">
        <v>61.41</v>
      </c>
      <c r="AW7" s="24">
        <v>30.66</v>
      </c>
      <c r="AX7" s="24">
        <v>35.29</v>
      </c>
      <c r="AY7" s="24">
        <v>-18.600000000000001</v>
      </c>
      <c r="AZ7" s="24">
        <v>44.24</v>
      </c>
      <c r="BA7" s="24">
        <v>43.07</v>
      </c>
      <c r="BB7" s="24">
        <v>45.42</v>
      </c>
      <c r="BC7" s="24">
        <v>45.01</v>
      </c>
      <c r="BD7" s="24">
        <v>46.37</v>
      </c>
      <c r="BE7" s="24">
        <v>50.9</v>
      </c>
      <c r="BF7" s="24">
        <v>1231.8800000000001</v>
      </c>
      <c r="BG7" s="24">
        <v>1271.02</v>
      </c>
      <c r="BH7" s="24">
        <v>1284.6500000000001</v>
      </c>
      <c r="BI7" s="24">
        <v>1294.08</v>
      </c>
      <c r="BJ7" s="24">
        <v>998.25</v>
      </c>
      <c r="BK7" s="24">
        <v>1258.43</v>
      </c>
      <c r="BL7" s="24">
        <v>1163.75</v>
      </c>
      <c r="BM7" s="24">
        <v>1195.47</v>
      </c>
      <c r="BN7" s="24">
        <v>1141.98</v>
      </c>
      <c r="BO7" s="24">
        <v>1062.58</v>
      </c>
      <c r="BP7" s="24">
        <v>1099.1500000000001</v>
      </c>
      <c r="BQ7" s="24">
        <v>94.09</v>
      </c>
      <c r="BR7" s="24">
        <v>92.21</v>
      </c>
      <c r="BS7" s="24">
        <v>88.09</v>
      </c>
      <c r="BT7" s="24">
        <v>87.36</v>
      </c>
      <c r="BU7" s="24">
        <v>70.09</v>
      </c>
      <c r="BV7" s="24">
        <v>73.36</v>
      </c>
      <c r="BW7" s="24">
        <v>72.599999999999994</v>
      </c>
      <c r="BX7" s="24">
        <v>69.430000000000007</v>
      </c>
      <c r="BY7" s="24">
        <v>82.27</v>
      </c>
      <c r="BZ7" s="24">
        <v>80.36</v>
      </c>
      <c r="CA7" s="24">
        <v>72.92</v>
      </c>
      <c r="CB7" s="24">
        <v>150</v>
      </c>
      <c r="CC7" s="24">
        <v>154.69</v>
      </c>
      <c r="CD7" s="24">
        <v>163.46</v>
      </c>
      <c r="CE7" s="24">
        <v>162.26</v>
      </c>
      <c r="CF7" s="24">
        <v>175.94</v>
      </c>
      <c r="CG7" s="24">
        <v>224.88</v>
      </c>
      <c r="CH7" s="24">
        <v>228.64</v>
      </c>
      <c r="CI7" s="24">
        <v>239.46</v>
      </c>
      <c r="CJ7" s="24">
        <v>194.42</v>
      </c>
      <c r="CK7" s="24">
        <v>201.33</v>
      </c>
      <c r="CL7" s="24">
        <v>225.78</v>
      </c>
      <c r="CM7" s="24">
        <v>96.9</v>
      </c>
      <c r="CN7" s="24">
        <v>107.05</v>
      </c>
      <c r="CO7" s="24">
        <v>94.5</v>
      </c>
      <c r="CP7" s="24">
        <v>90.5</v>
      </c>
      <c r="CQ7" s="24">
        <v>113.45</v>
      </c>
      <c r="CR7" s="24">
        <v>42.4</v>
      </c>
      <c r="CS7" s="24">
        <v>42.28</v>
      </c>
      <c r="CT7" s="24">
        <v>41.06</v>
      </c>
      <c r="CU7" s="24">
        <v>45.6</v>
      </c>
      <c r="CV7" s="24">
        <v>44.79</v>
      </c>
      <c r="CW7" s="24">
        <v>43.17</v>
      </c>
      <c r="CX7" s="24">
        <v>62.84</v>
      </c>
      <c r="CY7" s="24">
        <v>62.96</v>
      </c>
      <c r="CZ7" s="24">
        <v>61.56</v>
      </c>
      <c r="DA7" s="24">
        <v>63.16</v>
      </c>
      <c r="DB7" s="24">
        <v>71.14</v>
      </c>
      <c r="DC7" s="24">
        <v>84.19</v>
      </c>
      <c r="DD7" s="24">
        <v>84.34</v>
      </c>
      <c r="DE7" s="24">
        <v>84.34</v>
      </c>
      <c r="DF7" s="24">
        <v>88.66</v>
      </c>
      <c r="DG7" s="24">
        <v>88.68</v>
      </c>
      <c r="DH7" s="24">
        <v>86.31</v>
      </c>
      <c r="DI7" s="24">
        <v>3.23</v>
      </c>
      <c r="DJ7" s="24">
        <v>6.09</v>
      </c>
      <c r="DK7" s="24">
        <v>8.65</v>
      </c>
      <c r="DL7" s="24">
        <v>10.8</v>
      </c>
      <c r="DM7" s="24">
        <v>13.07</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2026-01-19T07:36:12Z</cp:lastPrinted>
  <dcterms:created xsi:type="dcterms:W3CDTF">2025-12-23T06:09:49Z</dcterms:created>
  <dcterms:modified xsi:type="dcterms:W3CDTF">2026-03-06T05:08:13Z</dcterms:modified>
  <cp:category/>
</cp:coreProperties>
</file>