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05財政担当\R7（2025）\④公営企業\02 公営企業決算統計\15 公営企業に係る経営比較分析表（令和６年度決算）の分析等について\06 県HP公開\01 上水道\"/>
    </mc:Choice>
  </mc:AlternateContent>
  <xr:revisionPtr revIDLastSave="0" documentId="13_ncr:1_{8AE9CBAC-28CB-4DB8-8E7A-DE52A645F6B3}" xr6:coauthVersionLast="47" xr6:coauthVersionMax="47" xr10:uidLastSave="{00000000-0000-0000-0000-000000000000}"/>
  <workbookProtection workbookAlgorithmName="SHA-512" workbookHashValue="Pcs1tNxX5SIjzV+Uem7fYI3t+3G/auQDSWn9+jyGe1uGANWrqp7VzipuIpAleshKUy8jyRHaJJKOAuSGUEdOLg==" workbookSaltValue="lPVMTUQjRsQCf1iWniGPQw==" workbookSpinCount="100000" lockStructure="1"/>
  <bookViews>
    <workbookView xWindow="45" yWindow="-163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J85" i="4"/>
  <c r="H85" i="4"/>
  <c r="G85" i="4"/>
  <c r="BB10" i="4"/>
  <c r="AT10" i="4"/>
  <c r="I10" i="4"/>
  <c r="B10" i="4"/>
  <c r="BB8" i="4"/>
  <c r="AT8" i="4"/>
  <c r="AL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<sst xmlns="http://schemas.openxmlformats.org/spreadsheetml/2006/main" count="228" uniqueCount="112">
  <si>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</si>
  <si>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</si>
  <si>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</si>
  <si>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</si>
  <si>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</si>
  <si>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</si>
  <si>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</si>
  <si>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</si>
  <si>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</si>
  <si>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</si>
  <si>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</si>
  <si>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</si>
  <si>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</si>
  <si>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</si>
  <si>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</si>
  <si>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</si>
  <si>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</si>
  <si>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</si>
  <si>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</si>
  <si>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</si>
  <si>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</si>
  <si>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</si>
  <si>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</si>
  <si>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</si>
  <si>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</si>
  <si>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</si>
  <si>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</si>
  <si>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</si>
  <si>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</si>
  <si>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</si>
  <si>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</si>
  <si>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</si>
  <si>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</si>
  <si>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</si>
  <si>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</si>
  <si>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</si>
  <si>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</si>
  <si>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</si>
  <si>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</si>
  <si>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</si>
  <si>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</si>
  <si>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</si>
  <si>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</si>
  <si>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</si>
  <si>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</si>
  <si>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</si>
  <si>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</si>
  <si>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</si>
  <si>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</si>
  <si>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</si>
  <si>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</si>
  <si>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</si>
  <si>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</si>
  <si>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</si>
  <si>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</si>
  <si>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</si>
  <si>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</si>
  <si>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</si>
  <si>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</si>
  <si>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</si>
  <si>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</si>
  <si>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</si>
  <si>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</si>
  <si>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</si>
  <si>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</si>
  <si>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</si>
  <si>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</si>
  <si>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</si>
  <si>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</si>
  <si>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</si>
  <si>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</si>
  <si>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</si>
  <si>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</si>
  <si>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</si>
  <si>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</si>
  <si>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</si>
  <si>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</si>
  <si>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</si>
  <si>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</si>
  <si>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</si>
  <si>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</si>
  <si>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</si>
  <si>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</si>
  <si>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</si>
  <si>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</si>
  <si>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</si>
  <si>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</si>
  <si>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</si>
  <si>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</si>
  <si>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</si>
  <si>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</si>
  <si>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</si>
  <si>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</si>
  <si>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栃木県　大田原市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</si>
  <si>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</si>
  <si>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</si>
  <si>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</si>
  <si>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</si>
  <si>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</si>
  <si>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</si>
  <si>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</si>
  <si>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</si>
  <si>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</si>
  <si>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</si>
  <si>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</si>
  <si>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</si>
  <si>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</si>
  <si>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</si>
  <si>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</si>
  <si>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の減価償却率は年々上昇しており、類似団体平均を上回っています。これは、管路や機械設備などの使用年数が進み、老朽化が進行していることを示しています。今後も、資産の計画的な更新と維持管理を継続していく必要があります。
②管路経年化率は昨年度から約0.7ポイント上昇しており、例年と同じペースで老朽化が進んでいます。管路の老朽化が進むと漏水や施設トラブルのリスクが高まるため、計画的な管路更新を継続的に行う必要があります。
③管路更新率は昨年度から0.13ポイント増加しましたが、依然として類似団体平均を下回っています。今後も財政状況と整備計画のバランスを考慮しつつ、管路の更新を着実に進めることが求められます。</t>
    <rPh sb="42" eb="44">
      <t>カンロ</t>
    </rPh>
    <rPh sb="84" eb="86">
      <t>シサン</t>
    </rPh>
    <phoneticPr fontId="4"/>
  </si>
  <si>
    <t>　急速な人口減少に伴う給水需要の減少に加え、職員給与費の増加、物価高騰による営業費用の増加もあり、依然として厳しい経営状況にあります。給水収益は今後も減少が見込まれることから、将来的な需要に応じた適正規模での事業運営が求められています。
　一方、施設および管路の老朽化に伴う更新需要は年々増えています。これらに対応するため、更新投資の優先順位付けや平準化を図り、計画的に施設更新を進めていくことが求められます。
　また、公営企業に携わる人材の確保が困難な中、業務の効率化や運営体制の見直しも重要な課題です。
　今後は、費用および収入の見込みを踏まえ、持続可能な事業運営の確保に向け、料金改定についても検討する必要があります。</t>
    <rPh sb="142" eb="144">
      <t>ネンネン</t>
    </rPh>
    <rPh sb="190" eb="191">
      <t>スス</t>
    </rPh>
    <phoneticPr fontId="4"/>
  </si>
  <si>
    <t>①対前年度比で経常収益はほぼ横ばいであったものの、修繕費の増加等により経常費用が増加したため、経常収支比率は約1.1ポイント減少しました。
②累積欠損金はありません。
③過年度と同様、流動比率は類似団体平均を大きく下回っています。今後も給水収益の減少や修繕費等の増加により、流動比率はさらに低下する見込みです。
④企業債残高対給水収益比率は類似団体平均を上回っていますが、企業債残高は年々減少傾向にあります。そのため、今後も比率は減少していく見込みです。
⑤料金回収率は類似団体平均を大きく上回っており、給水に係る費用は給水収益で十分まかなえていると評価できます。
⑥給水原価は昨年度からわずかに増加しており、類似団体平均と比較しても依然として高い水準にあります。高い原価は経営圧迫の要因となるため、今後は原価管理の強化と効率的な運営が課題となります。
⑦施設利用率は類似団体平均を大きく上回っており、効率的に施設を稼働できているといえます。今後も同程度の水準を維持することに努め、必要に応じて施設のダウンサイジングも検討していきます。
⑧有収率は昨年度からほぼ横ばいで、類似団体平均との差は依然として大きい状況です。今後も漏水調査を継続するとともに、AI等の新技術を積極的に導入し、有収率の向上に取り組みます。</t>
    <rPh sb="137" eb="141">
      <t>リュウドウヒリツ</t>
    </rPh>
    <rPh sb="229" eb="234">
      <t>リョウキンカイシュウリツ</t>
    </rPh>
    <rPh sb="337" eb="339">
      <t>ケイエイ</t>
    </rPh>
    <rPh sb="378" eb="380">
      <t>シセツ</t>
    </rPh>
    <rPh sb="380" eb="383">
      <t>リヨウリツ</t>
    </rPh>
    <rPh sb="470" eb="473">
      <t>ユウシュウリツ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</si>
</sst>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0.51</c:v>
                </c:pt>
                <c:pt idx="1">
                  <c:v>0.61</c:v>
                </c:pt>
                <c:pt idx="2">
                  <c:v>0.65</c:v>
                </c:pt>
                <c:pt idx="3">
                  <c:v>0.28999999999999998</c:v>
                </c:pt>
                <c:pt idx="4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5-4D2D-B330-77A85326B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</c:v>
                </c:pt>
                <c:pt idx="1">
                  <c:v>0.56000000000000005</c:v>
                </c:pt>
                <c:pt idx="2">
                  <c:v>0.6</c:v>
                </c:pt>
                <c:pt idx="3">
                  <c:v>0.53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5-4D2D-B330-77A85326B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69.87</c:v>
                </c:pt>
                <c:pt idx="1">
                  <c:v>68.569999999999993</c:v>
                </c:pt>
                <c:pt idx="2">
                  <c:v>68.319999999999993</c:v>
                </c:pt>
                <c:pt idx="3">
                  <c:v>69.489999999999995</c:v>
                </c:pt>
                <c:pt idx="4">
                  <c:v>69.48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0-424B-B022-35828C8D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59.91</c:v>
                </c:pt>
                <c:pt idx="1">
                  <c:v>59.4</c:v>
                </c:pt>
                <c:pt idx="2">
                  <c:v>59.24</c:v>
                </c:pt>
                <c:pt idx="3">
                  <c:v>58.77</c:v>
                </c:pt>
                <c:pt idx="4">
                  <c:v>59.17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0-424B-B022-35828C8D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84.3</c:v>
                </c:pt>
                <c:pt idx="1">
                  <c:v>85.96</c:v>
                </c:pt>
                <c:pt idx="2">
                  <c:v>85.58</c:v>
                </c:pt>
                <c:pt idx="3">
                  <c:v>82.78</c:v>
                </c:pt>
                <c:pt idx="4">
                  <c:v>82.82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C-49F5-A825-80AE36052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87.26</c:v>
                </c:pt>
                <c:pt idx="1">
                  <c:v>87.57</c:v>
                </c:pt>
                <c:pt idx="2">
                  <c:v>87.26</c:v>
                </c:pt>
                <c:pt idx="3">
                  <c:v>86.95</c:v>
                </c:pt>
                <c:pt idx="4">
                  <c:v>86.58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C-49F5-A825-80AE36052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112.11</c:v>
                </c:pt>
                <c:pt idx="1">
                  <c:v>111.31</c:v>
                </c:pt>
                <c:pt idx="2">
                  <c:v>107.65</c:v>
                </c:pt>
                <c:pt idx="3">
                  <c:v>111.72</c:v>
                </c:pt>
                <c:pt idx="4">
                  <c:v>110.6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5-4991-BBD8-CCC8E5A54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110.91</c:v>
                </c:pt>
                <c:pt idx="1">
                  <c:v>111.49</c:v>
                </c:pt>
                <c:pt idx="2">
                  <c:v>109.09</c:v>
                </c:pt>
                <c:pt idx="3">
                  <c:v>109.05</c:v>
                </c:pt>
                <c:pt idx="4">
                  <c:v>107.61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5-4991-BBD8-CCC8E5A54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51.18</c:v>
                </c:pt>
                <c:pt idx="1">
                  <c:v>51.75</c:v>
                </c:pt>
                <c:pt idx="2">
                  <c:v>52.94</c:v>
                </c:pt>
                <c:pt idx="3">
                  <c:v>54.6</c:v>
                </c:pt>
                <c:pt idx="4">
                  <c:v>55.84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9-46EF-99A0-31113AC02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49.2</c:v>
                </c:pt>
                <c:pt idx="1">
                  <c:v>50.01</c:v>
                </c:pt>
                <c:pt idx="2">
                  <c:v>50.99</c:v>
                </c:pt>
                <c:pt idx="3">
                  <c:v>51.79</c:v>
                </c:pt>
                <c:pt idx="4">
                  <c:v>52.02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9-46EF-99A0-31113AC02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14.92</c:v>
                </c:pt>
                <c:pt idx="1">
                  <c:v>15.4</c:v>
                </c:pt>
                <c:pt idx="2">
                  <c:v>15.4</c:v>
                </c:pt>
                <c:pt idx="3">
                  <c:v>16.12</c:v>
                </c:pt>
                <c:pt idx="4">
                  <c:v>16.850000000000001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5-4094-8CDA-481CCF4A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18.329999999999998</c:v>
                </c:pt>
                <c:pt idx="1">
                  <c:v>20.27</c:v>
                </c:pt>
                <c:pt idx="2">
                  <c:v>21.69</c:v>
                </c:pt>
                <c:pt idx="3">
                  <c:v>23.19</c:v>
                </c:pt>
                <c:pt idx="4">
                  <c:v>24.61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5-4094-8CDA-481CCF4A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6-4291-894C-B8BFA355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0.92</c:v>
                </c:pt>
                <c:pt idx="1">
                  <c:v>0.87</c:v>
                </c:pt>
                <c:pt idx="2">
                  <c:v>0.93</c:v>
                </c:pt>
                <c:pt idx="3">
                  <c:v>1.02</c:v>
                </c:pt>
                <c:pt idx="4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6-4291-894C-B8BFA355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238.62</c:v>
                </c:pt>
                <c:pt idx="1">
                  <c:v>212.5</c:v>
                </c:pt>
                <c:pt idx="2">
                  <c:v>182.44</c:v>
                </c:pt>
                <c:pt idx="3">
                  <c:v>207.92</c:v>
                </c:pt>
                <c:pt idx="4">
                  <c:v>207.05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A-4E71-9E5D-E4F24F0B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350.79</c:v>
                </c:pt>
                <c:pt idx="1">
                  <c:v>354.57</c:v>
                </c:pt>
                <c:pt idx="2">
                  <c:v>357.74</c:v>
                </c:pt>
                <c:pt idx="3">
                  <c:v>344.88</c:v>
                </c:pt>
                <c:pt idx="4">
                  <c:v>326.02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A-4E71-9E5D-E4F24F0B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404.24</c:v>
                </c:pt>
                <c:pt idx="1">
                  <c:v>390.83</c:v>
                </c:pt>
                <c:pt idx="2">
                  <c:v>369.67</c:v>
                </c:pt>
                <c:pt idx="3">
                  <c:v>351.3</c:v>
                </c:pt>
                <c:pt idx="4">
                  <c:v>332.15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0-416F-AC17-C706C90D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322.92</c:v>
                </c:pt>
                <c:pt idx="1">
                  <c:v>303.45999999999998</c:v>
                </c:pt>
                <c:pt idx="2">
                  <c:v>307.27999999999997</c:v>
                </c:pt>
                <c:pt idx="3">
                  <c:v>304.02</c:v>
                </c:pt>
                <c:pt idx="4">
                  <c:v>300.54000000000002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0-416F-AC17-C706C90D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106.78</c:v>
                </c:pt>
                <c:pt idx="1">
                  <c:v>105.39</c:v>
                </c:pt>
                <c:pt idx="2">
                  <c:v>100.93</c:v>
                </c:pt>
                <c:pt idx="3">
                  <c:v>106.54</c:v>
                </c:pt>
                <c:pt idx="4">
                  <c:v>105.2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0-442F-A965-3F6D33FC3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100.85</c:v>
                </c:pt>
                <c:pt idx="1">
                  <c:v>103.79</c:v>
                </c:pt>
                <c:pt idx="2">
                  <c:v>98.3</c:v>
                </c:pt>
                <c:pt idx="3">
                  <c:v>98.89</c:v>
                </c:pt>
                <c:pt idx="4">
                  <c:v>99.25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0-442F-A965-3F6D33FC3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191.16</c:v>
                </c:pt>
                <c:pt idx="1">
                  <c:v>194.29</c:v>
                </c:pt>
                <c:pt idx="2">
                  <c:v>203.83</c:v>
                </c:pt>
                <c:pt idx="3">
                  <c:v>193.96</c:v>
                </c:pt>
                <c:pt idx="4">
                  <c:v>196.67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6-428F-A96F-9A69710C5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167.1</c:v>
                </c:pt>
                <c:pt idx="1">
                  <c:v>167.86</c:v>
                </c:pt>
                <c:pt idx="2">
                  <c:v>173.68</c:v>
                </c:pt>
                <c:pt idx="3">
                  <c:v>174.52</c:v>
                </c:pt>
                <c:pt idx="4">
                  <c:v>178.92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6-428F-A96F-9A69710C5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2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2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6" t="str">
        <f>データ!H6</f>
        <v>栃木県　大田原市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2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A4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68053</v>
      </c>
      <c r="AM8" s="65"/>
      <c r="AN8" s="65"/>
      <c r="AO8" s="65"/>
      <c r="AP8" s="65"/>
      <c r="AQ8" s="65"/>
      <c r="AR8" s="65"/>
      <c r="AS8" s="65"/>
      <c r="AT8" s="36">
        <f>データ!$S$6</f>
        <v>354.36</v>
      </c>
      <c r="AU8" s="37"/>
      <c r="AV8" s="37"/>
      <c r="AW8" s="37"/>
      <c r="AX8" s="37"/>
      <c r="AY8" s="37"/>
      <c r="AZ8" s="37"/>
      <c r="BA8" s="37"/>
      <c r="BB8" s="54">
        <f>データ!$T$6</f>
        <v>192.04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2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66.52</v>
      </c>
      <c r="J10" s="37"/>
      <c r="K10" s="37"/>
      <c r="L10" s="37"/>
      <c r="M10" s="37"/>
      <c r="N10" s="37"/>
      <c r="O10" s="64"/>
      <c r="P10" s="54">
        <f>データ!$P$6</f>
        <v>95.01</v>
      </c>
      <c r="Q10" s="54"/>
      <c r="R10" s="54"/>
      <c r="S10" s="54"/>
      <c r="T10" s="54"/>
      <c r="U10" s="54"/>
      <c r="V10" s="54"/>
      <c r="W10" s="65">
        <f>データ!$Q$6</f>
        <v>3740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64099</v>
      </c>
      <c r="AM10" s="65"/>
      <c r="AN10" s="65"/>
      <c r="AO10" s="65"/>
      <c r="AP10" s="65"/>
      <c r="AQ10" s="65"/>
      <c r="AR10" s="65"/>
      <c r="AS10" s="65"/>
      <c r="AT10" s="36">
        <f>データ!$V$6</f>
        <v>291.26</v>
      </c>
      <c r="AU10" s="37"/>
      <c r="AV10" s="37"/>
      <c r="AW10" s="37"/>
      <c r="AX10" s="37"/>
      <c r="AY10" s="37"/>
      <c r="AZ10" s="37"/>
      <c r="BA10" s="37"/>
      <c r="BB10" s="54">
        <f>データ!$W$6</f>
        <v>220.07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111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109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2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2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110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BSlCdQho1uJjTVqlzZJEzMR6dZUYS1TjxFKkxQN7conn5fpbuyIpU2c1STA+KDeQ1TPhRtG1sRZ7H3SHsJ2Rvg==" saltValue="bKhNw+YZgsMK2IprqjJ5s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92100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栃木県　大田原市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A4</v>
      </c>
      <c r="M6" s="20" t="str">
        <f t="shared" si="3"/>
        <v>非設置</v>
      </c>
      <c r="N6" s="21" t="str">
        <f t="shared" si="3"/>
        <v>-</v>
      </c>
      <c r="O6" s="21">
        <f t="shared" si="3"/>
        <v>66.52</v>
      </c>
      <c r="P6" s="21">
        <f t="shared" si="3"/>
        <v>95.01</v>
      </c>
      <c r="Q6" s="21">
        <f t="shared" si="3"/>
        <v>3740</v>
      </c>
      <c r="R6" s="21">
        <f t="shared" si="3"/>
        <v>68053</v>
      </c>
      <c r="S6" s="21">
        <f t="shared" si="3"/>
        <v>354.36</v>
      </c>
      <c r="T6" s="21">
        <f t="shared" si="3"/>
        <v>192.04</v>
      </c>
      <c r="U6" s="21">
        <f t="shared" si="3"/>
        <v>64099</v>
      </c>
      <c r="V6" s="21">
        <f t="shared" si="3"/>
        <v>291.26</v>
      </c>
      <c r="W6" s="21">
        <f t="shared" si="3"/>
        <v>220.07</v>
      </c>
      <c r="X6" s="22">
        <f>IF(X7="",NA(),X7)</f>
        <v>112.11</v>
      </c>
      <c r="Y6" s="22">
        <f t="shared" ref="Y6:AG6" si="4">IF(Y7="",NA(),Y7)</f>
        <v>111.31</v>
      </c>
      <c r="Z6" s="22">
        <f t="shared" si="4"/>
        <v>107.65</v>
      </c>
      <c r="AA6" s="22">
        <f t="shared" si="4"/>
        <v>111.72</v>
      </c>
      <c r="AB6" s="22">
        <f t="shared" si="4"/>
        <v>110.6</v>
      </c>
      <c r="AC6" s="22">
        <f t="shared" si="4"/>
        <v>110.91</v>
      </c>
      <c r="AD6" s="22">
        <f t="shared" si="4"/>
        <v>111.49</v>
      </c>
      <c r="AE6" s="22">
        <f t="shared" si="4"/>
        <v>109.09</v>
      </c>
      <c r="AF6" s="22">
        <f t="shared" si="4"/>
        <v>109.05</v>
      </c>
      <c r="AG6" s="22">
        <f t="shared" si="4"/>
        <v>107.61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0.92</v>
      </c>
      <c r="AO6" s="22">
        <f t="shared" si="5"/>
        <v>0.87</v>
      </c>
      <c r="AP6" s="22">
        <f t="shared" si="5"/>
        <v>0.93</v>
      </c>
      <c r="AQ6" s="22">
        <f t="shared" si="5"/>
        <v>1.02</v>
      </c>
      <c r="AR6" s="22">
        <f t="shared" si="5"/>
        <v>1.24</v>
      </c>
      <c r="AS6" s="21" t="str">
        <f>IF(AS7="","",IF(AS7="-","【-】","【"&amp;SUBSTITUTE(TEXT(AS7,"#,##0.00"),"-","△")&amp;"】"))</f>
        <v>【1.61】</v>
      </c>
      <c r="AT6" s="22">
        <f>IF(AT7="",NA(),AT7)</f>
        <v>238.62</v>
      </c>
      <c r="AU6" s="22">
        <f t="shared" ref="AU6:BC6" si="6">IF(AU7="",NA(),AU7)</f>
        <v>212.5</v>
      </c>
      <c r="AV6" s="22">
        <f t="shared" si="6"/>
        <v>182.44</v>
      </c>
      <c r="AW6" s="22">
        <f t="shared" si="6"/>
        <v>207.92</v>
      </c>
      <c r="AX6" s="22">
        <f t="shared" si="6"/>
        <v>207.05</v>
      </c>
      <c r="AY6" s="22">
        <f t="shared" si="6"/>
        <v>350.79</v>
      </c>
      <c r="AZ6" s="22">
        <f t="shared" si="6"/>
        <v>354.57</v>
      </c>
      <c r="BA6" s="22">
        <f t="shared" si="6"/>
        <v>357.74</v>
      </c>
      <c r="BB6" s="22">
        <f t="shared" si="6"/>
        <v>344.88</v>
      </c>
      <c r="BC6" s="22">
        <f t="shared" si="6"/>
        <v>326.02</v>
      </c>
      <c r="BD6" s="21" t="str">
        <f>IF(BD7="","",IF(BD7="-","【-】","【"&amp;SUBSTITUTE(TEXT(BD7,"#,##0.00"),"-","△")&amp;"】"))</f>
        <v>【239.69】</v>
      </c>
      <c r="BE6" s="22">
        <f>IF(BE7="",NA(),BE7)</f>
        <v>404.24</v>
      </c>
      <c r="BF6" s="22">
        <f t="shared" ref="BF6:BN6" si="7">IF(BF7="",NA(),BF7)</f>
        <v>390.83</v>
      </c>
      <c r="BG6" s="22">
        <f t="shared" si="7"/>
        <v>369.67</v>
      </c>
      <c r="BH6" s="22">
        <f t="shared" si="7"/>
        <v>351.3</v>
      </c>
      <c r="BI6" s="22">
        <f t="shared" si="7"/>
        <v>332.15</v>
      </c>
      <c r="BJ6" s="22">
        <f t="shared" si="7"/>
        <v>322.92</v>
      </c>
      <c r="BK6" s="22">
        <f t="shared" si="7"/>
        <v>303.45999999999998</v>
      </c>
      <c r="BL6" s="22">
        <f t="shared" si="7"/>
        <v>307.27999999999997</v>
      </c>
      <c r="BM6" s="22">
        <f t="shared" si="7"/>
        <v>304.02</v>
      </c>
      <c r="BN6" s="22">
        <f t="shared" si="7"/>
        <v>300.54000000000002</v>
      </c>
      <c r="BO6" s="21" t="str">
        <f>IF(BO7="","",IF(BO7="-","【-】","【"&amp;SUBSTITUTE(TEXT(BO7,"#,##0.00"),"-","△")&amp;"】"))</f>
        <v>【264.86】</v>
      </c>
      <c r="BP6" s="22">
        <f>IF(BP7="",NA(),BP7)</f>
        <v>106.78</v>
      </c>
      <c r="BQ6" s="22">
        <f t="shared" ref="BQ6:BY6" si="8">IF(BQ7="",NA(),BQ7)</f>
        <v>105.39</v>
      </c>
      <c r="BR6" s="22">
        <f t="shared" si="8"/>
        <v>100.93</v>
      </c>
      <c r="BS6" s="22">
        <f t="shared" si="8"/>
        <v>106.54</v>
      </c>
      <c r="BT6" s="22">
        <f t="shared" si="8"/>
        <v>105.2</v>
      </c>
      <c r="BU6" s="22">
        <f t="shared" si="8"/>
        <v>100.85</v>
      </c>
      <c r="BV6" s="22">
        <f t="shared" si="8"/>
        <v>103.79</v>
      </c>
      <c r="BW6" s="22">
        <f t="shared" si="8"/>
        <v>98.3</v>
      </c>
      <c r="BX6" s="22">
        <f t="shared" si="8"/>
        <v>98.89</v>
      </c>
      <c r="BY6" s="22">
        <f t="shared" si="8"/>
        <v>99.25</v>
      </c>
      <c r="BZ6" s="21" t="str">
        <f>IF(BZ7="","",IF(BZ7="-","【-】","【"&amp;SUBSTITUTE(TEXT(BZ7,"#,##0.00"),"-","△")&amp;"】"))</f>
        <v>【97.59】</v>
      </c>
      <c r="CA6" s="22">
        <f>IF(CA7="",NA(),CA7)</f>
        <v>191.16</v>
      </c>
      <c r="CB6" s="22">
        <f t="shared" ref="CB6:CJ6" si="9">IF(CB7="",NA(),CB7)</f>
        <v>194.29</v>
      </c>
      <c r="CC6" s="22">
        <f t="shared" si="9"/>
        <v>203.83</v>
      </c>
      <c r="CD6" s="22">
        <f t="shared" si="9"/>
        <v>193.96</v>
      </c>
      <c r="CE6" s="22">
        <f t="shared" si="9"/>
        <v>196.67</v>
      </c>
      <c r="CF6" s="22">
        <f t="shared" si="9"/>
        <v>167.1</v>
      </c>
      <c r="CG6" s="22">
        <f t="shared" si="9"/>
        <v>167.86</v>
      </c>
      <c r="CH6" s="22">
        <f t="shared" si="9"/>
        <v>173.68</v>
      </c>
      <c r="CI6" s="22">
        <f t="shared" si="9"/>
        <v>174.52</v>
      </c>
      <c r="CJ6" s="22">
        <f t="shared" si="9"/>
        <v>178.92</v>
      </c>
      <c r="CK6" s="21" t="str">
        <f>IF(CK7="","",IF(CK7="-","【-】","【"&amp;SUBSTITUTE(TEXT(CK7,"#,##0.00"),"-","△")&amp;"】"))</f>
        <v>【181.66】</v>
      </c>
      <c r="CL6" s="22">
        <f>IF(CL7="",NA(),CL7)</f>
        <v>69.87</v>
      </c>
      <c r="CM6" s="22">
        <f t="shared" ref="CM6:CU6" si="10">IF(CM7="",NA(),CM7)</f>
        <v>68.569999999999993</v>
      </c>
      <c r="CN6" s="22">
        <f t="shared" si="10"/>
        <v>68.319999999999993</v>
      </c>
      <c r="CO6" s="22">
        <f t="shared" si="10"/>
        <v>69.489999999999995</v>
      </c>
      <c r="CP6" s="22">
        <f t="shared" si="10"/>
        <v>69.48</v>
      </c>
      <c r="CQ6" s="22">
        <f t="shared" si="10"/>
        <v>59.91</v>
      </c>
      <c r="CR6" s="22">
        <f t="shared" si="10"/>
        <v>59.4</v>
      </c>
      <c r="CS6" s="22">
        <f t="shared" si="10"/>
        <v>59.24</v>
      </c>
      <c r="CT6" s="22">
        <f t="shared" si="10"/>
        <v>58.77</v>
      </c>
      <c r="CU6" s="22">
        <f t="shared" si="10"/>
        <v>59.17</v>
      </c>
      <c r="CV6" s="21" t="str">
        <f>IF(CV7="","",IF(CV7="-","【-】","【"&amp;SUBSTITUTE(TEXT(CV7,"#,##0.00"),"-","△")&amp;"】"))</f>
        <v>【60.21】</v>
      </c>
      <c r="CW6" s="22">
        <f>IF(CW7="",NA(),CW7)</f>
        <v>84.3</v>
      </c>
      <c r="CX6" s="22">
        <f t="shared" ref="CX6:DF6" si="11">IF(CX7="",NA(),CX7)</f>
        <v>85.96</v>
      </c>
      <c r="CY6" s="22">
        <f t="shared" si="11"/>
        <v>85.58</v>
      </c>
      <c r="CZ6" s="22">
        <f t="shared" si="11"/>
        <v>82.78</v>
      </c>
      <c r="DA6" s="22">
        <f t="shared" si="11"/>
        <v>82.82</v>
      </c>
      <c r="DB6" s="22">
        <f t="shared" si="11"/>
        <v>87.26</v>
      </c>
      <c r="DC6" s="22">
        <f t="shared" si="11"/>
        <v>87.57</v>
      </c>
      <c r="DD6" s="22">
        <f t="shared" si="11"/>
        <v>87.26</v>
      </c>
      <c r="DE6" s="22">
        <f t="shared" si="11"/>
        <v>86.95</v>
      </c>
      <c r="DF6" s="22">
        <f t="shared" si="11"/>
        <v>86.58</v>
      </c>
      <c r="DG6" s="21" t="str">
        <f>IF(DG7="","",IF(DG7="-","【-】","【"&amp;SUBSTITUTE(TEXT(DG7,"#,##0.00"),"-","△")&amp;"】"))</f>
        <v>【89.21】</v>
      </c>
      <c r="DH6" s="22">
        <f>IF(DH7="",NA(),DH7)</f>
        <v>51.18</v>
      </c>
      <c r="DI6" s="22">
        <f t="shared" ref="DI6:DQ6" si="12">IF(DI7="",NA(),DI7)</f>
        <v>51.75</v>
      </c>
      <c r="DJ6" s="22">
        <f t="shared" si="12"/>
        <v>52.94</v>
      </c>
      <c r="DK6" s="22">
        <f t="shared" si="12"/>
        <v>54.6</v>
      </c>
      <c r="DL6" s="22">
        <f t="shared" si="12"/>
        <v>55.84</v>
      </c>
      <c r="DM6" s="22">
        <f t="shared" si="12"/>
        <v>49.2</v>
      </c>
      <c r="DN6" s="22">
        <f t="shared" si="12"/>
        <v>50.01</v>
      </c>
      <c r="DO6" s="22">
        <f t="shared" si="12"/>
        <v>50.99</v>
      </c>
      <c r="DP6" s="22">
        <f t="shared" si="12"/>
        <v>51.79</v>
      </c>
      <c r="DQ6" s="22">
        <f t="shared" si="12"/>
        <v>52.02</v>
      </c>
      <c r="DR6" s="21" t="str">
        <f>IF(DR7="","",IF(DR7="-","【-】","【"&amp;SUBSTITUTE(TEXT(DR7,"#,##0.00"),"-","△")&amp;"】"))</f>
        <v>【52.41】</v>
      </c>
      <c r="DS6" s="22">
        <f>IF(DS7="",NA(),DS7)</f>
        <v>14.92</v>
      </c>
      <c r="DT6" s="22">
        <f t="shared" ref="DT6:EB6" si="13">IF(DT7="",NA(),DT7)</f>
        <v>15.4</v>
      </c>
      <c r="DU6" s="22">
        <f t="shared" si="13"/>
        <v>15.4</v>
      </c>
      <c r="DV6" s="22">
        <f t="shared" si="13"/>
        <v>16.12</v>
      </c>
      <c r="DW6" s="22">
        <f t="shared" si="13"/>
        <v>16.850000000000001</v>
      </c>
      <c r="DX6" s="22">
        <f t="shared" si="13"/>
        <v>18.329999999999998</v>
      </c>
      <c r="DY6" s="22">
        <f t="shared" si="13"/>
        <v>20.27</v>
      </c>
      <c r="DZ6" s="22">
        <f t="shared" si="13"/>
        <v>21.69</v>
      </c>
      <c r="EA6" s="22">
        <f t="shared" si="13"/>
        <v>23.19</v>
      </c>
      <c r="EB6" s="22">
        <f t="shared" si="13"/>
        <v>24.61</v>
      </c>
      <c r="EC6" s="21" t="str">
        <f>IF(EC7="","",IF(EC7="-","【-】","【"&amp;SUBSTITUTE(TEXT(EC7,"#,##0.00"),"-","△")&amp;"】"))</f>
        <v>【26.78】</v>
      </c>
      <c r="ED6" s="22">
        <f>IF(ED7="",NA(),ED7)</f>
        <v>0.51</v>
      </c>
      <c r="EE6" s="22">
        <f t="shared" ref="EE6:EM6" si="14">IF(EE7="",NA(),EE7)</f>
        <v>0.61</v>
      </c>
      <c r="EF6" s="22">
        <f t="shared" si="14"/>
        <v>0.65</v>
      </c>
      <c r="EG6" s="22">
        <f t="shared" si="14"/>
        <v>0.28999999999999998</v>
      </c>
      <c r="EH6" s="22">
        <f t="shared" si="14"/>
        <v>0.42</v>
      </c>
      <c r="EI6" s="22">
        <f t="shared" si="14"/>
        <v>0.6</v>
      </c>
      <c r="EJ6" s="22">
        <f t="shared" si="14"/>
        <v>0.56000000000000005</v>
      </c>
      <c r="EK6" s="22">
        <f t="shared" si="14"/>
        <v>0.6</v>
      </c>
      <c r="EL6" s="22">
        <f t="shared" si="14"/>
        <v>0.53</v>
      </c>
      <c r="EM6" s="22">
        <f t="shared" si="14"/>
        <v>0.54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">
      <c r="A7" s="15"/>
      <c r="B7" s="24">
        <v>2024</v>
      </c>
      <c r="C7" s="24">
        <v>92100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66.52</v>
      </c>
      <c r="P7" s="25">
        <v>95.01</v>
      </c>
      <c r="Q7" s="25">
        <v>3740</v>
      </c>
      <c r="R7" s="25">
        <v>68053</v>
      </c>
      <c r="S7" s="25">
        <v>354.36</v>
      </c>
      <c r="T7" s="25">
        <v>192.04</v>
      </c>
      <c r="U7" s="25">
        <v>64099</v>
      </c>
      <c r="V7" s="25">
        <v>291.26</v>
      </c>
      <c r="W7" s="25">
        <v>220.07</v>
      </c>
      <c r="X7" s="25">
        <v>112.11</v>
      </c>
      <c r="Y7" s="25">
        <v>111.31</v>
      </c>
      <c r="Z7" s="25">
        <v>107.65</v>
      </c>
      <c r="AA7" s="25">
        <v>111.72</v>
      </c>
      <c r="AB7" s="25">
        <v>110.6</v>
      </c>
      <c r="AC7" s="25">
        <v>110.91</v>
      </c>
      <c r="AD7" s="25">
        <v>111.49</v>
      </c>
      <c r="AE7" s="25">
        <v>109.09</v>
      </c>
      <c r="AF7" s="25">
        <v>109.05</v>
      </c>
      <c r="AG7" s="25">
        <v>107.61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0.92</v>
      </c>
      <c r="AO7" s="25">
        <v>0.87</v>
      </c>
      <c r="AP7" s="25">
        <v>0.93</v>
      </c>
      <c r="AQ7" s="25">
        <v>1.02</v>
      </c>
      <c r="AR7" s="25">
        <v>1.24</v>
      </c>
      <c r="AS7" s="25">
        <v>1.61</v>
      </c>
      <c r="AT7" s="25">
        <v>238.62</v>
      </c>
      <c r="AU7" s="25">
        <v>212.5</v>
      </c>
      <c r="AV7" s="25">
        <v>182.44</v>
      </c>
      <c r="AW7" s="25">
        <v>207.92</v>
      </c>
      <c r="AX7" s="25">
        <v>207.05</v>
      </c>
      <c r="AY7" s="25">
        <v>350.79</v>
      </c>
      <c r="AZ7" s="25">
        <v>354.57</v>
      </c>
      <c r="BA7" s="25">
        <v>357.74</v>
      </c>
      <c r="BB7" s="25">
        <v>344.88</v>
      </c>
      <c r="BC7" s="25">
        <v>326.02</v>
      </c>
      <c r="BD7" s="25">
        <v>239.69</v>
      </c>
      <c r="BE7" s="25">
        <v>404.24</v>
      </c>
      <c r="BF7" s="25">
        <v>390.83</v>
      </c>
      <c r="BG7" s="25">
        <v>369.67</v>
      </c>
      <c r="BH7" s="25">
        <v>351.3</v>
      </c>
      <c r="BI7" s="25">
        <v>332.15</v>
      </c>
      <c r="BJ7" s="25">
        <v>322.92</v>
      </c>
      <c r="BK7" s="25">
        <v>303.45999999999998</v>
      </c>
      <c r="BL7" s="25">
        <v>307.27999999999997</v>
      </c>
      <c r="BM7" s="25">
        <v>304.02</v>
      </c>
      <c r="BN7" s="25">
        <v>300.54000000000002</v>
      </c>
      <c r="BO7" s="25">
        <v>264.86</v>
      </c>
      <c r="BP7" s="25">
        <v>106.78</v>
      </c>
      <c r="BQ7" s="25">
        <v>105.39</v>
      </c>
      <c r="BR7" s="25">
        <v>100.93</v>
      </c>
      <c r="BS7" s="25">
        <v>106.54</v>
      </c>
      <c r="BT7" s="25">
        <v>105.2</v>
      </c>
      <c r="BU7" s="25">
        <v>100.85</v>
      </c>
      <c r="BV7" s="25">
        <v>103.79</v>
      </c>
      <c r="BW7" s="25">
        <v>98.3</v>
      </c>
      <c r="BX7" s="25">
        <v>98.89</v>
      </c>
      <c r="BY7" s="25">
        <v>99.25</v>
      </c>
      <c r="BZ7" s="25">
        <v>97.59</v>
      </c>
      <c r="CA7" s="25">
        <v>191.16</v>
      </c>
      <c r="CB7" s="25">
        <v>194.29</v>
      </c>
      <c r="CC7" s="25">
        <v>203.83</v>
      </c>
      <c r="CD7" s="25">
        <v>193.96</v>
      </c>
      <c r="CE7" s="25">
        <v>196.67</v>
      </c>
      <c r="CF7" s="25">
        <v>167.1</v>
      </c>
      <c r="CG7" s="25">
        <v>167.86</v>
      </c>
      <c r="CH7" s="25">
        <v>173.68</v>
      </c>
      <c r="CI7" s="25">
        <v>174.52</v>
      </c>
      <c r="CJ7" s="25">
        <v>178.92</v>
      </c>
      <c r="CK7" s="25">
        <v>181.66</v>
      </c>
      <c r="CL7" s="25">
        <v>69.87</v>
      </c>
      <c r="CM7" s="25">
        <v>68.569999999999993</v>
      </c>
      <c r="CN7" s="25">
        <v>68.319999999999993</v>
      </c>
      <c r="CO7" s="25">
        <v>69.489999999999995</v>
      </c>
      <c r="CP7" s="25">
        <v>69.48</v>
      </c>
      <c r="CQ7" s="25">
        <v>59.91</v>
      </c>
      <c r="CR7" s="25">
        <v>59.4</v>
      </c>
      <c r="CS7" s="25">
        <v>59.24</v>
      </c>
      <c r="CT7" s="25">
        <v>58.77</v>
      </c>
      <c r="CU7" s="25">
        <v>59.17</v>
      </c>
      <c r="CV7" s="25">
        <v>60.21</v>
      </c>
      <c r="CW7" s="25">
        <v>84.3</v>
      </c>
      <c r="CX7" s="25">
        <v>85.96</v>
      </c>
      <c r="CY7" s="25">
        <v>85.58</v>
      </c>
      <c r="CZ7" s="25">
        <v>82.78</v>
      </c>
      <c r="DA7" s="25">
        <v>82.82</v>
      </c>
      <c r="DB7" s="25">
        <v>87.26</v>
      </c>
      <c r="DC7" s="25">
        <v>87.57</v>
      </c>
      <c r="DD7" s="25">
        <v>87.26</v>
      </c>
      <c r="DE7" s="25">
        <v>86.95</v>
      </c>
      <c r="DF7" s="25">
        <v>86.58</v>
      </c>
      <c r="DG7" s="25">
        <v>89.21</v>
      </c>
      <c r="DH7" s="25">
        <v>51.18</v>
      </c>
      <c r="DI7" s="25">
        <v>51.75</v>
      </c>
      <c r="DJ7" s="25">
        <v>52.94</v>
      </c>
      <c r="DK7" s="25">
        <v>54.6</v>
      </c>
      <c r="DL7" s="25">
        <v>55.84</v>
      </c>
      <c r="DM7" s="25">
        <v>49.2</v>
      </c>
      <c r="DN7" s="25">
        <v>50.01</v>
      </c>
      <c r="DO7" s="25">
        <v>50.99</v>
      </c>
      <c r="DP7" s="25">
        <v>51.79</v>
      </c>
      <c r="DQ7" s="25">
        <v>52.02</v>
      </c>
      <c r="DR7" s="25">
        <v>52.41</v>
      </c>
      <c r="DS7" s="25">
        <v>14.92</v>
      </c>
      <c r="DT7" s="25">
        <v>15.4</v>
      </c>
      <c r="DU7" s="25">
        <v>15.4</v>
      </c>
      <c r="DV7" s="25">
        <v>16.12</v>
      </c>
      <c r="DW7" s="25">
        <v>16.850000000000001</v>
      </c>
      <c r="DX7" s="25">
        <v>18.329999999999998</v>
      </c>
      <c r="DY7" s="25">
        <v>20.27</v>
      </c>
      <c r="DZ7" s="25">
        <v>21.69</v>
      </c>
      <c r="EA7" s="25">
        <v>23.19</v>
      </c>
      <c r="EB7" s="25">
        <v>24.61</v>
      </c>
      <c r="EC7" s="25">
        <v>26.78</v>
      </c>
      <c r="ED7" s="25">
        <v>0.51</v>
      </c>
      <c r="EE7" s="25">
        <v>0.61</v>
      </c>
      <c r="EF7" s="25">
        <v>0.65</v>
      </c>
      <c r="EG7" s="25">
        <v>0.28999999999999998</v>
      </c>
      <c r="EH7" s="25">
        <v>0.42</v>
      </c>
      <c r="EI7" s="25">
        <v>0.6</v>
      </c>
      <c r="EJ7" s="25">
        <v>0.56000000000000005</v>
      </c>
      <c r="EK7" s="25">
        <v>0.6</v>
      </c>
      <c r="EL7" s="25">
        <v>0.53</v>
      </c>
      <c r="EM7" s="25">
        <v>0.54</v>
      </c>
      <c r="EN7" s="25">
        <v>0.59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中野　友寛</cp:lastModifiedBy>
  <cp:lastPrinted>2026-03-02T00:15:26Z</cp:lastPrinted>
  <dcterms:created xsi:type="dcterms:W3CDTF">2025-12-12T09:13:19Z</dcterms:created>
  <dcterms:modified xsi:type="dcterms:W3CDTF">2026-03-06T04:57:05Z</dcterms:modified>
  <cp:category/>
</cp:coreProperties>
</file>