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5財政担当\R2（2020）\④公営企業\02 公営企業決算統計\19 公営企業に係る経営比較分析表（令和元年度決算）の分析等について\06 県HP公表\1上水\"/>
    </mc:Choice>
  </mc:AlternateContent>
  <workbookProtection workbookAlgorithmName="SHA-512" workbookHashValue="DKJIvqlwteEhnCrHWCH05DxEpfA42VGRIP+lJpVnCMTICzTG+TRetC20iIJf3H4lXqd1K4DiNLstVLnP23SBsQ==" workbookSaltValue="Y1RiBgpX+m0K/BHG143uww==" workbookSpinCount="100000" lockStructure="1"/>
  <bookViews>
    <workbookView xWindow="0" yWindow="0" windowWidth="28800" windowHeight="12210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<sst xmlns="http://schemas.openxmlformats.org/spreadsheetml/2006/main" count="228" uniqueCount="114">
  <si>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経営比較分析表（令和元年度決算）</t>
    <rPh sb="8" eb="10">
      <t>レイワ</t>
    </rPh>
    <rPh sb="10" eb="12">
      <t>ガンネン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</si>
  <si>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</si>
  <si>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</si>
  <si>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</si>
  <si>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</si>
  <si>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</si>
  <si>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</si>
  <si>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</si>
  <si>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</si>
  <si>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</si>
  <si>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</si>
  <si>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</si>
  <si>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</si>
  <si>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</si>
  <si>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</si>
  <si>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</si>
  <si>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</si>
  <si>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</si>
  <si>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</si>
  <si>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</si>
  <si>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</si>
  <si>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</si>
  <si>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</si>
  <si>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</si>
  <si>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</si>
  <si>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</si>
  <si>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</si>
  <si>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</si>
  <si>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</si>
  <si>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</si>
  <si>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</si>
  <si>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</si>
  <si>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</si>
  <si>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</si>
  <si>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</si>
  <si>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</si>
  <si>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</si>
  <si>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</si>
  <si>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</si>
  <si>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</si>
  <si>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</si>
  <si>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</si>
  <si>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</si>
  <si>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</si>
  <si>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</si>
  <si>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</si>
  <si>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</si>
  <si>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</si>
  <si>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</si>
  <si>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</si>
  <si>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</si>
  <si>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</si>
  <si>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</si>
  <si>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</si>
  <si>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</si>
  <si>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</si>
  <si>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</si>
  <si>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</si>
  <si>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</si>
  <si>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</si>
  <si>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</si>
  <si>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</si>
  <si>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</si>
  <si>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</si>
  <si>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</si>
  <si>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</si>
  <si>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</si>
  <si>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</si>
  <si>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</si>
  <si>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</si>
  <si>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</si>
  <si>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</si>
  <si>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</si>
  <si>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</si>
  <si>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</si>
  <si>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</si>
  <si>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</si>
  <si>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</si>
  <si>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</si>
  <si>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</si>
  <si>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</si>
  <si>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</si>
  <si>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</si>
  <si>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</si>
  <si>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</si>
  <si>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</si>
  <si>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</si>
  <si>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</si>
  <si>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</si>
  <si>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</si>
  <si>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</si>
  <si>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</si>
  <si>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</si>
  <si>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大田原市</t>
  </si>
  <si>
    <t>法適用</t>
  </si>
  <si>
    <t>水道事業</t>
  </si>
  <si>
    <t>末端給水事業</t>
  </si>
  <si>
    <t>A4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</si>
  <si>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</si>
  <si>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</si>
  <si>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</si>
  <si>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</si>
  <si>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</si>
  <si>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</si>
  <si>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</si>
  <si>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</si>
  <si>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</si>
  <si>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</si>
  <si>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</si>
  <si>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</si>
  <si>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</si>
  <si>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①経常収益は前年同様でありましたが、経常費用が前年よりも減少したため、類似団体と同水準となりました。これを維持するには引き続き経常費用の抑制が必要です。
②累積欠損金はありません。
③流動比率は、類似団体を下回るものの、常に100％以上を維持しております。
④企業債残高対給水収益比率は、類似団体を上回るものの、着実に減少しているが、引き続き類似団体に近づけるよう努力する必要があります。
⑤料金回収率は100％を超えており、令和元年度は給水原価の低下が要因となり、料金回収率が大幅に上昇しました。
⑥給水原価は経常費用の抑制により、安価となりましたが、以前として類似団体を上回っております。引き続き経常費用の抑制に努める必要があります。
⑦施設利用率は類似団体を上回っており、効率的な運用ができています。
⑧有収率は、依然として類似団体を下回っているため、今後も漏水調査等の実施により、改善する必要があります。</t>
    <rPh sb="1" eb="3">
      <t>ケイジョウ</t>
    </rPh>
    <rPh sb="3" eb="5">
      <t>シュウエキ</t>
    </rPh>
    <rPh sb="6" eb="8">
      <t>ゼンネン</t>
    </rPh>
    <rPh sb="8" eb="10">
      <t>ドウヨウ</t>
    </rPh>
    <rPh sb="18" eb="20">
      <t>ケイジョウ</t>
    </rPh>
    <rPh sb="20" eb="22">
      <t>ヒヨウ</t>
    </rPh>
    <rPh sb="28" eb="30">
      <t>ゲンショウ</t>
    </rPh>
    <rPh sb="35" eb="37">
      <t>ルイジ</t>
    </rPh>
    <rPh sb="37" eb="39">
      <t>ダンタイ</t>
    </rPh>
    <rPh sb="40" eb="43">
      <t>ドウスイジュン</t>
    </rPh>
    <rPh sb="53" eb="55">
      <t>イジ</t>
    </rPh>
    <rPh sb="59" eb="60">
      <t>ヒ</t>
    </rPh>
    <rPh sb="61" eb="62">
      <t>ツヅ</t>
    </rPh>
    <rPh sb="63" eb="65">
      <t>ケイジョウ</t>
    </rPh>
    <rPh sb="65" eb="67">
      <t>ヒヨウ</t>
    </rPh>
    <rPh sb="68" eb="70">
      <t>ヨクセイ</t>
    </rPh>
    <rPh sb="71" eb="73">
      <t>ヒツヨウ</t>
    </rPh>
    <rPh sb="78" eb="80">
      <t>ルイセキ</t>
    </rPh>
    <rPh sb="80" eb="82">
      <t>ケッソン</t>
    </rPh>
    <rPh sb="82" eb="83">
      <t>キン</t>
    </rPh>
    <rPh sb="92" eb="94">
      <t>リュウドウ</t>
    </rPh>
    <rPh sb="94" eb="96">
      <t>ヒリツ</t>
    </rPh>
    <rPh sb="98" eb="100">
      <t>ルイジ</t>
    </rPh>
    <rPh sb="100" eb="102">
      <t>ダンタイ</t>
    </rPh>
    <rPh sb="103" eb="105">
      <t>シタマワ</t>
    </rPh>
    <rPh sb="110" eb="111">
      <t>ツネ</t>
    </rPh>
    <rPh sb="116" eb="118">
      <t>イジョウ</t>
    </rPh>
    <rPh sb="119" eb="121">
      <t>イジ</t>
    </rPh>
    <rPh sb="130" eb="132">
      <t>キギョウ</t>
    </rPh>
    <rPh sb="132" eb="133">
      <t>サイ</t>
    </rPh>
    <rPh sb="133" eb="135">
      <t>ザンダカ</t>
    </rPh>
    <rPh sb="135" eb="136">
      <t>タイ</t>
    </rPh>
    <rPh sb="136" eb="138">
      <t>キュウスイ</t>
    </rPh>
    <rPh sb="138" eb="140">
      <t>シュウエキ</t>
    </rPh>
    <rPh sb="140" eb="142">
      <t>ヒリツ</t>
    </rPh>
    <rPh sb="144" eb="146">
      <t>ルイジ</t>
    </rPh>
    <rPh sb="146" eb="148">
      <t>ダンタイ</t>
    </rPh>
    <rPh sb="149" eb="151">
      <t>ウワマワ</t>
    </rPh>
    <rPh sb="156" eb="158">
      <t>チャクジツ</t>
    </rPh>
    <rPh sb="159" eb="161">
      <t>ゲンショウ</t>
    </rPh>
    <rPh sb="167" eb="168">
      <t>ヒ</t>
    </rPh>
    <rPh sb="169" eb="170">
      <t>ツヅ</t>
    </rPh>
    <rPh sb="171" eb="173">
      <t>ルイジ</t>
    </rPh>
    <rPh sb="173" eb="175">
      <t>ダンタイ</t>
    </rPh>
    <rPh sb="176" eb="177">
      <t>チカ</t>
    </rPh>
    <rPh sb="182" eb="184">
      <t>ドリョク</t>
    </rPh>
    <rPh sb="186" eb="188">
      <t>ヒツヨウ</t>
    </rPh>
    <rPh sb="196" eb="198">
      <t>リョウキン</t>
    </rPh>
    <rPh sb="198" eb="200">
      <t>カイシュウ</t>
    </rPh>
    <rPh sb="200" eb="201">
      <t>リツ</t>
    </rPh>
    <rPh sb="207" eb="208">
      <t>コ</t>
    </rPh>
    <rPh sb="213" eb="214">
      <t>レイ</t>
    </rPh>
    <rPh sb="214" eb="215">
      <t>ワ</t>
    </rPh>
    <rPh sb="215" eb="216">
      <t>モト</t>
    </rPh>
    <rPh sb="216" eb="218">
      <t>ネンド</t>
    </rPh>
    <rPh sb="219" eb="221">
      <t>キュウスイ</t>
    </rPh>
    <rPh sb="221" eb="223">
      <t>ゲンカ</t>
    </rPh>
    <rPh sb="224" eb="226">
      <t>テイカ</t>
    </rPh>
    <rPh sb="227" eb="229">
      <t>ヨウイン</t>
    </rPh>
    <rPh sb="233" eb="235">
      <t>リョウキン</t>
    </rPh>
    <rPh sb="235" eb="237">
      <t>カイシュウ</t>
    </rPh>
    <rPh sb="237" eb="238">
      <t>リツ</t>
    </rPh>
    <rPh sb="239" eb="241">
      <t>オオハバ</t>
    </rPh>
    <rPh sb="242" eb="244">
      <t>ジョウショウ</t>
    </rPh>
    <rPh sb="251" eb="253">
      <t>キュウスイ</t>
    </rPh>
    <rPh sb="253" eb="255">
      <t>ゲンカ</t>
    </rPh>
    <rPh sb="256" eb="258">
      <t>ケイジョウ</t>
    </rPh>
    <rPh sb="258" eb="260">
      <t>ヒヨウ</t>
    </rPh>
    <rPh sb="261" eb="263">
      <t>ヨクセイ</t>
    </rPh>
    <rPh sb="267" eb="269">
      <t>アンカ</t>
    </rPh>
    <rPh sb="277" eb="279">
      <t>イゼン</t>
    </rPh>
    <rPh sb="282" eb="284">
      <t>ルイジ</t>
    </rPh>
    <rPh sb="284" eb="286">
      <t>ダンタイ</t>
    </rPh>
    <rPh sb="287" eb="289">
      <t>ウワマワ</t>
    </rPh>
    <rPh sb="296" eb="297">
      <t>ヒ</t>
    </rPh>
    <rPh sb="298" eb="299">
      <t>ツヅ</t>
    </rPh>
    <rPh sb="300" eb="302">
      <t>ケイジョウ</t>
    </rPh>
    <rPh sb="302" eb="304">
      <t>ヒヨウ</t>
    </rPh>
    <rPh sb="305" eb="307">
      <t>ヨクセイ</t>
    </rPh>
    <rPh sb="308" eb="309">
      <t>ツト</t>
    </rPh>
    <rPh sb="311" eb="313">
      <t>ヒツヨウ</t>
    </rPh>
    <rPh sb="321" eb="323">
      <t>シセツ</t>
    </rPh>
    <rPh sb="323" eb="325">
      <t>リヨウ</t>
    </rPh>
    <rPh sb="325" eb="326">
      <t>リツ</t>
    </rPh>
    <rPh sb="327" eb="329">
      <t>ルイジ</t>
    </rPh>
    <rPh sb="329" eb="331">
      <t>ダンタイ</t>
    </rPh>
    <rPh sb="332" eb="334">
      <t>ウワマワ</t>
    </rPh>
    <rPh sb="339" eb="342">
      <t>コウリツテキ</t>
    </rPh>
    <rPh sb="343" eb="345">
      <t>ウンヨウ</t>
    </rPh>
    <rPh sb="355" eb="357">
      <t>ユウシュウ</t>
    </rPh>
    <rPh sb="357" eb="358">
      <t>リツ</t>
    </rPh>
    <rPh sb="360" eb="362">
      <t>イゼン</t>
    </rPh>
    <rPh sb="365" eb="367">
      <t>ルイジ</t>
    </rPh>
    <rPh sb="367" eb="369">
      <t>ダンタイ</t>
    </rPh>
    <rPh sb="370" eb="372">
      <t>シタマワ</t>
    </rPh>
    <rPh sb="379" eb="381">
      <t>コンゴ</t>
    </rPh>
    <rPh sb="382" eb="384">
      <t>ロウスイ</t>
    </rPh>
    <rPh sb="384" eb="386">
      <t>チョウサ</t>
    </rPh>
    <rPh sb="386" eb="387">
      <t>トウ</t>
    </rPh>
    <rPh sb="388" eb="390">
      <t>ジッシ</t>
    </rPh>
    <rPh sb="394" eb="396">
      <t>カイゼン</t>
    </rPh>
    <rPh sb="398" eb="400">
      <t>ヒツヨウ</t>
    </rPh>
    <phoneticPr fontId="4"/>
  </si>
  <si>
    <t>①有形固定資産減価償却率は、類似団体を上回る上昇となっており、施設等の老朽化が着実に進んでいます。
②管路経年化率も類似団体値平均値を下回るものの、年々上昇しており、管路も老朽化が進んでいます。
③管路更新率は、0.42％（※）と類似団体平均値を下回っておりますが、今後も将来を見据えて更新を着実に実施していく必要があります。
※管路更新率（正：0.42、誤0.12　決算統計01表1行65列の集計誤りによるもの　正：3.47　誤：0.94）
（注）H30の管路更新率は、0.54％の誤り　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4" eb="16">
      <t>ルイジ</t>
    </rPh>
    <rPh sb="16" eb="18">
      <t>ダンタイ</t>
    </rPh>
    <rPh sb="19" eb="21">
      <t>ウワマワ</t>
    </rPh>
    <rPh sb="22" eb="24">
      <t>ジョウショウ</t>
    </rPh>
    <rPh sb="31" eb="33">
      <t>シセツ</t>
    </rPh>
    <rPh sb="33" eb="34">
      <t>トウ</t>
    </rPh>
    <rPh sb="35" eb="38">
      <t>ロウキュウカ</t>
    </rPh>
    <rPh sb="39" eb="41">
      <t>チャクジツ</t>
    </rPh>
    <rPh sb="42" eb="43">
      <t>スス</t>
    </rPh>
    <rPh sb="51" eb="53">
      <t>カンロ</t>
    </rPh>
    <rPh sb="53" eb="55">
      <t>ケイネン</t>
    </rPh>
    <rPh sb="55" eb="56">
      <t>カ</t>
    </rPh>
    <rPh sb="56" eb="57">
      <t>リツ</t>
    </rPh>
    <rPh sb="58" eb="60">
      <t>ルイジ</t>
    </rPh>
    <rPh sb="60" eb="62">
      <t>ダンタイ</t>
    </rPh>
    <rPh sb="62" eb="63">
      <t>チ</t>
    </rPh>
    <rPh sb="63" eb="66">
      <t>ヘイキンチ</t>
    </rPh>
    <rPh sb="67" eb="69">
      <t>シタマワ</t>
    </rPh>
    <rPh sb="74" eb="76">
      <t>ネンネン</t>
    </rPh>
    <rPh sb="76" eb="78">
      <t>ジョウショウ</t>
    </rPh>
    <rPh sb="83" eb="85">
      <t>カンロ</t>
    </rPh>
    <rPh sb="86" eb="89">
      <t>ロウキュウカ</t>
    </rPh>
    <rPh sb="90" eb="91">
      <t>スス</t>
    </rPh>
    <rPh sb="99" eb="101">
      <t>カンロ</t>
    </rPh>
    <rPh sb="101" eb="103">
      <t>コウシン</t>
    </rPh>
    <rPh sb="103" eb="104">
      <t>リツ</t>
    </rPh>
    <rPh sb="115" eb="117">
      <t>ルイジ</t>
    </rPh>
    <rPh sb="117" eb="119">
      <t>ダンタイ</t>
    </rPh>
    <rPh sb="119" eb="122">
      <t>ヘイキンチ</t>
    </rPh>
    <rPh sb="123" eb="125">
      <t>シタマワ</t>
    </rPh>
    <rPh sb="133" eb="135">
      <t>コンゴ</t>
    </rPh>
    <rPh sb="136" eb="138">
      <t>ショウライ</t>
    </rPh>
    <rPh sb="139" eb="141">
      <t>ミス</t>
    </rPh>
    <rPh sb="143" eb="145">
      <t>コウシン</t>
    </rPh>
    <rPh sb="146" eb="148">
      <t>チャクジツ</t>
    </rPh>
    <rPh sb="149" eb="151">
      <t>ジッシ</t>
    </rPh>
    <rPh sb="155" eb="157">
      <t>ヒツヨウ</t>
    </rPh>
    <rPh sb="167" eb="169">
      <t>カンロ</t>
    </rPh>
    <rPh sb="169" eb="171">
      <t>コウシン</t>
    </rPh>
    <rPh sb="171" eb="172">
      <t>リツ</t>
    </rPh>
    <rPh sb="173" eb="174">
      <t>セイ</t>
    </rPh>
    <rPh sb="180" eb="181">
      <t>ゴ</t>
    </rPh>
    <rPh sb="186" eb="188">
      <t>ケッサン</t>
    </rPh>
    <rPh sb="188" eb="190">
      <t>トウケイ</t>
    </rPh>
    <rPh sb="192" eb="193">
      <t>ヒョウ</t>
    </rPh>
    <rPh sb="194" eb="195">
      <t>ギョウ</t>
    </rPh>
    <rPh sb="197" eb="198">
      <t>レツ</t>
    </rPh>
    <rPh sb="199" eb="201">
      <t>シュウケイ</t>
    </rPh>
    <rPh sb="201" eb="202">
      <t>アヤマ</t>
    </rPh>
    <rPh sb="209" eb="210">
      <t>セイ</t>
    </rPh>
    <rPh sb="216" eb="217">
      <t>ゴ</t>
    </rPh>
    <rPh sb="245" eb="246">
      <t>アヤマ</t>
    </rPh>
    <phoneticPr fontId="4"/>
  </si>
  <si>
    <t>・経営面に関する指標については、類似団体と比較し低い数値となっておりますが、累積欠損金もなく、収支も安定しているため、経営の健全性は確保しているといえます。しかしながら、将来の給水人口減による有収水量の減少を見据え、効率的な維持管理、計画的な企業債借入による借入残高減少など、将来を見据えた経営が必要です。
・施設、管路等老朽化は更新率を上回るペースで、それらを更新していくには多額の更新費用を要するため、財政収支との整合性を図りながら、計画的な更新と費用の平準化に取り組む必要があります。</t>
    <rPh sb="1" eb="3">
      <t>ケイエイ</t>
    </rPh>
    <rPh sb="3" eb="4">
      <t>メン</t>
    </rPh>
    <rPh sb="5" eb="6">
      <t>カン</t>
    </rPh>
    <rPh sb="8" eb="10">
      <t>シヒョウ</t>
    </rPh>
    <rPh sb="16" eb="18">
      <t>ルイジ</t>
    </rPh>
    <rPh sb="18" eb="20">
      <t>ダンタイ</t>
    </rPh>
    <rPh sb="21" eb="23">
      <t>ヒカク</t>
    </rPh>
    <rPh sb="24" eb="25">
      <t>ヒク</t>
    </rPh>
    <rPh sb="26" eb="28">
      <t>スウチ</t>
    </rPh>
    <rPh sb="38" eb="40">
      <t>ルイセキ</t>
    </rPh>
    <rPh sb="40" eb="42">
      <t>ケッソン</t>
    </rPh>
    <rPh sb="42" eb="43">
      <t>キン</t>
    </rPh>
    <rPh sb="47" eb="49">
      <t>シュウシ</t>
    </rPh>
    <rPh sb="50" eb="52">
      <t>アンテイ</t>
    </rPh>
    <rPh sb="59" eb="61">
      <t>ケイエイ</t>
    </rPh>
    <rPh sb="62" eb="65">
      <t>ケンゼンセイ</t>
    </rPh>
    <rPh sb="66" eb="68">
      <t>カクホ</t>
    </rPh>
    <rPh sb="85" eb="87">
      <t>ショウライ</t>
    </rPh>
    <rPh sb="88" eb="90">
      <t>キュウスイ</t>
    </rPh>
    <rPh sb="90" eb="92">
      <t>ジンコウ</t>
    </rPh>
    <rPh sb="92" eb="93">
      <t>ゲン</t>
    </rPh>
    <rPh sb="96" eb="98">
      <t>ユウシュウ</t>
    </rPh>
    <rPh sb="98" eb="100">
      <t>スイリョウ</t>
    </rPh>
    <rPh sb="101" eb="103">
      <t>ゲンショウ</t>
    </rPh>
    <rPh sb="104" eb="106">
      <t>ミス</t>
    </rPh>
    <rPh sb="108" eb="111">
      <t>コウリツテキ</t>
    </rPh>
    <rPh sb="112" eb="114">
      <t>イジ</t>
    </rPh>
    <rPh sb="114" eb="116">
      <t>カンリ</t>
    </rPh>
    <rPh sb="117" eb="120">
      <t>ケイカクテキ</t>
    </rPh>
    <rPh sb="121" eb="123">
      <t>キギョウ</t>
    </rPh>
    <rPh sb="123" eb="124">
      <t>サイ</t>
    </rPh>
    <rPh sb="124" eb="126">
      <t>カリイレ</t>
    </rPh>
    <rPh sb="129" eb="131">
      <t>カリイレ</t>
    </rPh>
    <rPh sb="131" eb="133">
      <t>ザンダカ</t>
    </rPh>
    <rPh sb="133" eb="135">
      <t>ゲンショウ</t>
    </rPh>
    <rPh sb="138" eb="140">
      <t>ショウライ</t>
    </rPh>
    <rPh sb="141" eb="143">
      <t>ミス</t>
    </rPh>
    <rPh sb="145" eb="147">
      <t>ケイエイ</t>
    </rPh>
    <rPh sb="148" eb="150">
      <t>ヒツヨウ</t>
    </rPh>
    <rPh sb="155" eb="157">
      <t>シセツ</t>
    </rPh>
    <rPh sb="158" eb="160">
      <t>カンロ</t>
    </rPh>
    <rPh sb="160" eb="161">
      <t>トウ</t>
    </rPh>
    <rPh sb="161" eb="164">
      <t>ロウキュウカ</t>
    </rPh>
    <rPh sb="165" eb="167">
      <t>コウシン</t>
    </rPh>
    <rPh sb="167" eb="168">
      <t>リツ</t>
    </rPh>
    <rPh sb="169" eb="171">
      <t>ウワマワ</t>
    </rPh>
    <rPh sb="181" eb="183">
      <t>コウシン</t>
    </rPh>
    <rPh sb="189" eb="191">
      <t>タガク</t>
    </rPh>
    <rPh sb="192" eb="194">
      <t>コウシン</t>
    </rPh>
    <rPh sb="194" eb="196">
      <t>ヒヨウ</t>
    </rPh>
    <rPh sb="197" eb="198">
      <t>ヨウ</t>
    </rPh>
    <rPh sb="203" eb="205">
      <t>ザイセイ</t>
    </rPh>
    <rPh sb="205" eb="207">
      <t>シュウシ</t>
    </rPh>
    <rPh sb="209" eb="212">
      <t>セイゴウセイ</t>
    </rPh>
    <rPh sb="213" eb="214">
      <t>ハカ</t>
    </rPh>
    <rPh sb="219" eb="222">
      <t>ケイカクテキ</t>
    </rPh>
    <rPh sb="223" eb="225">
      <t>コウシン</t>
    </rPh>
    <rPh sb="226" eb="228">
      <t>ヒヨウ</t>
    </rPh>
    <rPh sb="229" eb="232">
      <t>ヘイジュンカ</t>
    </rPh>
    <rPh sb="233" eb="234">
      <t>ト</t>
    </rPh>
    <rPh sb="235" eb="236">
      <t>ク</t>
    </rPh>
    <rPh sb="237" eb="2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</si>
</sst>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0.26</c:v>
                </c:pt>
                <c:pt idx="2">
                  <c:v>0.82</c:v>
                </c:pt>
                <c:pt idx="3">
                  <c:v>0.05</c:v>
                </c:pt>
                <c:pt idx="4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9-43F8-A9B9-6C4106A5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0.71</c:v>
                </c:pt>
                <c:pt idx="2">
                  <c:v>0.75</c:v>
                </c:pt>
                <c:pt idx="3">
                  <c:v>0.63</c:v>
                </c:pt>
                <c:pt idx="4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9-43F8-A9B9-6C4106A5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71.16</c:v>
                </c:pt>
                <c:pt idx="1">
                  <c:v>70.23</c:v>
                </c:pt>
                <c:pt idx="2">
                  <c:v>70.06</c:v>
                </c:pt>
                <c:pt idx="3">
                  <c:v>70.42</c:v>
                </c:pt>
                <c:pt idx="4">
                  <c:v>70.180000000000007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7B-4F8E-897A-9BE51020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59.34</c:v>
                </c:pt>
                <c:pt idx="1">
                  <c:v>59.11</c:v>
                </c:pt>
                <c:pt idx="2">
                  <c:v>59.74</c:v>
                </c:pt>
                <c:pt idx="3">
                  <c:v>59.46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7B-4F8E-897A-9BE51020A8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81.59</c:v>
                </c:pt>
                <c:pt idx="1">
                  <c:v>82.69</c:v>
                </c:pt>
                <c:pt idx="2">
                  <c:v>82.95</c:v>
                </c:pt>
                <c:pt idx="3">
                  <c:v>82.65</c:v>
                </c:pt>
                <c:pt idx="4">
                  <c:v>82.47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2-448B-8332-7B19680C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87.74</c:v>
                </c:pt>
                <c:pt idx="1">
                  <c:v>87.91</c:v>
                </c:pt>
                <c:pt idx="2">
                  <c:v>87.28</c:v>
                </c:pt>
                <c:pt idx="3">
                  <c:v>87.41</c:v>
                </c:pt>
                <c:pt idx="4">
                  <c:v>87.08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92-448B-8332-7B19680C0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109.8</c:v>
                </c:pt>
                <c:pt idx="1">
                  <c:v>108.73</c:v>
                </c:pt>
                <c:pt idx="2">
                  <c:v>107.03</c:v>
                </c:pt>
                <c:pt idx="3">
                  <c:v>108.03</c:v>
                </c:pt>
                <c:pt idx="4">
                  <c:v>111.79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0-4067-A747-4A067CEC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112.69</c:v>
                </c:pt>
                <c:pt idx="1">
                  <c:v>113.16</c:v>
                </c:pt>
                <c:pt idx="2">
                  <c:v>112.15</c:v>
                </c:pt>
                <c:pt idx="3">
                  <c:v>111.44</c:v>
                </c:pt>
                <c:pt idx="4">
                  <c:v>111.17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D0-4067-A747-4A067CEC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43.48</c:v>
                </c:pt>
                <c:pt idx="1">
                  <c:v>45.52</c:v>
                </c:pt>
                <c:pt idx="2">
                  <c:v>47.26</c:v>
                </c:pt>
                <c:pt idx="3">
                  <c:v>48.7</c:v>
                </c:pt>
                <c:pt idx="4">
                  <c:v>49.86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52-4BB7-97AB-CD012ED0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46.27</c:v>
                </c:pt>
                <c:pt idx="1">
                  <c:v>46.88</c:v>
                </c:pt>
                <c:pt idx="2">
                  <c:v>46.94</c:v>
                </c:pt>
                <c:pt idx="3">
                  <c:v>47.62</c:v>
                </c:pt>
                <c:pt idx="4">
                  <c:v>48.55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52-4BB7-97AB-CD012ED0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1.4</c:v>
                </c:pt>
                <c:pt idx="2">
                  <c:v>2.54</c:v>
                </c:pt>
                <c:pt idx="3">
                  <c:v>5.69</c:v>
                </c:pt>
                <c:pt idx="4">
                  <c:v>8.7200000000000006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8-4C41-A559-665E7E83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10.93</c:v>
                </c:pt>
                <c:pt idx="1">
                  <c:v>13.39</c:v>
                </c:pt>
                <c:pt idx="2">
                  <c:v>14.48</c:v>
                </c:pt>
                <c:pt idx="3">
                  <c:v>16.27</c:v>
                </c:pt>
                <c:pt idx="4">
                  <c:v>17.11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98-4C41-A559-665E7E83D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57-4FBE-932E-60EE2293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0.54</c:v>
                </c:pt>
                <c:pt idx="1">
                  <c:v>0.68</c:v>
                </c:pt>
                <c:pt idx="2">
                  <c:v>1</c:v>
                </c:pt>
                <c:pt idx="3">
                  <c:v>1.03</c:v>
                </c:pt>
                <c:pt idx="4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57-4FBE-932E-60EE2293D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267.64999999999998</c:v>
                </c:pt>
                <c:pt idx="1">
                  <c:v>297.58999999999997</c:v>
                </c:pt>
                <c:pt idx="2">
                  <c:v>261.02</c:v>
                </c:pt>
                <c:pt idx="3">
                  <c:v>279.83999999999997</c:v>
                </c:pt>
                <c:pt idx="4">
                  <c:v>230.86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A9-41B5-91E7-F863A5B5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346.59</c:v>
                </c:pt>
                <c:pt idx="1">
                  <c:v>357.82</c:v>
                </c:pt>
                <c:pt idx="2">
                  <c:v>355.5</c:v>
                </c:pt>
                <c:pt idx="3">
                  <c:v>349.83</c:v>
                </c:pt>
                <c:pt idx="4">
                  <c:v>360.86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9-41B5-91E7-F863A5B5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499.19</c:v>
                </c:pt>
                <c:pt idx="1">
                  <c:v>476.93</c:v>
                </c:pt>
                <c:pt idx="2">
                  <c:v>454.27</c:v>
                </c:pt>
                <c:pt idx="3">
                  <c:v>435.89</c:v>
                </c:pt>
                <c:pt idx="4">
                  <c:v>417.6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B-4252-A8A7-FECB8A319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312.02999999999997</c:v>
                </c:pt>
                <c:pt idx="1">
                  <c:v>307.45999999999998</c:v>
                </c:pt>
                <c:pt idx="2">
                  <c:v>312.58</c:v>
                </c:pt>
                <c:pt idx="3">
                  <c:v>314.87</c:v>
                </c:pt>
                <c:pt idx="4">
                  <c:v>309.27999999999997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B-4252-A8A7-FECB8A319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102.14</c:v>
                </c:pt>
                <c:pt idx="1">
                  <c:v>101.02</c:v>
                </c:pt>
                <c:pt idx="2">
                  <c:v>101.26</c:v>
                </c:pt>
                <c:pt idx="3">
                  <c:v>101.83</c:v>
                </c:pt>
                <c:pt idx="4">
                  <c:v>106.22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61-4242-B07A-93FD735E5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105.71</c:v>
                </c:pt>
                <c:pt idx="1">
                  <c:v>106.01</c:v>
                </c:pt>
                <c:pt idx="2">
                  <c:v>104.57</c:v>
                </c:pt>
                <c:pt idx="3">
                  <c:v>103.54</c:v>
                </c:pt>
                <c:pt idx="4">
                  <c:v>103.32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61-4242-B07A-93FD735E53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194.86</c:v>
                </c:pt>
                <c:pt idx="1">
                  <c:v>197.49</c:v>
                </c:pt>
                <c:pt idx="2">
                  <c:v>198.13</c:v>
                </c:pt>
                <c:pt idx="3">
                  <c:v>198.2</c:v>
                </c:pt>
                <c:pt idx="4">
                  <c:v>191.88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C2-4ACD-A630-B0355E05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162.15</c:v>
                </c:pt>
                <c:pt idx="1">
                  <c:v>162.24</c:v>
                </c:pt>
                <c:pt idx="2">
                  <c:v>165.47</c:v>
                </c:pt>
                <c:pt idx="3">
                  <c:v>167.46</c:v>
                </c:pt>
                <c:pt idx="4">
                  <c:v>168.56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C2-4ACD-A630-B0355E05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【266.61】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【168.38】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90" zoomScaleNormal="90" workbookViewId="0">
      <selection activeCell="AX87" sqref="AX87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5" t="s">
        <v>0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</row>
    <row r="3" spans="1:78" ht="9.75" customHeight="1" x14ac:dyDescent="0.15">
      <c r="A3" s="2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</row>
    <row r="4" spans="1:78" ht="9.75" customHeight="1" x14ac:dyDescent="0.15">
      <c r="A4" s="2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6" t="str">
        <f>データ!H6</f>
        <v>栃木県　大田原市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7"/>
      <c r="AE6" s="47"/>
      <c r="AF6" s="47"/>
      <c r="AG6" s="47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8" t="s">
        <v>1</v>
      </c>
      <c r="C7" s="49"/>
      <c r="D7" s="49"/>
      <c r="E7" s="49"/>
      <c r="F7" s="49"/>
      <c r="G7" s="49"/>
      <c r="H7" s="49"/>
      <c r="I7" s="48" t="s">
        <v>2</v>
      </c>
      <c r="J7" s="49"/>
      <c r="K7" s="49"/>
      <c r="L7" s="49"/>
      <c r="M7" s="49"/>
      <c r="N7" s="49"/>
      <c r="O7" s="50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4"/>
      <c r="AL7" s="51" t="s">
        <v>6</v>
      </c>
      <c r="AM7" s="51"/>
      <c r="AN7" s="51"/>
      <c r="AO7" s="51"/>
      <c r="AP7" s="51"/>
      <c r="AQ7" s="51"/>
      <c r="AR7" s="51"/>
      <c r="AS7" s="51"/>
      <c r="AT7" s="48" t="s">
        <v>7</v>
      </c>
      <c r="AU7" s="49"/>
      <c r="AV7" s="49"/>
      <c r="AW7" s="49"/>
      <c r="AX7" s="49"/>
      <c r="AY7" s="49"/>
      <c r="AZ7" s="49"/>
      <c r="BA7" s="49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7" t="str">
        <f>データ!$I$6</f>
        <v>法適用</v>
      </c>
      <c r="C8" s="58"/>
      <c r="D8" s="58"/>
      <c r="E8" s="58"/>
      <c r="F8" s="58"/>
      <c r="G8" s="58"/>
      <c r="H8" s="58"/>
      <c r="I8" s="57" t="str">
        <f>データ!$J$6</f>
        <v>水道事業</v>
      </c>
      <c r="J8" s="58"/>
      <c r="K8" s="58"/>
      <c r="L8" s="58"/>
      <c r="M8" s="58"/>
      <c r="N8" s="58"/>
      <c r="O8" s="59"/>
      <c r="P8" s="60" t="str">
        <f>データ!$K$6</f>
        <v>末端給水事業</v>
      </c>
      <c r="Q8" s="60"/>
      <c r="R8" s="60"/>
      <c r="S8" s="60"/>
      <c r="T8" s="60"/>
      <c r="U8" s="60"/>
      <c r="V8" s="60"/>
      <c r="W8" s="60" t="str">
        <f>データ!$L$6</f>
        <v>A4</v>
      </c>
      <c r="X8" s="60"/>
      <c r="Y8" s="60"/>
      <c r="Z8" s="60"/>
      <c r="AA8" s="60"/>
      <c r="AB8" s="60"/>
      <c r="AC8" s="60"/>
      <c r="AD8" s="60" t="str">
        <f>データ!$M$6</f>
        <v>非設置</v>
      </c>
      <c r="AE8" s="60"/>
      <c r="AF8" s="60"/>
      <c r="AG8" s="60"/>
      <c r="AH8" s="60"/>
      <c r="AI8" s="60"/>
      <c r="AJ8" s="60"/>
      <c r="AK8" s="4"/>
      <c r="AL8" s="61">
        <f>データ!$R$6</f>
        <v>70896</v>
      </c>
      <c r="AM8" s="61"/>
      <c r="AN8" s="61"/>
      <c r="AO8" s="61"/>
      <c r="AP8" s="61"/>
      <c r="AQ8" s="61"/>
      <c r="AR8" s="61"/>
      <c r="AS8" s="61"/>
      <c r="AT8" s="52">
        <f>データ!$S$6</f>
        <v>354.36</v>
      </c>
      <c r="AU8" s="53"/>
      <c r="AV8" s="53"/>
      <c r="AW8" s="53"/>
      <c r="AX8" s="53"/>
      <c r="AY8" s="53"/>
      <c r="AZ8" s="53"/>
      <c r="BA8" s="53"/>
      <c r="BB8" s="54">
        <f>データ!$T$6</f>
        <v>200.07</v>
      </c>
      <c r="BC8" s="54"/>
      <c r="BD8" s="54"/>
      <c r="BE8" s="54"/>
      <c r="BF8" s="54"/>
      <c r="BG8" s="54"/>
      <c r="BH8" s="54"/>
      <c r="BI8" s="54"/>
      <c r="BJ8" s="3"/>
      <c r="BK8" s="3"/>
      <c r="BL8" s="55" t="s">
        <v>10</v>
      </c>
      <c r="BM8" s="56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8" t="s">
        <v>12</v>
      </c>
      <c r="C9" s="49"/>
      <c r="D9" s="49"/>
      <c r="E9" s="49"/>
      <c r="F9" s="49"/>
      <c r="G9" s="49"/>
      <c r="H9" s="49"/>
      <c r="I9" s="48" t="s">
        <v>13</v>
      </c>
      <c r="J9" s="49"/>
      <c r="K9" s="49"/>
      <c r="L9" s="49"/>
      <c r="M9" s="49"/>
      <c r="N9" s="49"/>
      <c r="O9" s="50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2"/>
      <c r="AE9" s="2"/>
      <c r="AF9" s="2"/>
      <c r="AG9" s="2"/>
      <c r="AH9" s="4"/>
      <c r="AI9" s="4"/>
      <c r="AJ9" s="4"/>
      <c r="AK9" s="4"/>
      <c r="AL9" s="51" t="s">
        <v>16</v>
      </c>
      <c r="AM9" s="51"/>
      <c r="AN9" s="51"/>
      <c r="AO9" s="51"/>
      <c r="AP9" s="51"/>
      <c r="AQ9" s="51"/>
      <c r="AR9" s="51"/>
      <c r="AS9" s="51"/>
      <c r="AT9" s="48" t="s">
        <v>17</v>
      </c>
      <c r="AU9" s="49"/>
      <c r="AV9" s="49"/>
      <c r="AW9" s="49"/>
      <c r="AX9" s="49"/>
      <c r="AY9" s="49"/>
      <c r="AZ9" s="49"/>
      <c r="BA9" s="49"/>
      <c r="BB9" s="51" t="s">
        <v>18</v>
      </c>
      <c r="BC9" s="51"/>
      <c r="BD9" s="51"/>
      <c r="BE9" s="51"/>
      <c r="BF9" s="51"/>
      <c r="BG9" s="51"/>
      <c r="BH9" s="51"/>
      <c r="BI9" s="51"/>
      <c r="BJ9" s="3"/>
      <c r="BK9" s="3"/>
      <c r="BL9" s="62" t="s">
        <v>19</v>
      </c>
      <c r="BM9" s="63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2" t="str">
        <f>データ!$N$6</f>
        <v>-</v>
      </c>
      <c r="C10" s="53"/>
      <c r="D10" s="53"/>
      <c r="E10" s="53"/>
      <c r="F10" s="53"/>
      <c r="G10" s="53"/>
      <c r="H10" s="53"/>
      <c r="I10" s="52">
        <f>データ!$O$6</f>
        <v>60.57</v>
      </c>
      <c r="J10" s="53"/>
      <c r="K10" s="53"/>
      <c r="L10" s="53"/>
      <c r="M10" s="53"/>
      <c r="N10" s="53"/>
      <c r="O10" s="64"/>
      <c r="P10" s="54">
        <f>データ!$P$6</f>
        <v>94.62</v>
      </c>
      <c r="Q10" s="54"/>
      <c r="R10" s="54"/>
      <c r="S10" s="54"/>
      <c r="T10" s="54"/>
      <c r="U10" s="54"/>
      <c r="V10" s="54"/>
      <c r="W10" s="61">
        <f>データ!$Q$6</f>
        <v>3740</v>
      </c>
      <c r="X10" s="61"/>
      <c r="Y10" s="61"/>
      <c r="Z10" s="61"/>
      <c r="AA10" s="61"/>
      <c r="AB10" s="61"/>
      <c r="AC10" s="61"/>
      <c r="AD10" s="2"/>
      <c r="AE10" s="2"/>
      <c r="AF10" s="2"/>
      <c r="AG10" s="2"/>
      <c r="AH10" s="4"/>
      <c r="AI10" s="4"/>
      <c r="AJ10" s="4"/>
      <c r="AK10" s="4"/>
      <c r="AL10" s="61">
        <f>データ!$U$6</f>
        <v>66883</v>
      </c>
      <c r="AM10" s="61"/>
      <c r="AN10" s="61"/>
      <c r="AO10" s="61"/>
      <c r="AP10" s="61"/>
      <c r="AQ10" s="61"/>
      <c r="AR10" s="61"/>
      <c r="AS10" s="61"/>
      <c r="AT10" s="52">
        <f>データ!$V$6</f>
        <v>291.26</v>
      </c>
      <c r="AU10" s="53"/>
      <c r="AV10" s="53"/>
      <c r="AW10" s="53"/>
      <c r="AX10" s="53"/>
      <c r="AY10" s="53"/>
      <c r="AZ10" s="53"/>
      <c r="BA10" s="53"/>
      <c r="BB10" s="54">
        <f>データ!$W$6</f>
        <v>229.63</v>
      </c>
      <c r="BC10" s="54"/>
      <c r="BD10" s="54"/>
      <c r="BE10" s="54"/>
      <c r="BF10" s="54"/>
      <c r="BG10" s="54"/>
      <c r="BH10" s="54"/>
      <c r="BI10" s="54"/>
      <c r="BJ10" s="2"/>
      <c r="BK10" s="2"/>
      <c r="BL10" s="65" t="s">
        <v>21</v>
      </c>
      <c r="BM10" s="66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9" t="s">
        <v>23</v>
      </c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13.5" customHeight="1" x14ac:dyDescent="0.15">
      <c r="A14" s="2"/>
      <c r="B14" s="81" t="s">
        <v>24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3"/>
      <c r="BK14" s="2"/>
      <c r="BL14" s="67" t="s">
        <v>25</v>
      </c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9"/>
    </row>
    <row r="15" spans="1:78" ht="13.5" customHeight="1" x14ac:dyDescent="0.15">
      <c r="A15" s="2"/>
      <c r="B15" s="84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6"/>
      <c r="BK15" s="2"/>
      <c r="BL15" s="70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2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3" t="s">
        <v>111</v>
      </c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5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3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5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3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5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3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5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3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5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3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5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3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5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3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5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3"/>
      <c r="BM24" s="74"/>
      <c r="BN24" s="74"/>
      <c r="BO24" s="74"/>
      <c r="BP24" s="74"/>
      <c r="BQ24" s="74"/>
      <c r="BR24" s="74"/>
      <c r="BS24" s="74"/>
      <c r="BT24" s="74"/>
      <c r="BU24" s="74"/>
      <c r="BV24" s="74"/>
      <c r="BW24" s="74"/>
      <c r="BX24" s="74"/>
      <c r="BY24" s="74"/>
      <c r="BZ24" s="75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3"/>
      <c r="BM25" s="74"/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5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3"/>
      <c r="BM26" s="74"/>
      <c r="BN26" s="74"/>
      <c r="BO26" s="74"/>
      <c r="BP26" s="74"/>
      <c r="BQ26" s="74"/>
      <c r="BR26" s="74"/>
      <c r="BS26" s="74"/>
      <c r="BT26" s="74"/>
      <c r="BU26" s="74"/>
      <c r="BV26" s="74"/>
      <c r="BW26" s="74"/>
      <c r="BX26" s="74"/>
      <c r="BY26" s="74"/>
      <c r="BZ26" s="75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3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5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3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5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3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5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3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5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3"/>
      <c r="BM31" s="74"/>
      <c r="BN31" s="74"/>
      <c r="BO31" s="74"/>
      <c r="BP31" s="74"/>
      <c r="BQ31" s="74"/>
      <c r="BR31" s="74"/>
      <c r="BS31" s="74"/>
      <c r="BT31" s="74"/>
      <c r="BU31" s="74"/>
      <c r="BV31" s="74"/>
      <c r="BW31" s="74"/>
      <c r="BX31" s="74"/>
      <c r="BY31" s="74"/>
      <c r="BZ31" s="75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3"/>
      <c r="BM32" s="74"/>
      <c r="BN32" s="74"/>
      <c r="BO32" s="74"/>
      <c r="BP32" s="74"/>
      <c r="BQ32" s="74"/>
      <c r="BR32" s="74"/>
      <c r="BS32" s="74"/>
      <c r="BT32" s="74"/>
      <c r="BU32" s="74"/>
      <c r="BV32" s="74"/>
      <c r="BW32" s="74"/>
      <c r="BX32" s="74"/>
      <c r="BY32" s="74"/>
      <c r="BZ32" s="75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3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5"/>
    </row>
    <row r="34" spans="1:78" ht="13.5" customHeight="1" x14ac:dyDescent="0.15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73"/>
      <c r="BM34" s="74"/>
      <c r="BN34" s="74"/>
      <c r="BO34" s="74"/>
      <c r="BP34" s="74"/>
      <c r="BQ34" s="74"/>
      <c r="BR34" s="74"/>
      <c r="BS34" s="74"/>
      <c r="BT34" s="74"/>
      <c r="BU34" s="74"/>
      <c r="BV34" s="74"/>
      <c r="BW34" s="74"/>
      <c r="BX34" s="74"/>
      <c r="BY34" s="74"/>
      <c r="BZ34" s="75"/>
    </row>
    <row r="35" spans="1:78" ht="13.5" customHeight="1" x14ac:dyDescent="0.15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73"/>
      <c r="BM35" s="74"/>
      <c r="BN35" s="74"/>
      <c r="BO35" s="74"/>
      <c r="BP35" s="74"/>
      <c r="BQ35" s="74"/>
      <c r="BR35" s="74"/>
      <c r="BS35" s="74"/>
      <c r="BT35" s="74"/>
      <c r="BU35" s="74"/>
      <c r="BV35" s="74"/>
      <c r="BW35" s="74"/>
      <c r="BX35" s="74"/>
      <c r="BY35" s="74"/>
      <c r="BZ35" s="75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3"/>
      <c r="BM36" s="74"/>
      <c r="BN36" s="74"/>
      <c r="BO36" s="74"/>
      <c r="BP36" s="74"/>
      <c r="BQ36" s="74"/>
      <c r="BR36" s="74"/>
      <c r="BS36" s="74"/>
      <c r="BT36" s="74"/>
      <c r="BU36" s="74"/>
      <c r="BV36" s="74"/>
      <c r="BW36" s="74"/>
      <c r="BX36" s="74"/>
      <c r="BY36" s="74"/>
      <c r="BZ36" s="75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3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4"/>
      <c r="BY37" s="74"/>
      <c r="BZ37" s="75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3"/>
      <c r="BM38" s="74"/>
      <c r="BN38" s="74"/>
      <c r="BO38" s="74"/>
      <c r="BP38" s="74"/>
      <c r="BQ38" s="74"/>
      <c r="BR38" s="74"/>
      <c r="BS38" s="74"/>
      <c r="BT38" s="74"/>
      <c r="BU38" s="74"/>
      <c r="BV38" s="74"/>
      <c r="BW38" s="74"/>
      <c r="BX38" s="74"/>
      <c r="BY38" s="74"/>
      <c r="BZ38" s="75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3"/>
      <c r="BM39" s="74"/>
      <c r="BN39" s="74"/>
      <c r="BO39" s="74"/>
      <c r="BP39" s="74"/>
      <c r="BQ39" s="74"/>
      <c r="BR39" s="74"/>
      <c r="BS39" s="74"/>
      <c r="BT39" s="74"/>
      <c r="BU39" s="74"/>
      <c r="BV39" s="74"/>
      <c r="BW39" s="74"/>
      <c r="BX39" s="74"/>
      <c r="BY39" s="74"/>
      <c r="BZ39" s="75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3"/>
      <c r="BM40" s="74"/>
      <c r="BN40" s="74"/>
      <c r="BO40" s="74"/>
      <c r="BP40" s="74"/>
      <c r="BQ40" s="74"/>
      <c r="BR40" s="74"/>
      <c r="BS40" s="74"/>
      <c r="BT40" s="74"/>
      <c r="BU40" s="74"/>
      <c r="BV40" s="74"/>
      <c r="BW40" s="74"/>
      <c r="BX40" s="74"/>
      <c r="BY40" s="74"/>
      <c r="BZ40" s="75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3"/>
      <c r="BM41" s="74"/>
      <c r="BN41" s="74"/>
      <c r="BO41" s="74"/>
      <c r="BP41" s="74"/>
      <c r="BQ41" s="74"/>
      <c r="BR41" s="74"/>
      <c r="BS41" s="74"/>
      <c r="BT41" s="74"/>
      <c r="BU41" s="74"/>
      <c r="BV41" s="74"/>
      <c r="BW41" s="74"/>
      <c r="BX41" s="74"/>
      <c r="BY41" s="74"/>
      <c r="BZ41" s="75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3"/>
      <c r="BM42" s="74"/>
      <c r="BN42" s="74"/>
      <c r="BO42" s="74"/>
      <c r="BP42" s="74"/>
      <c r="BQ42" s="74"/>
      <c r="BR42" s="74"/>
      <c r="BS42" s="74"/>
      <c r="BT42" s="74"/>
      <c r="BU42" s="74"/>
      <c r="BV42" s="74"/>
      <c r="BW42" s="74"/>
      <c r="BX42" s="74"/>
      <c r="BY42" s="74"/>
      <c r="BZ42" s="75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3"/>
      <c r="BM43" s="74"/>
      <c r="BN43" s="74"/>
      <c r="BO43" s="74"/>
      <c r="BP43" s="74"/>
      <c r="BQ43" s="74"/>
      <c r="BR43" s="74"/>
      <c r="BS43" s="74"/>
      <c r="BT43" s="74"/>
      <c r="BU43" s="74"/>
      <c r="BV43" s="74"/>
      <c r="BW43" s="74"/>
      <c r="BX43" s="74"/>
      <c r="BY43" s="74"/>
      <c r="BZ43" s="75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67" t="s">
        <v>26</v>
      </c>
      <c r="BM45" s="68"/>
      <c r="BN45" s="68"/>
      <c r="BO45" s="68"/>
      <c r="BP45" s="68"/>
      <c r="BQ45" s="68"/>
      <c r="BR45" s="68"/>
      <c r="BS45" s="68"/>
      <c r="BT45" s="68"/>
      <c r="BU45" s="68"/>
      <c r="BV45" s="68"/>
      <c r="BW45" s="68"/>
      <c r="BX45" s="68"/>
      <c r="BY45" s="68"/>
      <c r="BZ45" s="69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0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2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3" t="s">
        <v>112</v>
      </c>
      <c r="BM47" s="74"/>
      <c r="BN47" s="74"/>
      <c r="BO47" s="74"/>
      <c r="BP47" s="74"/>
      <c r="BQ47" s="74"/>
      <c r="BR47" s="74"/>
      <c r="BS47" s="74"/>
      <c r="BT47" s="74"/>
      <c r="BU47" s="74"/>
      <c r="BV47" s="74"/>
      <c r="BW47" s="74"/>
      <c r="BX47" s="74"/>
      <c r="BY47" s="74"/>
      <c r="BZ47" s="75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3"/>
      <c r="BM48" s="74"/>
      <c r="BN48" s="74"/>
      <c r="BO48" s="74"/>
      <c r="BP48" s="74"/>
      <c r="BQ48" s="74"/>
      <c r="BR48" s="74"/>
      <c r="BS48" s="74"/>
      <c r="BT48" s="74"/>
      <c r="BU48" s="74"/>
      <c r="BV48" s="74"/>
      <c r="BW48" s="74"/>
      <c r="BX48" s="74"/>
      <c r="BY48" s="74"/>
      <c r="BZ48" s="75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3"/>
      <c r="BM49" s="74"/>
      <c r="BN49" s="74"/>
      <c r="BO49" s="74"/>
      <c r="BP49" s="74"/>
      <c r="BQ49" s="74"/>
      <c r="BR49" s="74"/>
      <c r="BS49" s="74"/>
      <c r="BT49" s="74"/>
      <c r="BU49" s="74"/>
      <c r="BV49" s="74"/>
      <c r="BW49" s="74"/>
      <c r="BX49" s="74"/>
      <c r="BY49" s="74"/>
      <c r="BZ49" s="75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3"/>
      <c r="BM50" s="74"/>
      <c r="BN50" s="74"/>
      <c r="BO50" s="74"/>
      <c r="BP50" s="74"/>
      <c r="BQ50" s="74"/>
      <c r="BR50" s="74"/>
      <c r="BS50" s="74"/>
      <c r="BT50" s="74"/>
      <c r="BU50" s="74"/>
      <c r="BV50" s="74"/>
      <c r="BW50" s="74"/>
      <c r="BX50" s="74"/>
      <c r="BY50" s="74"/>
      <c r="BZ50" s="75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3"/>
      <c r="BM51" s="74"/>
      <c r="BN51" s="74"/>
      <c r="BO51" s="74"/>
      <c r="BP51" s="74"/>
      <c r="BQ51" s="74"/>
      <c r="BR51" s="74"/>
      <c r="BS51" s="74"/>
      <c r="BT51" s="74"/>
      <c r="BU51" s="74"/>
      <c r="BV51" s="74"/>
      <c r="BW51" s="74"/>
      <c r="BX51" s="74"/>
      <c r="BY51" s="74"/>
      <c r="BZ51" s="75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3"/>
      <c r="BM52" s="74"/>
      <c r="BN52" s="74"/>
      <c r="BO52" s="74"/>
      <c r="BP52" s="74"/>
      <c r="BQ52" s="74"/>
      <c r="BR52" s="74"/>
      <c r="BS52" s="74"/>
      <c r="BT52" s="74"/>
      <c r="BU52" s="74"/>
      <c r="BV52" s="74"/>
      <c r="BW52" s="74"/>
      <c r="BX52" s="74"/>
      <c r="BY52" s="74"/>
      <c r="BZ52" s="75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3"/>
      <c r="BM53" s="74"/>
      <c r="BN53" s="74"/>
      <c r="BO53" s="74"/>
      <c r="BP53" s="74"/>
      <c r="BQ53" s="74"/>
      <c r="BR53" s="74"/>
      <c r="BS53" s="74"/>
      <c r="BT53" s="74"/>
      <c r="BU53" s="74"/>
      <c r="BV53" s="74"/>
      <c r="BW53" s="74"/>
      <c r="BX53" s="74"/>
      <c r="BY53" s="74"/>
      <c r="BZ53" s="75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3"/>
      <c r="BM54" s="74"/>
      <c r="BN54" s="74"/>
      <c r="BO54" s="74"/>
      <c r="BP54" s="74"/>
      <c r="BQ54" s="74"/>
      <c r="BR54" s="74"/>
      <c r="BS54" s="74"/>
      <c r="BT54" s="74"/>
      <c r="BU54" s="74"/>
      <c r="BV54" s="74"/>
      <c r="BW54" s="74"/>
      <c r="BX54" s="74"/>
      <c r="BY54" s="74"/>
      <c r="BZ54" s="75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3"/>
      <c r="BM55" s="74"/>
      <c r="BN55" s="74"/>
      <c r="BO55" s="74"/>
      <c r="BP55" s="74"/>
      <c r="BQ55" s="74"/>
      <c r="BR55" s="74"/>
      <c r="BS55" s="74"/>
      <c r="BT55" s="74"/>
      <c r="BU55" s="74"/>
      <c r="BV55" s="74"/>
      <c r="BW55" s="74"/>
      <c r="BX55" s="74"/>
      <c r="BY55" s="74"/>
      <c r="BZ55" s="75"/>
    </row>
    <row r="56" spans="1:78" ht="13.5" customHeight="1" x14ac:dyDescent="0.15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73"/>
      <c r="BM56" s="74"/>
      <c r="BN56" s="74"/>
      <c r="BO56" s="74"/>
      <c r="BP56" s="74"/>
      <c r="BQ56" s="74"/>
      <c r="BR56" s="74"/>
      <c r="BS56" s="74"/>
      <c r="BT56" s="74"/>
      <c r="BU56" s="74"/>
      <c r="BV56" s="74"/>
      <c r="BW56" s="74"/>
      <c r="BX56" s="74"/>
      <c r="BY56" s="74"/>
      <c r="BZ56" s="75"/>
    </row>
    <row r="57" spans="1:78" ht="13.5" customHeight="1" x14ac:dyDescent="0.15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73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4"/>
      <c r="BY57" s="74"/>
      <c r="BZ57" s="75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73"/>
      <c r="BM58" s="74"/>
      <c r="BN58" s="74"/>
      <c r="BO58" s="74"/>
      <c r="BP58" s="74"/>
      <c r="BQ58" s="74"/>
      <c r="BR58" s="74"/>
      <c r="BS58" s="74"/>
      <c r="BT58" s="74"/>
      <c r="BU58" s="74"/>
      <c r="BV58" s="74"/>
      <c r="BW58" s="74"/>
      <c r="BX58" s="74"/>
      <c r="BY58" s="74"/>
      <c r="BZ58" s="7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3"/>
      <c r="BM59" s="74"/>
      <c r="BN59" s="74"/>
      <c r="BO59" s="74"/>
      <c r="BP59" s="74"/>
      <c r="BQ59" s="74"/>
      <c r="BR59" s="74"/>
      <c r="BS59" s="74"/>
      <c r="BT59" s="74"/>
      <c r="BU59" s="74"/>
      <c r="BV59" s="74"/>
      <c r="BW59" s="74"/>
      <c r="BX59" s="74"/>
      <c r="BY59" s="74"/>
      <c r="BZ59" s="75"/>
    </row>
    <row r="60" spans="1:78" ht="13.5" customHeight="1" x14ac:dyDescent="0.15">
      <c r="A60" s="2"/>
      <c r="B60" s="84" t="s">
        <v>27</v>
      </c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6"/>
      <c r="BK60" s="2"/>
      <c r="BL60" s="73"/>
      <c r="BM60" s="74"/>
      <c r="BN60" s="74"/>
      <c r="BO60" s="74"/>
      <c r="BP60" s="74"/>
      <c r="BQ60" s="74"/>
      <c r="BR60" s="74"/>
      <c r="BS60" s="74"/>
      <c r="BT60" s="74"/>
      <c r="BU60" s="74"/>
      <c r="BV60" s="74"/>
      <c r="BW60" s="74"/>
      <c r="BX60" s="74"/>
      <c r="BY60" s="74"/>
      <c r="BZ60" s="75"/>
    </row>
    <row r="61" spans="1:78" ht="13.5" customHeight="1" x14ac:dyDescent="0.15">
      <c r="A61" s="2"/>
      <c r="B61" s="84"/>
      <c r="C61" s="85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6"/>
      <c r="BK61" s="2"/>
      <c r="BL61" s="73"/>
      <c r="BM61" s="74"/>
      <c r="BN61" s="74"/>
      <c r="BO61" s="74"/>
      <c r="BP61" s="74"/>
      <c r="BQ61" s="74"/>
      <c r="BR61" s="74"/>
      <c r="BS61" s="74"/>
      <c r="BT61" s="74"/>
      <c r="BU61" s="74"/>
      <c r="BV61" s="74"/>
      <c r="BW61" s="74"/>
      <c r="BX61" s="74"/>
      <c r="BY61" s="74"/>
      <c r="BZ61" s="75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3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5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67" t="s">
        <v>28</v>
      </c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9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0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2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3" t="s">
        <v>113</v>
      </c>
      <c r="BM66" s="74"/>
      <c r="BN66" s="74"/>
      <c r="BO66" s="74"/>
      <c r="BP66" s="74"/>
      <c r="BQ66" s="74"/>
      <c r="BR66" s="74"/>
      <c r="BS66" s="74"/>
      <c r="BT66" s="74"/>
      <c r="BU66" s="74"/>
      <c r="BV66" s="74"/>
      <c r="BW66" s="74"/>
      <c r="BX66" s="74"/>
      <c r="BY66" s="74"/>
      <c r="BZ66" s="75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3"/>
      <c r="BM67" s="74"/>
      <c r="BN67" s="74"/>
      <c r="BO67" s="74"/>
      <c r="BP67" s="74"/>
      <c r="BQ67" s="74"/>
      <c r="BR67" s="74"/>
      <c r="BS67" s="74"/>
      <c r="BT67" s="74"/>
      <c r="BU67" s="74"/>
      <c r="BV67" s="74"/>
      <c r="BW67" s="74"/>
      <c r="BX67" s="74"/>
      <c r="BY67" s="74"/>
      <c r="BZ67" s="75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3"/>
      <c r="BM68" s="74"/>
      <c r="BN68" s="74"/>
      <c r="BO68" s="74"/>
      <c r="BP68" s="74"/>
      <c r="BQ68" s="74"/>
      <c r="BR68" s="74"/>
      <c r="BS68" s="74"/>
      <c r="BT68" s="74"/>
      <c r="BU68" s="74"/>
      <c r="BV68" s="74"/>
      <c r="BW68" s="74"/>
      <c r="BX68" s="74"/>
      <c r="BY68" s="74"/>
      <c r="BZ68" s="75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3"/>
      <c r="BM69" s="74"/>
      <c r="BN69" s="74"/>
      <c r="BO69" s="74"/>
      <c r="BP69" s="74"/>
      <c r="BQ69" s="74"/>
      <c r="BR69" s="74"/>
      <c r="BS69" s="74"/>
      <c r="BT69" s="74"/>
      <c r="BU69" s="74"/>
      <c r="BV69" s="74"/>
      <c r="BW69" s="74"/>
      <c r="BX69" s="74"/>
      <c r="BY69" s="74"/>
      <c r="BZ69" s="75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3"/>
      <c r="BM70" s="74"/>
      <c r="BN70" s="74"/>
      <c r="BO70" s="74"/>
      <c r="BP70" s="74"/>
      <c r="BQ70" s="74"/>
      <c r="BR70" s="74"/>
      <c r="BS70" s="74"/>
      <c r="BT70" s="74"/>
      <c r="BU70" s="74"/>
      <c r="BV70" s="74"/>
      <c r="BW70" s="74"/>
      <c r="BX70" s="74"/>
      <c r="BY70" s="74"/>
      <c r="BZ70" s="75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3"/>
      <c r="BM71" s="74"/>
      <c r="BN71" s="74"/>
      <c r="BO71" s="74"/>
      <c r="BP71" s="74"/>
      <c r="BQ71" s="74"/>
      <c r="BR71" s="74"/>
      <c r="BS71" s="74"/>
      <c r="BT71" s="74"/>
      <c r="BU71" s="74"/>
      <c r="BV71" s="74"/>
      <c r="BW71" s="74"/>
      <c r="BX71" s="74"/>
      <c r="BY71" s="74"/>
      <c r="BZ71" s="75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3"/>
      <c r="BM72" s="74"/>
      <c r="BN72" s="74"/>
      <c r="BO72" s="74"/>
      <c r="BP72" s="74"/>
      <c r="BQ72" s="74"/>
      <c r="BR72" s="74"/>
      <c r="BS72" s="74"/>
      <c r="BT72" s="74"/>
      <c r="BU72" s="74"/>
      <c r="BV72" s="74"/>
      <c r="BW72" s="74"/>
      <c r="BX72" s="74"/>
      <c r="BY72" s="74"/>
      <c r="BZ72" s="75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3"/>
      <c r="BM73" s="74"/>
      <c r="BN73" s="74"/>
      <c r="BO73" s="74"/>
      <c r="BP73" s="74"/>
      <c r="BQ73" s="74"/>
      <c r="BR73" s="74"/>
      <c r="BS73" s="74"/>
      <c r="BT73" s="74"/>
      <c r="BU73" s="74"/>
      <c r="BV73" s="74"/>
      <c r="BW73" s="74"/>
      <c r="BX73" s="74"/>
      <c r="BY73" s="74"/>
      <c r="BZ73" s="75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3"/>
      <c r="BM74" s="74"/>
      <c r="BN74" s="74"/>
      <c r="BO74" s="74"/>
      <c r="BP74" s="74"/>
      <c r="BQ74" s="74"/>
      <c r="BR74" s="74"/>
      <c r="BS74" s="74"/>
      <c r="BT74" s="74"/>
      <c r="BU74" s="74"/>
      <c r="BV74" s="74"/>
      <c r="BW74" s="74"/>
      <c r="BX74" s="74"/>
      <c r="BY74" s="74"/>
      <c r="BZ74" s="75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3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5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3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4"/>
      <c r="BY76" s="74"/>
      <c r="BZ76" s="75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3"/>
      <c r="BM77" s="74"/>
      <c r="BN77" s="74"/>
      <c r="BO77" s="74"/>
      <c r="BP77" s="74"/>
      <c r="BQ77" s="74"/>
      <c r="BR77" s="74"/>
      <c r="BS77" s="74"/>
      <c r="BT77" s="74"/>
      <c r="BU77" s="74"/>
      <c r="BV77" s="74"/>
      <c r="BW77" s="74"/>
      <c r="BX77" s="74"/>
      <c r="BY77" s="74"/>
      <c r="BZ77" s="75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3"/>
      <c r="BM78" s="74"/>
      <c r="BN78" s="74"/>
      <c r="BO78" s="74"/>
      <c r="BP78" s="74"/>
      <c r="BQ78" s="74"/>
      <c r="BR78" s="74"/>
      <c r="BS78" s="74"/>
      <c r="BT78" s="74"/>
      <c r="BU78" s="74"/>
      <c r="BV78" s="74"/>
      <c r="BW78" s="74"/>
      <c r="BX78" s="74"/>
      <c r="BY78" s="74"/>
      <c r="BZ78" s="75"/>
    </row>
    <row r="79" spans="1:78" ht="13.5" customHeight="1" x14ac:dyDescent="0.15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73"/>
      <c r="BM79" s="74"/>
      <c r="BN79" s="74"/>
      <c r="BO79" s="74"/>
      <c r="BP79" s="74"/>
      <c r="BQ79" s="74"/>
      <c r="BR79" s="74"/>
      <c r="BS79" s="74"/>
      <c r="BT79" s="74"/>
      <c r="BU79" s="74"/>
      <c r="BV79" s="74"/>
      <c r="BW79" s="74"/>
      <c r="BX79" s="74"/>
      <c r="BY79" s="74"/>
      <c r="BZ79" s="75"/>
    </row>
    <row r="80" spans="1:78" ht="13.5" customHeight="1" x14ac:dyDescent="0.15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73"/>
      <c r="BM80" s="74"/>
      <c r="BN80" s="74"/>
      <c r="BO80" s="74"/>
      <c r="BP80" s="74"/>
      <c r="BQ80" s="74"/>
      <c r="BR80" s="74"/>
      <c r="BS80" s="74"/>
      <c r="BT80" s="74"/>
      <c r="BU80" s="74"/>
      <c r="BV80" s="74"/>
      <c r="BW80" s="74"/>
      <c r="BX80" s="74"/>
      <c r="BY80" s="74"/>
      <c r="BZ80" s="75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73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6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7"/>
      <c r="BY82" s="77"/>
      <c r="BZ82" s="78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【112.01】</v>
      </c>
      <c r="F85" s="27" t="str">
        <f>データ!AS6</f>
        <v>【1.08】</v>
      </c>
      <c r="G85" s="27" t="str">
        <f>データ!BD6</f>
        <v>【264.97】</v>
      </c>
      <c r="H85" s="27" t="str">
        <f>データ!BO6</f>
        <v>【266.61】</v>
      </c>
      <c r="I85" s="27" t="str">
        <f>データ!BZ6</f>
        <v>【103.24】</v>
      </c>
      <c r="J85" s="27" t="str">
        <f>データ!CK6</f>
        <v>【168.38】</v>
      </c>
      <c r="K85" s="27" t="str">
        <f>データ!CV6</f>
        <v>【60.00】</v>
      </c>
      <c r="L85" s="27" t="str">
        <f>データ!DG6</f>
        <v>【89.80】</v>
      </c>
      <c r="M85" s="27" t="str">
        <f>データ!DR6</f>
        <v>【49.59】</v>
      </c>
      <c r="N85" s="27" t="str">
        <f>データ!EC6</f>
        <v>【19.44】</v>
      </c>
      <c r="O85" s="27" t="str">
        <f>データ!EN6</f>
        <v>【0.68】</v>
      </c>
    </row>
  </sheetData>
  <sheetProtection algorithmName="SHA-512" hashValue="PTRFOgUJeB50O70jTdHrvP1Gavu78W4b5renzqFC005miv9UO18ZxE44jfvgp95ArXK169nLQFPC8Vf6ds6fGg==" saltValue="rPb0HYkobejWjBDGb0gOf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88" t="s">
        <v>50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90"/>
      <c r="X3" s="94" t="s">
        <v>51</v>
      </c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 t="s">
        <v>52</v>
      </c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</row>
    <row r="4" spans="1:144" x14ac:dyDescent="0.15">
      <c r="A4" s="29" t="s">
        <v>53</v>
      </c>
      <c r="B4" s="31"/>
      <c r="C4" s="31"/>
      <c r="D4" s="31"/>
      <c r="E4" s="31"/>
      <c r="F4" s="31"/>
      <c r="G4" s="31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3"/>
      <c r="X4" s="87" t="s">
        <v>54</v>
      </c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 t="s">
        <v>55</v>
      </c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 t="s">
        <v>56</v>
      </c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 t="s">
        <v>57</v>
      </c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 t="s">
        <v>58</v>
      </c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 t="s">
        <v>59</v>
      </c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 t="s">
        <v>60</v>
      </c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 t="s">
        <v>61</v>
      </c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 t="s">
        <v>62</v>
      </c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 t="s">
        <v>63</v>
      </c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 t="s">
        <v>64</v>
      </c>
      <c r="EE4" s="87"/>
      <c r="EF4" s="87"/>
      <c r="EG4" s="87"/>
      <c r="EH4" s="87"/>
      <c r="EI4" s="87"/>
      <c r="EJ4" s="87"/>
      <c r="EK4" s="87"/>
      <c r="EL4" s="87"/>
      <c r="EM4" s="87"/>
      <c r="EN4" s="87"/>
    </row>
    <row r="5" spans="1:144" x14ac:dyDescent="0.15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 x14ac:dyDescent="0.15">
      <c r="A6" s="29" t="s">
        <v>92</v>
      </c>
      <c r="B6" s="34">
        <f>B7</f>
        <v>2019</v>
      </c>
      <c r="C6" s="34">
        <f t="shared" ref="C6:W6" si="3">C7</f>
        <v>92100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栃木県　大田原市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A4</v>
      </c>
      <c r="M6" s="34" t="str">
        <f t="shared" si="3"/>
        <v>非設置</v>
      </c>
      <c r="N6" s="35" t="str">
        <f t="shared" si="3"/>
        <v>-</v>
      </c>
      <c r="O6" s="35">
        <f t="shared" si="3"/>
        <v>60.57</v>
      </c>
      <c r="P6" s="35">
        <f t="shared" si="3"/>
        <v>94.62</v>
      </c>
      <c r="Q6" s="35">
        <f t="shared" si="3"/>
        <v>3740</v>
      </c>
      <c r="R6" s="35">
        <f t="shared" si="3"/>
        <v>70896</v>
      </c>
      <c r="S6" s="35">
        <f t="shared" si="3"/>
        <v>354.36</v>
      </c>
      <c r="T6" s="35">
        <f t="shared" si="3"/>
        <v>200.07</v>
      </c>
      <c r="U6" s="35">
        <f t="shared" si="3"/>
        <v>66883</v>
      </c>
      <c r="V6" s="35">
        <f t="shared" si="3"/>
        <v>291.26</v>
      </c>
      <c r="W6" s="35">
        <f t="shared" si="3"/>
        <v>229.63</v>
      </c>
      <c r="X6" s="36">
        <f>IF(X7="",NA(),X7)</f>
        <v>109.8</v>
      </c>
      <c r="Y6" s="36">
        <f t="shared" ref="Y6:AG6" si="4">IF(Y7="",NA(),Y7)</f>
        <v>108.73</v>
      </c>
      <c r="Z6" s="36">
        <f t="shared" si="4"/>
        <v>107.03</v>
      </c>
      <c r="AA6" s="36">
        <f t="shared" si="4"/>
        <v>108.03</v>
      </c>
      <c r="AB6" s="36">
        <f t="shared" si="4"/>
        <v>111.79</v>
      </c>
      <c r="AC6" s="36">
        <f t="shared" si="4"/>
        <v>112.69</v>
      </c>
      <c r="AD6" s="36">
        <f t="shared" si="4"/>
        <v>113.16</v>
      </c>
      <c r="AE6" s="36">
        <f t="shared" si="4"/>
        <v>112.15</v>
      </c>
      <c r="AF6" s="36">
        <f t="shared" si="4"/>
        <v>111.44</v>
      </c>
      <c r="AG6" s="36">
        <f t="shared" si="4"/>
        <v>111.17</v>
      </c>
      <c r="AH6" s="35" t="str">
        <f>IF(AH7="","",IF(AH7="-","【-】","【"&amp;SUBSTITUTE(TEXT(AH7,"#,##0.00"),"-","△")&amp;"】"))</f>
        <v>【112.01】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0.54</v>
      </c>
      <c r="AO6" s="36">
        <f t="shared" si="5"/>
        <v>0.68</v>
      </c>
      <c r="AP6" s="36">
        <f t="shared" si="5"/>
        <v>1</v>
      </c>
      <c r="AQ6" s="36">
        <f t="shared" si="5"/>
        <v>1.03</v>
      </c>
      <c r="AR6" s="36">
        <f t="shared" si="5"/>
        <v>0.78</v>
      </c>
      <c r="AS6" s="35" t="str">
        <f>IF(AS7="","",IF(AS7="-","【-】","【"&amp;SUBSTITUTE(TEXT(AS7,"#,##0.00"),"-","△")&amp;"】"))</f>
        <v>【1.08】</v>
      </c>
      <c r="AT6" s="36">
        <f>IF(AT7="",NA(),AT7)</f>
        <v>267.64999999999998</v>
      </c>
      <c r="AU6" s="36">
        <f t="shared" ref="AU6:BC6" si="6">IF(AU7="",NA(),AU7)</f>
        <v>297.58999999999997</v>
      </c>
      <c r="AV6" s="36">
        <f t="shared" si="6"/>
        <v>261.02</v>
      </c>
      <c r="AW6" s="36">
        <f t="shared" si="6"/>
        <v>279.83999999999997</v>
      </c>
      <c r="AX6" s="36">
        <f t="shared" si="6"/>
        <v>230.86</v>
      </c>
      <c r="AY6" s="36">
        <f t="shared" si="6"/>
        <v>346.59</v>
      </c>
      <c r="AZ6" s="36">
        <f t="shared" si="6"/>
        <v>357.82</v>
      </c>
      <c r="BA6" s="36">
        <f t="shared" si="6"/>
        <v>355.5</v>
      </c>
      <c r="BB6" s="36">
        <f t="shared" si="6"/>
        <v>349.83</v>
      </c>
      <c r="BC6" s="36">
        <f t="shared" si="6"/>
        <v>360.86</v>
      </c>
      <c r="BD6" s="35" t="str">
        <f>IF(BD7="","",IF(BD7="-","【-】","【"&amp;SUBSTITUTE(TEXT(BD7,"#,##0.00"),"-","△")&amp;"】"))</f>
        <v>【264.97】</v>
      </c>
      <c r="BE6" s="36">
        <f>IF(BE7="",NA(),BE7)</f>
        <v>499.19</v>
      </c>
      <c r="BF6" s="36">
        <f t="shared" ref="BF6:BN6" si="7">IF(BF7="",NA(),BF7)</f>
        <v>476.93</v>
      </c>
      <c r="BG6" s="36">
        <f t="shared" si="7"/>
        <v>454.27</v>
      </c>
      <c r="BH6" s="36">
        <f t="shared" si="7"/>
        <v>435.89</v>
      </c>
      <c r="BI6" s="36">
        <f t="shared" si="7"/>
        <v>417.6</v>
      </c>
      <c r="BJ6" s="36">
        <f t="shared" si="7"/>
        <v>312.02999999999997</v>
      </c>
      <c r="BK6" s="36">
        <f t="shared" si="7"/>
        <v>307.45999999999998</v>
      </c>
      <c r="BL6" s="36">
        <f t="shared" si="7"/>
        <v>312.58</v>
      </c>
      <c r="BM6" s="36">
        <f t="shared" si="7"/>
        <v>314.87</v>
      </c>
      <c r="BN6" s="36">
        <f t="shared" si="7"/>
        <v>309.27999999999997</v>
      </c>
      <c r="BO6" s="35" t="str">
        <f>IF(BO7="","",IF(BO7="-","【-】","【"&amp;SUBSTITUTE(TEXT(BO7,"#,##0.00"),"-","△")&amp;"】"))</f>
        <v>【266.61】</v>
      </c>
      <c r="BP6" s="36">
        <f>IF(BP7="",NA(),BP7)</f>
        <v>102.14</v>
      </c>
      <c r="BQ6" s="36">
        <f t="shared" ref="BQ6:BY6" si="8">IF(BQ7="",NA(),BQ7)</f>
        <v>101.02</v>
      </c>
      <c r="BR6" s="36">
        <f t="shared" si="8"/>
        <v>101.26</v>
      </c>
      <c r="BS6" s="36">
        <f t="shared" si="8"/>
        <v>101.83</v>
      </c>
      <c r="BT6" s="36">
        <f t="shared" si="8"/>
        <v>106.22</v>
      </c>
      <c r="BU6" s="36">
        <f t="shared" si="8"/>
        <v>105.71</v>
      </c>
      <c r="BV6" s="36">
        <f t="shared" si="8"/>
        <v>106.01</v>
      </c>
      <c r="BW6" s="36">
        <f t="shared" si="8"/>
        <v>104.57</v>
      </c>
      <c r="BX6" s="36">
        <f t="shared" si="8"/>
        <v>103.54</v>
      </c>
      <c r="BY6" s="36">
        <f t="shared" si="8"/>
        <v>103.32</v>
      </c>
      <c r="BZ6" s="35" t="str">
        <f>IF(BZ7="","",IF(BZ7="-","【-】","【"&amp;SUBSTITUTE(TEXT(BZ7,"#,##0.00"),"-","△")&amp;"】"))</f>
        <v>【103.24】</v>
      </c>
      <c r="CA6" s="36">
        <f>IF(CA7="",NA(),CA7)</f>
        <v>194.86</v>
      </c>
      <c r="CB6" s="36">
        <f t="shared" ref="CB6:CJ6" si="9">IF(CB7="",NA(),CB7)</f>
        <v>197.49</v>
      </c>
      <c r="CC6" s="36">
        <f t="shared" si="9"/>
        <v>198.13</v>
      </c>
      <c r="CD6" s="36">
        <f t="shared" si="9"/>
        <v>198.2</v>
      </c>
      <c r="CE6" s="36">
        <f t="shared" si="9"/>
        <v>191.88</v>
      </c>
      <c r="CF6" s="36">
        <f t="shared" si="9"/>
        <v>162.15</v>
      </c>
      <c r="CG6" s="36">
        <f t="shared" si="9"/>
        <v>162.24</v>
      </c>
      <c r="CH6" s="36">
        <f t="shared" si="9"/>
        <v>165.47</v>
      </c>
      <c r="CI6" s="36">
        <f t="shared" si="9"/>
        <v>167.46</v>
      </c>
      <c r="CJ6" s="36">
        <f t="shared" si="9"/>
        <v>168.56</v>
      </c>
      <c r="CK6" s="35" t="str">
        <f>IF(CK7="","",IF(CK7="-","【-】","【"&amp;SUBSTITUTE(TEXT(CK7,"#,##0.00"),"-","△")&amp;"】"))</f>
        <v>【168.38】</v>
      </c>
      <c r="CL6" s="36">
        <f>IF(CL7="",NA(),CL7)</f>
        <v>71.16</v>
      </c>
      <c r="CM6" s="36">
        <f t="shared" ref="CM6:CU6" si="10">IF(CM7="",NA(),CM7)</f>
        <v>70.23</v>
      </c>
      <c r="CN6" s="36">
        <f t="shared" si="10"/>
        <v>70.06</v>
      </c>
      <c r="CO6" s="36">
        <f t="shared" si="10"/>
        <v>70.42</v>
      </c>
      <c r="CP6" s="36">
        <f t="shared" si="10"/>
        <v>70.180000000000007</v>
      </c>
      <c r="CQ6" s="36">
        <f t="shared" si="10"/>
        <v>59.34</v>
      </c>
      <c r="CR6" s="36">
        <f t="shared" si="10"/>
        <v>59.11</v>
      </c>
      <c r="CS6" s="36">
        <f t="shared" si="10"/>
        <v>59.74</v>
      </c>
      <c r="CT6" s="36">
        <f t="shared" si="10"/>
        <v>59.46</v>
      </c>
      <c r="CU6" s="36">
        <f t="shared" si="10"/>
        <v>59.51</v>
      </c>
      <c r="CV6" s="35" t="str">
        <f>IF(CV7="","",IF(CV7="-","【-】","【"&amp;SUBSTITUTE(TEXT(CV7,"#,##0.00"),"-","△")&amp;"】"))</f>
        <v>【60.00】</v>
      </c>
      <c r="CW6" s="36">
        <f>IF(CW7="",NA(),CW7)</f>
        <v>81.59</v>
      </c>
      <c r="CX6" s="36">
        <f t="shared" ref="CX6:DF6" si="11">IF(CX7="",NA(),CX7)</f>
        <v>82.69</v>
      </c>
      <c r="CY6" s="36">
        <f t="shared" si="11"/>
        <v>82.95</v>
      </c>
      <c r="CZ6" s="36">
        <f t="shared" si="11"/>
        <v>82.65</v>
      </c>
      <c r="DA6" s="36">
        <f t="shared" si="11"/>
        <v>82.47</v>
      </c>
      <c r="DB6" s="36">
        <f t="shared" si="11"/>
        <v>87.74</v>
      </c>
      <c r="DC6" s="36">
        <f t="shared" si="11"/>
        <v>87.91</v>
      </c>
      <c r="DD6" s="36">
        <f t="shared" si="11"/>
        <v>87.28</v>
      </c>
      <c r="DE6" s="36">
        <f t="shared" si="11"/>
        <v>87.41</v>
      </c>
      <c r="DF6" s="36">
        <f t="shared" si="11"/>
        <v>87.08</v>
      </c>
      <c r="DG6" s="35" t="str">
        <f>IF(DG7="","",IF(DG7="-","【-】","【"&amp;SUBSTITUTE(TEXT(DG7,"#,##0.00"),"-","△")&amp;"】"))</f>
        <v>【89.80】</v>
      </c>
      <c r="DH6" s="36">
        <f>IF(DH7="",NA(),DH7)</f>
        <v>43.48</v>
      </c>
      <c r="DI6" s="36">
        <f t="shared" ref="DI6:DQ6" si="12">IF(DI7="",NA(),DI7)</f>
        <v>45.52</v>
      </c>
      <c r="DJ6" s="36">
        <f t="shared" si="12"/>
        <v>47.26</v>
      </c>
      <c r="DK6" s="36">
        <f t="shared" si="12"/>
        <v>48.7</v>
      </c>
      <c r="DL6" s="36">
        <f t="shared" si="12"/>
        <v>49.86</v>
      </c>
      <c r="DM6" s="36">
        <f t="shared" si="12"/>
        <v>46.27</v>
      </c>
      <c r="DN6" s="36">
        <f t="shared" si="12"/>
        <v>46.88</v>
      </c>
      <c r="DO6" s="36">
        <f t="shared" si="12"/>
        <v>46.94</v>
      </c>
      <c r="DP6" s="36">
        <f t="shared" si="12"/>
        <v>47.62</v>
      </c>
      <c r="DQ6" s="36">
        <f t="shared" si="12"/>
        <v>48.55</v>
      </c>
      <c r="DR6" s="35" t="str">
        <f>IF(DR7="","",IF(DR7="-","【-】","【"&amp;SUBSTITUTE(TEXT(DR7,"#,##0.00"),"-","△")&amp;"】"))</f>
        <v>【49.59】</v>
      </c>
      <c r="DS6" s="36">
        <f>IF(DS7="",NA(),DS7)</f>
        <v>0.91</v>
      </c>
      <c r="DT6" s="36">
        <f t="shared" ref="DT6:EB6" si="13">IF(DT7="",NA(),DT7)</f>
        <v>1.4</v>
      </c>
      <c r="DU6" s="36">
        <f t="shared" si="13"/>
        <v>2.54</v>
      </c>
      <c r="DV6" s="36">
        <f t="shared" si="13"/>
        <v>5.69</v>
      </c>
      <c r="DW6" s="36">
        <f t="shared" si="13"/>
        <v>8.7200000000000006</v>
      </c>
      <c r="DX6" s="36">
        <f t="shared" si="13"/>
        <v>10.93</v>
      </c>
      <c r="DY6" s="36">
        <f t="shared" si="13"/>
        <v>13.39</v>
      </c>
      <c r="DZ6" s="36">
        <f t="shared" si="13"/>
        <v>14.48</v>
      </c>
      <c r="EA6" s="36">
        <f t="shared" si="13"/>
        <v>16.27</v>
      </c>
      <c r="EB6" s="36">
        <f t="shared" si="13"/>
        <v>17.11</v>
      </c>
      <c r="EC6" s="35" t="str">
        <f>IF(EC7="","",IF(EC7="-","【-】","【"&amp;SUBSTITUTE(TEXT(EC7,"#,##0.00"),"-","△")&amp;"】"))</f>
        <v>【19.44】</v>
      </c>
      <c r="ED6" s="36">
        <f>IF(ED7="",NA(),ED7)</f>
        <v>0.33</v>
      </c>
      <c r="EE6" s="36">
        <f t="shared" ref="EE6:EM6" si="14">IF(EE7="",NA(),EE7)</f>
        <v>0.26</v>
      </c>
      <c r="EF6" s="36">
        <f t="shared" si="14"/>
        <v>0.82</v>
      </c>
      <c r="EG6" s="36">
        <f t="shared" si="14"/>
        <v>0.05</v>
      </c>
      <c r="EH6" s="36">
        <f t="shared" si="14"/>
        <v>0.12</v>
      </c>
      <c r="EI6" s="36">
        <f t="shared" si="14"/>
        <v>0.71</v>
      </c>
      <c r="EJ6" s="36">
        <f t="shared" si="14"/>
        <v>0.71</v>
      </c>
      <c r="EK6" s="36">
        <f t="shared" si="14"/>
        <v>0.75</v>
      </c>
      <c r="EL6" s="36">
        <f t="shared" si="14"/>
        <v>0.63</v>
      </c>
      <c r="EM6" s="36">
        <f t="shared" si="14"/>
        <v>0.63</v>
      </c>
      <c r="EN6" s="35" t="str">
        <f>IF(EN7="","",IF(EN7="-","【-】","【"&amp;SUBSTITUTE(TEXT(EN7,"#,##0.00"),"-","△")&amp;"】"))</f>
        <v>【0.68】</v>
      </c>
    </row>
    <row r="7" spans="1:144" s="37" customFormat="1" x14ac:dyDescent="0.15">
      <c r="A7" s="29"/>
      <c r="B7" s="38">
        <v>2019</v>
      </c>
      <c r="C7" s="38">
        <v>92100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60.57</v>
      </c>
      <c r="P7" s="39">
        <v>94.62</v>
      </c>
      <c r="Q7" s="39">
        <v>3740</v>
      </c>
      <c r="R7" s="39">
        <v>70896</v>
      </c>
      <c r="S7" s="39">
        <v>354.36</v>
      </c>
      <c r="T7" s="39">
        <v>200.07</v>
      </c>
      <c r="U7" s="39">
        <v>66883</v>
      </c>
      <c r="V7" s="39">
        <v>291.26</v>
      </c>
      <c r="W7" s="39">
        <v>229.63</v>
      </c>
      <c r="X7" s="39">
        <v>109.8</v>
      </c>
      <c r="Y7" s="39">
        <v>108.73</v>
      </c>
      <c r="Z7" s="39">
        <v>107.03</v>
      </c>
      <c r="AA7" s="39">
        <v>108.03</v>
      </c>
      <c r="AB7" s="39">
        <v>111.79</v>
      </c>
      <c r="AC7" s="39">
        <v>112.69</v>
      </c>
      <c r="AD7" s="39">
        <v>113.16</v>
      </c>
      <c r="AE7" s="39">
        <v>112.15</v>
      </c>
      <c r="AF7" s="39">
        <v>111.44</v>
      </c>
      <c r="AG7" s="39">
        <v>111.17</v>
      </c>
      <c r="AH7" s="39">
        <v>112.01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0.54</v>
      </c>
      <c r="AO7" s="39">
        <v>0.68</v>
      </c>
      <c r="AP7" s="39">
        <v>1</v>
      </c>
      <c r="AQ7" s="39">
        <v>1.03</v>
      </c>
      <c r="AR7" s="39">
        <v>0.78</v>
      </c>
      <c r="AS7" s="39">
        <v>1.08</v>
      </c>
      <c r="AT7" s="39">
        <v>267.64999999999998</v>
      </c>
      <c r="AU7" s="39">
        <v>297.58999999999997</v>
      </c>
      <c r="AV7" s="39">
        <v>261.02</v>
      </c>
      <c r="AW7" s="39">
        <v>279.83999999999997</v>
      </c>
      <c r="AX7" s="39">
        <v>230.86</v>
      </c>
      <c r="AY7" s="39">
        <v>346.59</v>
      </c>
      <c r="AZ7" s="39">
        <v>357.82</v>
      </c>
      <c r="BA7" s="39">
        <v>355.5</v>
      </c>
      <c r="BB7" s="39">
        <v>349.83</v>
      </c>
      <c r="BC7" s="39">
        <v>360.86</v>
      </c>
      <c r="BD7" s="39">
        <v>264.97000000000003</v>
      </c>
      <c r="BE7" s="39">
        <v>499.19</v>
      </c>
      <c r="BF7" s="39">
        <v>476.93</v>
      </c>
      <c r="BG7" s="39">
        <v>454.27</v>
      </c>
      <c r="BH7" s="39">
        <v>435.89</v>
      </c>
      <c r="BI7" s="39">
        <v>417.6</v>
      </c>
      <c r="BJ7" s="39">
        <v>312.02999999999997</v>
      </c>
      <c r="BK7" s="39">
        <v>307.45999999999998</v>
      </c>
      <c r="BL7" s="39">
        <v>312.58</v>
      </c>
      <c r="BM7" s="39">
        <v>314.87</v>
      </c>
      <c r="BN7" s="39">
        <v>309.27999999999997</v>
      </c>
      <c r="BO7" s="39">
        <v>266.61</v>
      </c>
      <c r="BP7" s="39">
        <v>102.14</v>
      </c>
      <c r="BQ7" s="39">
        <v>101.02</v>
      </c>
      <c r="BR7" s="39">
        <v>101.26</v>
      </c>
      <c r="BS7" s="39">
        <v>101.83</v>
      </c>
      <c r="BT7" s="39">
        <v>106.22</v>
      </c>
      <c r="BU7" s="39">
        <v>105.71</v>
      </c>
      <c r="BV7" s="39">
        <v>106.01</v>
      </c>
      <c r="BW7" s="39">
        <v>104.57</v>
      </c>
      <c r="BX7" s="39">
        <v>103.54</v>
      </c>
      <c r="BY7" s="39">
        <v>103.32</v>
      </c>
      <c r="BZ7" s="39">
        <v>103.24</v>
      </c>
      <c r="CA7" s="39">
        <v>194.86</v>
      </c>
      <c r="CB7" s="39">
        <v>197.49</v>
      </c>
      <c r="CC7" s="39">
        <v>198.13</v>
      </c>
      <c r="CD7" s="39">
        <v>198.2</v>
      </c>
      <c r="CE7" s="39">
        <v>191.88</v>
      </c>
      <c r="CF7" s="39">
        <v>162.15</v>
      </c>
      <c r="CG7" s="39">
        <v>162.24</v>
      </c>
      <c r="CH7" s="39">
        <v>165.47</v>
      </c>
      <c r="CI7" s="39">
        <v>167.46</v>
      </c>
      <c r="CJ7" s="39">
        <v>168.56</v>
      </c>
      <c r="CK7" s="39">
        <v>168.38</v>
      </c>
      <c r="CL7" s="39">
        <v>71.16</v>
      </c>
      <c r="CM7" s="39">
        <v>70.23</v>
      </c>
      <c r="CN7" s="39">
        <v>70.06</v>
      </c>
      <c r="CO7" s="39">
        <v>70.42</v>
      </c>
      <c r="CP7" s="39">
        <v>70.180000000000007</v>
      </c>
      <c r="CQ7" s="39">
        <v>59.34</v>
      </c>
      <c r="CR7" s="39">
        <v>59.11</v>
      </c>
      <c r="CS7" s="39">
        <v>59.74</v>
      </c>
      <c r="CT7" s="39">
        <v>59.46</v>
      </c>
      <c r="CU7" s="39">
        <v>59.51</v>
      </c>
      <c r="CV7" s="39">
        <v>60</v>
      </c>
      <c r="CW7" s="39">
        <v>81.59</v>
      </c>
      <c r="CX7" s="39">
        <v>82.69</v>
      </c>
      <c r="CY7" s="39">
        <v>82.95</v>
      </c>
      <c r="CZ7" s="39">
        <v>82.65</v>
      </c>
      <c r="DA7" s="39">
        <v>82.47</v>
      </c>
      <c r="DB7" s="39">
        <v>87.74</v>
      </c>
      <c r="DC7" s="39">
        <v>87.91</v>
      </c>
      <c r="DD7" s="39">
        <v>87.28</v>
      </c>
      <c r="DE7" s="39">
        <v>87.41</v>
      </c>
      <c r="DF7" s="39">
        <v>87.08</v>
      </c>
      <c r="DG7" s="39">
        <v>89.8</v>
      </c>
      <c r="DH7" s="39">
        <v>43.48</v>
      </c>
      <c r="DI7" s="39">
        <v>45.52</v>
      </c>
      <c r="DJ7" s="39">
        <v>47.26</v>
      </c>
      <c r="DK7" s="39">
        <v>48.7</v>
      </c>
      <c r="DL7" s="39">
        <v>49.86</v>
      </c>
      <c r="DM7" s="39">
        <v>46.27</v>
      </c>
      <c r="DN7" s="39">
        <v>46.88</v>
      </c>
      <c r="DO7" s="39">
        <v>46.94</v>
      </c>
      <c r="DP7" s="39">
        <v>47.62</v>
      </c>
      <c r="DQ7" s="39">
        <v>48.55</v>
      </c>
      <c r="DR7" s="39">
        <v>49.59</v>
      </c>
      <c r="DS7" s="39">
        <v>0.91</v>
      </c>
      <c r="DT7" s="39">
        <v>1.4</v>
      </c>
      <c r="DU7" s="39">
        <v>2.54</v>
      </c>
      <c r="DV7" s="39">
        <v>5.69</v>
      </c>
      <c r="DW7" s="39">
        <v>8.7200000000000006</v>
      </c>
      <c r="DX7" s="39">
        <v>10.93</v>
      </c>
      <c r="DY7" s="39">
        <v>13.39</v>
      </c>
      <c r="DZ7" s="39">
        <v>14.48</v>
      </c>
      <c r="EA7" s="39">
        <v>16.27</v>
      </c>
      <c r="EB7" s="39">
        <v>17.11</v>
      </c>
      <c r="EC7" s="39">
        <v>19.440000000000001</v>
      </c>
      <c r="ED7" s="39">
        <v>0.33</v>
      </c>
      <c r="EE7" s="39">
        <v>0.26</v>
      </c>
      <c r="EF7" s="39">
        <v>0.82</v>
      </c>
      <c r="EG7" s="39">
        <v>0.05</v>
      </c>
      <c r="EH7" s="39">
        <v>0.12</v>
      </c>
      <c r="EI7" s="39">
        <v>0.71</v>
      </c>
      <c r="EJ7" s="39">
        <v>0.71</v>
      </c>
      <c r="EK7" s="39">
        <v>0.75</v>
      </c>
      <c r="EL7" s="39">
        <v>0.63</v>
      </c>
      <c r="EM7" s="39">
        <v>0.63</v>
      </c>
      <c r="EN7" s="39">
        <v>0.68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 x14ac:dyDescent="0.15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2" t="s">
        <v>44</v>
      </c>
      <c r="B10" s="43">
        <f t="shared" ref="B10:E10" si="15">DATEVALUE($B7+12-B11&amp;"/1/"&amp;B12)</f>
        <v>46388</v>
      </c>
      <c r="C10" s="43">
        <f t="shared" si="15"/>
        <v>46753</v>
      </c>
      <c r="D10" s="43">
        <f t="shared" si="15"/>
        <v>47119</v>
      </c>
      <c r="E10" s="43">
        <f t="shared" si="15"/>
        <v>47484</v>
      </c>
      <c r="F10" s="44">
        <f>DATEVALUE($B7+12-F11&amp;"/1/"&amp;F12)</f>
        <v>47849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106</v>
      </c>
    </row>
    <row r="13" spans="1:144" x14ac:dyDescent="0.15">
      <c r="B13" t="s">
        <v>107</v>
      </c>
      <c r="C13" t="s">
        <v>107</v>
      </c>
      <c r="D13" t="s">
        <v>107</v>
      </c>
      <c r="E13" t="s">
        <v>108</v>
      </c>
      <c r="F13" t="s">
        <v>109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狐塚　賢太</cp:lastModifiedBy>
  <cp:lastPrinted>2021-01-22T04:16:29Z</cp:lastPrinted>
  <dcterms:created xsi:type="dcterms:W3CDTF">2020-12-04T02:05:10Z</dcterms:created>
  <dcterms:modified xsi:type="dcterms:W3CDTF">2021-02-20T01:55:45Z</dcterms:modified>
  <cp:category/>
</cp:coreProperties>
</file>