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L:\05財政担当\R7（2025）\④公営企業\02 公営企業決算統計\15 公営企業に係る経営比較分析表（令和６年度決算）の分析等について\06 県HP公開\04 下水道（公共）\"/>
    </mc:Choice>
  </mc:AlternateContent>
  <xr:revisionPtr revIDLastSave="0" documentId="13_ncr:1_{2CA2E704-E694-4A04-B551-FAD513BC8F5C}" xr6:coauthVersionLast="47" xr6:coauthVersionMax="47" xr10:uidLastSave="{00000000-0000-0000-0000-000000000000}"/>
  <workbookProtection workbookAlgorithmName="SHA-512" workbookHashValue="HZy1+2xP5eDVqSylL6ZfUoOjLK6YYlLP/wyVn791gvG4bh5IQA/zugiSantzM89nPcrw4Xl3B9YISdDm7MDYJQ==" workbookSaltValue="xuEMmMLf/jbKwaKTEA6KAg==" workbookSpinCount="100000" lockStructure="1"/>
  <bookViews>
    <workbookView xWindow="-289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5" i="4"/>
  <c r="K85" i="4"/>
  <c r="H85" i="4"/>
  <c r="E85" i="4"/>
  <c r="BB10" i="4"/>
  <c r="AT10" i="4"/>
  <c r="P10" i="4"/>
  <c r="AT8" i="4"/>
  <c r="W8" i="4"/>
  <c r="P8" i="4"/>
  <c r="B6" i="4"/>
</calcChain>
</file>

<file path=xl/sharedStrings.xml><?xml version="1.0" encoding="utf-8"?>
<sst xmlns="http://schemas.openxmlformats.org/spreadsheetml/2006/main" count="236" uniqueCount="117">
  <si>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</si>
  <si>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</si>
  <si>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</si>
  <si>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</si>
  <si>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</si>
  <si>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</si>
  <si>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</si>
  <si>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</si>
  <si>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</si>
  <si>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</si>
  <si>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</si>
  <si>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</si>
  <si>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</si>
  <si>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</si>
  <si>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</si>
  <si>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</si>
  <si>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</si>
  <si>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</si>
  <si>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</si>
  <si>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</si>
  <si>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</si>
  <si>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</si>
  <si>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</si>
  <si>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</si>
  <si>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</si>
  <si>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</si>
  <si>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</si>
  <si>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</si>
  <si>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</si>
  <si>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</si>
  <si>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</si>
  <si>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</si>
  <si>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</si>
  <si>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</si>
  <si>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</si>
  <si>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</si>
  <si>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</si>
  <si>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</si>
  <si>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</si>
  <si>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</si>
  <si>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</si>
  <si>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</si>
  <si>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</si>
  <si>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</si>
  <si>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</si>
  <si>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</si>
  <si>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</si>
  <si>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</si>
  <si>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</si>
  <si>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</si>
  <si>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</si>
  <si>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</si>
  <si>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</si>
  <si>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</si>
  <si>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</si>
  <si>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</si>
  <si>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</si>
  <si>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</si>
  <si>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</si>
  <si>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</si>
  <si>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</si>
  <si>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</si>
  <si>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</si>
  <si>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</si>
  <si>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</si>
  <si>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</si>
  <si>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</si>
  <si>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</si>
  <si>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</si>
  <si>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</si>
  <si>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</si>
  <si>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</si>
  <si>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</si>
  <si>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</si>
  <si>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</si>
  <si>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</si>
  <si>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</si>
  <si>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</si>
  <si>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</si>
  <si>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</si>
  <si>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</si>
  <si>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</si>
  <si>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</si>
  <si>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</si>
  <si>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</si>
  <si>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</si>
  <si>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</si>
  <si>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</si>
  <si>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</si>
  <si>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</si>
  <si>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</si>
  <si>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</si>
  <si>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</si>
  <si>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</si>
  <si>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</si>
  <si>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栃木県　大田原市</t>
  </si>
  <si>
    <t>法適用</t>
  </si>
  <si>
    <t>下水道事業</t>
  </si>
  <si>
    <t>公共下水道</t>
  </si>
  <si>
    <t>Bd1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</si>
  <si>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</si>
  <si>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</si>
  <si>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</si>
  <si>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</si>
  <si>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</si>
  <si>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</si>
  <si>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</si>
  <si>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</si>
  <si>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</si>
  <si>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</si>
  <si>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</si>
  <si>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</si>
  <si>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</si>
  <si>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</si>
  <si>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①経常収支比率は、100％を上回り、類似団体平均値を上回る状況ですが、使用料収入で経費全額を賄えず、一般会計からの繰入金に依存している状況で、基準外繰入金をいかに減らしていくかが今後の課題であります。
　②累積欠損金は、発生していません。
　③流動比率は、類似団体平均値を上回る状況であり、企業債償還の完了が進んでいるため、今後も同程度になると思われます。
　④企業債残高対事業規模比率は、事業が概ね完了し、企業債残高が減少傾向にあるため、下降していくと思われます。
　⑤経費回収率は、100％未満であり、使用料で汚水処理費を賄えていない状況ですが、令和７年度から使用料改定が決定しましたので、改善される見込みです。
　⑥汚水処理原価は、類似団体平均値を下回る状況でありますが、経費回収率が100％未満ですので、更なる経費削減が必要となります。
　⑦施設利用率は、流域下水道に接続しているため、ありません。
　⑧水洗化率は、令和６年度より算出方法を変更し、類似団体平均値を下回る状況ですので、使用料収入の確保に向けて普及啓発等により、向上を図る必要があります。</t>
    <rPh sb="12" eb="13">
      <t>ウエ</t>
    </rPh>
    <rPh sb="16" eb="18">
      <t>ルイジ</t>
    </rPh>
    <rPh sb="18" eb="20">
      <t>ダンタイ</t>
    </rPh>
    <rPh sb="20" eb="23">
      <t>ヘイキンチ</t>
    </rPh>
    <rPh sb="25" eb="27">
      <t>ウワマワ</t>
    </rPh>
    <rPh sb="28" eb="30">
      <t>ジョウキョウ</t>
    </rPh>
    <rPh sb="36" eb="38">
      <t>シュウニュウ</t>
    </rPh>
    <rPh sb="44" eb="45">
      <t>マカナ</t>
    </rPh>
    <rPh sb="48" eb="50">
      <t>クリイレ</t>
    </rPh>
    <rPh sb="51" eb="55">
      <t>イッパンカイケイ</t>
    </rPh>
    <rPh sb="59" eb="61">
      <t>イゾン</t>
    </rPh>
    <rPh sb="65" eb="67">
      <t>ジョウキョウ</t>
    </rPh>
    <rPh sb="69" eb="71">
      <t>キジュン</t>
    </rPh>
    <rPh sb="71" eb="72">
      <t>ガイ</t>
    </rPh>
    <rPh sb="72" eb="74">
      <t>クリイレ</t>
    </rPh>
    <rPh sb="74" eb="75">
      <t>キン</t>
    </rPh>
    <rPh sb="79" eb="80">
      <t>ヘ</t>
    </rPh>
    <rPh sb="87" eb="89">
      <t>コンゴ</t>
    </rPh>
    <rPh sb="90" eb="92">
      <t>カダイ</t>
    </rPh>
    <rPh sb="101" eb="103">
      <t>ルイセキ</t>
    </rPh>
    <rPh sb="103" eb="105">
      <t>ケッソン</t>
    </rPh>
    <rPh sb="105" eb="106">
      <t>キン</t>
    </rPh>
    <rPh sb="108" eb="110">
      <t>ハッセイ</t>
    </rPh>
    <rPh sb="120" eb="122">
      <t>リュウドウ</t>
    </rPh>
    <rPh sb="122" eb="124">
      <t>ヒリツ</t>
    </rPh>
    <rPh sb="126" eb="128">
      <t>ルイジ</t>
    </rPh>
    <rPh sb="128" eb="130">
      <t>ダンタイ</t>
    </rPh>
    <rPh sb="130" eb="133">
      <t>ヘイキンチ</t>
    </rPh>
    <rPh sb="137" eb="139">
      <t>ジョウキョウ</t>
    </rPh>
    <rPh sb="143" eb="145">
      <t>キギョウ</t>
    </rPh>
    <rPh sb="145" eb="146">
      <t>サイ</t>
    </rPh>
    <rPh sb="153" eb="154">
      <t>スス</t>
    </rPh>
    <rPh sb="160" eb="162">
      <t>コンゴ</t>
    </rPh>
    <rPh sb="164" eb="167">
      <t>ドウテイド</t>
    </rPh>
    <rPh sb="170" eb="171">
      <t>オモ</t>
    </rPh>
    <rPh sb="179" eb="181">
      <t>キギョウ</t>
    </rPh>
    <rPh sb="181" eb="182">
      <t>サイ</t>
    </rPh>
    <rPh sb="182" eb="184">
      <t>ザンダカ</t>
    </rPh>
    <rPh sb="184" eb="185">
      <t>タイ</t>
    </rPh>
    <rPh sb="185" eb="187">
      <t>ジギョウ</t>
    </rPh>
    <rPh sb="187" eb="189">
      <t>キボ</t>
    </rPh>
    <rPh sb="189" eb="191">
      <t>ヒリツ</t>
    </rPh>
    <rPh sb="193" eb="195">
      <t>ジギョウ</t>
    </rPh>
    <rPh sb="197" eb="198">
      <t>オオム</t>
    </rPh>
    <rPh sb="202" eb="204">
      <t>キギョウ</t>
    </rPh>
    <rPh sb="204" eb="205">
      <t>サイ</t>
    </rPh>
    <rPh sb="205" eb="207">
      <t>ザンダカ</t>
    </rPh>
    <rPh sb="208" eb="210">
      <t>ゲンショウ</t>
    </rPh>
    <rPh sb="210" eb="212">
      <t>ケイコウ</t>
    </rPh>
    <rPh sb="219" eb="221">
      <t>カコウ</t>
    </rPh>
    <rPh sb="225" eb="226">
      <t>オモ</t>
    </rPh>
    <rPh sb="234" eb="236">
      <t>ケイヒ</t>
    </rPh>
    <rPh sb="276" eb="278">
      <t>レイワ</t>
    </rPh>
    <rPh sb="298" eb="300">
      <t>カイゼン</t>
    </rPh>
    <rPh sb="303" eb="305">
      <t>ミコミ</t>
    </rPh>
    <rPh sb="322" eb="325">
      <t>ヘイキンチ</t>
    </rPh>
    <rPh sb="338" eb="340">
      <t>ケイヒ</t>
    </rPh>
    <rPh sb="340" eb="342">
      <t>カイシュウ</t>
    </rPh>
    <rPh sb="342" eb="343">
      <t>リツ</t>
    </rPh>
    <rPh sb="347" eb="350">
      <t>パーセントミマン</t>
    </rPh>
    <rPh sb="355" eb="356">
      <t>サラ</t>
    </rPh>
    <rPh sb="358" eb="360">
      <t>ケイヒ</t>
    </rPh>
    <rPh sb="360" eb="362">
      <t>サクゲン</t>
    </rPh>
    <rPh sb="363" eb="365">
      <t>ヒツヨウ</t>
    </rPh>
    <rPh sb="412" eb="414">
      <t>レイワ</t>
    </rPh>
    <rPh sb="419" eb="421">
      <t>サンシュツ</t>
    </rPh>
    <rPh sb="421" eb="423">
      <t>ホウホウ</t>
    </rPh>
    <rPh sb="424" eb="426">
      <t>ヘンコウ</t>
    </rPh>
    <rPh sb="431" eb="434">
      <t>ヘイキンチ</t>
    </rPh>
    <rPh sb="434" eb="436">
      <t>ウワマワ</t>
    </rPh>
    <rPh sb="436" eb="437">
      <t>シタ</t>
    </rPh>
    <rPh sb="437" eb="439">
      <t>ジョウキョウ</t>
    </rPh>
    <rPh sb="445" eb="448">
      <t>シヨウリョウ</t>
    </rPh>
    <rPh sb="448" eb="450">
      <t>シュウニュウ</t>
    </rPh>
    <rPh sb="451" eb="453">
      <t>カクホ</t>
    </rPh>
    <rPh sb="454" eb="455">
      <t>ム</t>
    </rPh>
    <rPh sb="459" eb="461">
      <t>ケイハツ</t>
    </rPh>
    <rPh sb="461" eb="462">
      <t>トウ</t>
    </rPh>
    <rPh sb="466" eb="468">
      <t>コウジョウ</t>
    </rPh>
    <rPh sb="469" eb="470">
      <t>ハカ</t>
    </rPh>
    <rPh sb="471" eb="473">
      <t>ヒツヨウ</t>
    </rPh>
    <phoneticPr fontId="16"/>
  </si>
  <si>
    <t>　①有形固定資産減価償却率は、類似団体平均値を下回る状況ですが、今後上昇していきます。改築・更新には相当な年数を要するため、財源確保に努めます。
　②管渠老朽化率は、昭和５８年に供用開始し、耐用年数に至った管渠は無いため、０％となっています。令和１５年度から耐用年数を超える管渠が出てきます。
　③管渠改善率は、老朽化による更新は行っていないため、０％となっています。今後、老朽化に応じて、更新を行っていきます。</t>
    <rPh sb="0" eb="2">
      <t>コテイ</t>
    </rPh>
    <rPh sb="2" eb="4">
      <t>シサン</t>
    </rPh>
    <rPh sb="4" eb="6">
      <t>ゲンカ</t>
    </rPh>
    <rPh sb="6" eb="8">
      <t>ショウキャク</t>
    </rPh>
    <rPh sb="8" eb="9">
      <t>リツ</t>
    </rPh>
    <rPh sb="13" eb="15">
      <t>ダンタイ</t>
    </rPh>
    <rPh sb="15" eb="18">
      <t>ヘイキンチ</t>
    </rPh>
    <rPh sb="19" eb="21">
      <t>シタマワ</t>
    </rPh>
    <rPh sb="22" eb="24">
      <t>ジョウキョウ</t>
    </rPh>
    <rPh sb="29" eb="31">
      <t>コンゴ</t>
    </rPh>
    <rPh sb="31" eb="33">
      <t>ジョウショウ</t>
    </rPh>
    <rPh sb="65" eb="66">
      <t>ツト</t>
    </rPh>
    <rPh sb="71" eb="73">
      <t>カンキョ</t>
    </rPh>
    <rPh sb="73" eb="76">
      <t>ロウキュウカ</t>
    </rPh>
    <rPh sb="76" eb="77">
      <t>リツ</t>
    </rPh>
    <rPh sb="79" eb="81">
      <t>ショウワ</t>
    </rPh>
    <rPh sb="83" eb="84">
      <t>ネン</t>
    </rPh>
    <rPh sb="85" eb="87">
      <t>キョウヨウ</t>
    </rPh>
    <rPh sb="87" eb="89">
      <t>カイシ</t>
    </rPh>
    <rPh sb="91" eb="93">
      <t>タイヨウ</t>
    </rPh>
    <rPh sb="93" eb="95">
      <t>ネンスウ</t>
    </rPh>
    <rPh sb="96" eb="97">
      <t>イタ</t>
    </rPh>
    <rPh sb="99" eb="101">
      <t>カンキョ</t>
    </rPh>
    <rPh sb="102" eb="103">
      <t>ナ</t>
    </rPh>
    <rPh sb="117" eb="119">
      <t>レイワ</t>
    </rPh>
    <phoneticPr fontId="16"/>
  </si>
  <si>
    <t>　本市の公共下水道事業は、概ね事業が完了し、今後は維持管理が主体となり、所有する施設が更新時期を迎え更新費用が必要になり、これに係る費用は、独立採算の観点から主に使用料で賄わなければなりません。
　現状では、一般会計からの繰入金によって事業を運営している状態のため、令和７年度から使用料改定が決定しましたが、近年の職員給与費の増加や物価高騰により、引き続き厳しい経営状況が見込まれます。なお、事業を運営する上で人員の不足はありません。
　将来の施設更新に向けての財源を確保し、また本事業のサービスを安定的・持続的に提供するために、経営基盤の強化を図ってまいります。</t>
    <rPh sb="1" eb="3">
      <t>ホンシ</t>
    </rPh>
    <rPh sb="4" eb="6">
      <t>コウキョウ</t>
    </rPh>
    <rPh sb="6" eb="9">
      <t>ゲスイドウ</t>
    </rPh>
    <rPh sb="9" eb="11">
      <t>ジギョウ</t>
    </rPh>
    <rPh sb="13" eb="14">
      <t>オオム</t>
    </rPh>
    <rPh sb="15" eb="17">
      <t>ジギョウ</t>
    </rPh>
    <rPh sb="18" eb="20">
      <t>カンリョウ</t>
    </rPh>
    <rPh sb="22" eb="24">
      <t>コンゴ</t>
    </rPh>
    <rPh sb="25" eb="27">
      <t>イジ</t>
    </rPh>
    <rPh sb="27" eb="29">
      <t>カンリ</t>
    </rPh>
    <rPh sb="30" eb="32">
      <t>シュタイ</t>
    </rPh>
    <rPh sb="36" eb="38">
      <t>ショユウ</t>
    </rPh>
    <rPh sb="40" eb="42">
      <t>シセツ</t>
    </rPh>
    <rPh sb="43" eb="45">
      <t>コウシン</t>
    </rPh>
    <rPh sb="45" eb="47">
      <t>ジキ</t>
    </rPh>
    <rPh sb="48" eb="49">
      <t>ムカ</t>
    </rPh>
    <rPh sb="50" eb="52">
      <t>コウシン</t>
    </rPh>
    <rPh sb="52" eb="54">
      <t>ヒヨウ</t>
    </rPh>
    <rPh sb="55" eb="57">
      <t>ヒツヨウ</t>
    </rPh>
    <rPh sb="64" eb="65">
      <t>カカ</t>
    </rPh>
    <rPh sb="66" eb="68">
      <t>ヒヨウ</t>
    </rPh>
    <rPh sb="79" eb="80">
      <t>オモ</t>
    </rPh>
    <rPh sb="81" eb="84">
      <t>シヨウリョウ</t>
    </rPh>
    <rPh sb="85" eb="86">
      <t>マカナ</t>
    </rPh>
    <rPh sb="146" eb="148">
      <t>ケッテイ</t>
    </rPh>
    <rPh sb="157" eb="159">
      <t>ショクイン</t>
    </rPh>
    <rPh sb="159" eb="162">
      <t>キュウヨヒ</t>
    </rPh>
    <rPh sb="163" eb="165">
      <t>ゾウカ</t>
    </rPh>
    <rPh sb="174" eb="175">
      <t>ヒ</t>
    </rPh>
    <rPh sb="176" eb="177">
      <t>ツヅ</t>
    </rPh>
    <rPh sb="186" eb="188">
      <t>ミコ</t>
    </rPh>
    <rPh sb="196" eb="198">
      <t>ジギョウ</t>
    </rPh>
    <rPh sb="199" eb="201">
      <t>ウンエイ</t>
    </rPh>
    <rPh sb="203" eb="204">
      <t>ウエ</t>
    </rPh>
    <rPh sb="205" eb="207">
      <t>ジンイン</t>
    </rPh>
    <rPh sb="208" eb="210">
      <t>フソク</t>
    </rPh>
    <rPh sb="222" eb="224">
      <t>シセツ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</si>
</sst>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sz val="6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quotePrefix="1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FC-4403-AFA0-B62A2C501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0.09</c:v>
                </c:pt>
                <c:pt idx="1">
                  <c:v>0.17</c:v>
                </c:pt>
                <c:pt idx="2">
                  <c:v>0.13</c:v>
                </c:pt>
                <c:pt idx="3">
                  <c:v>0.06</c:v>
                </c:pt>
                <c:pt idx="4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C-4403-AFA0-B62A2C501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D-48CC-AE4C-62BF5E011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65.28</c:v>
                </c:pt>
                <c:pt idx="1">
                  <c:v>64.92</c:v>
                </c:pt>
                <c:pt idx="2">
                  <c:v>64.14</c:v>
                </c:pt>
                <c:pt idx="3">
                  <c:v>63.71</c:v>
                </c:pt>
                <c:pt idx="4">
                  <c:v>64.95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D-48CC-AE4C-62BF5E011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98.41</c:v>
                </c:pt>
                <c:pt idx="1">
                  <c:v>98.71</c:v>
                </c:pt>
                <c:pt idx="2">
                  <c:v>98.11</c:v>
                </c:pt>
                <c:pt idx="3">
                  <c:v>97.38</c:v>
                </c:pt>
                <c:pt idx="4">
                  <c:v>92.08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C-43BD-8ADC-61475893F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92.72</c:v>
                </c:pt>
                <c:pt idx="1">
                  <c:v>92.88</c:v>
                </c:pt>
                <c:pt idx="2">
                  <c:v>92.9</c:v>
                </c:pt>
                <c:pt idx="3">
                  <c:v>92.89</c:v>
                </c:pt>
                <c:pt idx="4">
                  <c:v>93.08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C-43BD-8ADC-61475893F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120.94</c:v>
                </c:pt>
                <c:pt idx="1">
                  <c:v>119.98</c:v>
                </c:pt>
                <c:pt idx="2">
                  <c:v>114.12</c:v>
                </c:pt>
                <c:pt idx="3">
                  <c:v>115.42</c:v>
                </c:pt>
                <c:pt idx="4">
                  <c:v>110.34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8F-4588-913B-81C82F862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107.85</c:v>
                </c:pt>
                <c:pt idx="1">
                  <c:v>108.04</c:v>
                </c:pt>
                <c:pt idx="2">
                  <c:v>107.49</c:v>
                </c:pt>
                <c:pt idx="3">
                  <c:v>107.64</c:v>
                </c:pt>
                <c:pt idx="4">
                  <c:v>106.35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F-4588-913B-81C82F862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3.38</c:v>
                </c:pt>
                <c:pt idx="1">
                  <c:v>6.67</c:v>
                </c:pt>
                <c:pt idx="2">
                  <c:v>9.8800000000000008</c:v>
                </c:pt>
                <c:pt idx="3">
                  <c:v>13</c:v>
                </c:pt>
                <c:pt idx="4">
                  <c:v>16.09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71-4302-996E-DD8190D21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23.79</c:v>
                </c:pt>
                <c:pt idx="1">
                  <c:v>25.66</c:v>
                </c:pt>
                <c:pt idx="2">
                  <c:v>27.46</c:v>
                </c:pt>
                <c:pt idx="3">
                  <c:v>29.93</c:v>
                </c:pt>
                <c:pt idx="4">
                  <c:v>31.89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1-4302-996E-DD8190D21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F-4883-A14C-9D7A2728D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1.22</c:v>
                </c:pt>
                <c:pt idx="1">
                  <c:v>1.61</c:v>
                </c:pt>
                <c:pt idx="2">
                  <c:v>2.08</c:v>
                </c:pt>
                <c:pt idx="3">
                  <c:v>2.74</c:v>
                </c:pt>
                <c:pt idx="4">
                  <c:v>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F-4883-A14C-9D7A2728D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D-49D6-8764-E95B4305A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4.72</c:v>
                </c:pt>
                <c:pt idx="1">
                  <c:v>4.49</c:v>
                </c:pt>
                <c:pt idx="2">
                  <c:v>5.41</c:v>
                </c:pt>
                <c:pt idx="3">
                  <c:v>5.61</c:v>
                </c:pt>
                <c:pt idx="4">
                  <c:v>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D-49D6-8764-E95B4305A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57.34</c:v>
                </c:pt>
                <c:pt idx="1">
                  <c:v>60.08</c:v>
                </c:pt>
                <c:pt idx="2">
                  <c:v>65.709999999999994</c:v>
                </c:pt>
                <c:pt idx="3">
                  <c:v>84.66</c:v>
                </c:pt>
                <c:pt idx="4">
                  <c:v>98.67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B-43F2-9A36-06E89D9EB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67.930000000000007</c:v>
                </c:pt>
                <c:pt idx="1">
                  <c:v>68.53</c:v>
                </c:pt>
                <c:pt idx="2">
                  <c:v>69.180000000000007</c:v>
                </c:pt>
                <c:pt idx="3">
                  <c:v>76.319999999999993</c:v>
                </c:pt>
                <c:pt idx="4">
                  <c:v>80.33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B-43F2-9A36-06E89D9EB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243.42</c:v>
                </c:pt>
                <c:pt idx="1">
                  <c:v>228.63</c:v>
                </c:pt>
                <c:pt idx="2">
                  <c:v>217.18</c:v>
                </c:pt>
                <c:pt idx="3">
                  <c:v>200.16</c:v>
                </c:pt>
                <c:pt idx="4">
                  <c:v>167.38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E-4CC6-9E23-D437EF48B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857.88</c:v>
                </c:pt>
                <c:pt idx="1">
                  <c:v>825.1</c:v>
                </c:pt>
                <c:pt idx="2">
                  <c:v>789.87</c:v>
                </c:pt>
                <c:pt idx="3">
                  <c:v>749.43</c:v>
                </c:pt>
                <c:pt idx="4">
                  <c:v>698.04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E-4CC6-9E23-D437EF48B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95.15</c:v>
                </c:pt>
                <c:pt idx="1">
                  <c:v>95.28</c:v>
                </c:pt>
                <c:pt idx="2">
                  <c:v>95.65</c:v>
                </c:pt>
                <c:pt idx="3">
                  <c:v>96.35</c:v>
                </c:pt>
                <c:pt idx="4">
                  <c:v>99.05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18-4166-91BA-136363027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94.97</c:v>
                </c:pt>
                <c:pt idx="1">
                  <c:v>97.07</c:v>
                </c:pt>
                <c:pt idx="2">
                  <c:v>98.06</c:v>
                </c:pt>
                <c:pt idx="3">
                  <c:v>98.46</c:v>
                </c:pt>
                <c:pt idx="4">
                  <c:v>97.98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8-4166-91BA-136363027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CA-42E2-9568-3B1228035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159.49</c:v>
                </c:pt>
                <c:pt idx="1">
                  <c:v>157.81</c:v>
                </c:pt>
                <c:pt idx="2">
                  <c:v>157.37</c:v>
                </c:pt>
                <c:pt idx="3">
                  <c:v>157.44999999999999</c:v>
                </c:pt>
                <c:pt idx="4">
                  <c:v>159.75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A-42E2-9568-3B1228035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0" zoomScaleNormal="80" workbookViewId="0"/>
  </sheetViews>
  <sheetFormatPr defaultColWidth="2.6328125" defaultRowHeight="13" x14ac:dyDescent="0.2"/>
  <cols>
    <col min="1" max="1" width="2.6328125" customWidth="1"/>
    <col min="2" max="62" width="3.8164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栃木県　大田原市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公共下水道</v>
      </c>
      <c r="Q8" s="39"/>
      <c r="R8" s="39"/>
      <c r="S8" s="39"/>
      <c r="T8" s="39"/>
      <c r="U8" s="39"/>
      <c r="V8" s="39"/>
      <c r="W8" s="39" t="str">
        <f>データ!L6</f>
        <v>Bd1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68053</v>
      </c>
      <c r="AM8" s="41"/>
      <c r="AN8" s="41"/>
      <c r="AO8" s="41"/>
      <c r="AP8" s="41"/>
      <c r="AQ8" s="41"/>
      <c r="AR8" s="41"/>
      <c r="AS8" s="41"/>
      <c r="AT8" s="34">
        <f>データ!T6</f>
        <v>354.36</v>
      </c>
      <c r="AU8" s="34"/>
      <c r="AV8" s="34"/>
      <c r="AW8" s="34"/>
      <c r="AX8" s="34"/>
      <c r="AY8" s="34"/>
      <c r="AZ8" s="34"/>
      <c r="BA8" s="34"/>
      <c r="BB8" s="34">
        <f>データ!U6</f>
        <v>192.04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77.040000000000006</v>
      </c>
      <c r="J10" s="34"/>
      <c r="K10" s="34"/>
      <c r="L10" s="34"/>
      <c r="M10" s="34"/>
      <c r="N10" s="34"/>
      <c r="O10" s="34"/>
      <c r="P10" s="34">
        <f>データ!P6</f>
        <v>47.34</v>
      </c>
      <c r="Q10" s="34"/>
      <c r="R10" s="34"/>
      <c r="S10" s="34"/>
      <c r="T10" s="34"/>
      <c r="U10" s="34"/>
      <c r="V10" s="34"/>
      <c r="W10" s="34">
        <f>データ!Q6</f>
        <v>72.290000000000006</v>
      </c>
      <c r="X10" s="34"/>
      <c r="Y10" s="34"/>
      <c r="Z10" s="34"/>
      <c r="AA10" s="34"/>
      <c r="AB10" s="34"/>
      <c r="AC10" s="34"/>
      <c r="AD10" s="41">
        <f>データ!R6</f>
        <v>2750</v>
      </c>
      <c r="AE10" s="41"/>
      <c r="AF10" s="41"/>
      <c r="AG10" s="41"/>
      <c r="AH10" s="41"/>
      <c r="AI10" s="41"/>
      <c r="AJ10" s="41"/>
      <c r="AK10" s="2"/>
      <c r="AL10" s="41">
        <f>データ!V6</f>
        <v>31949</v>
      </c>
      <c r="AM10" s="41"/>
      <c r="AN10" s="41"/>
      <c r="AO10" s="41"/>
      <c r="AP10" s="41"/>
      <c r="AQ10" s="41"/>
      <c r="AR10" s="41"/>
      <c r="AS10" s="41"/>
      <c r="AT10" s="34">
        <f>データ!W6</f>
        <v>12.34</v>
      </c>
      <c r="AU10" s="34"/>
      <c r="AV10" s="34"/>
      <c r="AW10" s="34"/>
      <c r="AX10" s="34"/>
      <c r="AY10" s="34"/>
      <c r="AZ10" s="34"/>
      <c r="BA10" s="34"/>
      <c r="BB10" s="34">
        <f>データ!X6</f>
        <v>2589.06</v>
      </c>
      <c r="BC10" s="34"/>
      <c r="BD10" s="34"/>
      <c r="BE10" s="34"/>
      <c r="BF10" s="34"/>
      <c r="BG10" s="34"/>
      <c r="BH10" s="34"/>
      <c r="BI10" s="34"/>
      <c r="BJ10" s="2"/>
      <c r="BK10" s="2"/>
      <c r="BL10" s="67" t="s">
        <v>22</v>
      </c>
      <c r="BM10" s="68"/>
      <c r="BN10" s="69" t="s">
        <v>23</v>
      </c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70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2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114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3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3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3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3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3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3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3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3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3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3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3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3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3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3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3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3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3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3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3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3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3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3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3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3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3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3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3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6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0" t="s">
        <v>115</v>
      </c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2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3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2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3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2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3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2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3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2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3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2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3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2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3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2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3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2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3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2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3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2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3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2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3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2"/>
    </row>
    <row r="60" spans="1:78" ht="13.5" customHeight="1" x14ac:dyDescent="0.2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3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2"/>
    </row>
    <row r="61" spans="1:78" ht="13.5" customHeight="1" x14ac:dyDescent="0.2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3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2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3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2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4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6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1" t="s">
        <v>116</v>
      </c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72"/>
      <c r="BX66" s="72"/>
      <c r="BY66" s="72"/>
      <c r="BZ66" s="73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1"/>
      <c r="BM67" s="72"/>
      <c r="BN67" s="72"/>
      <c r="BO67" s="72"/>
      <c r="BP67" s="72"/>
      <c r="BQ67" s="72"/>
      <c r="BR67" s="72"/>
      <c r="BS67" s="72"/>
      <c r="BT67" s="72"/>
      <c r="BU67" s="72"/>
      <c r="BV67" s="72"/>
      <c r="BW67" s="72"/>
      <c r="BX67" s="72"/>
      <c r="BY67" s="72"/>
      <c r="BZ67" s="73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1"/>
      <c r="BM68" s="72"/>
      <c r="BN68" s="72"/>
      <c r="BO68" s="72"/>
      <c r="BP68" s="72"/>
      <c r="BQ68" s="72"/>
      <c r="BR68" s="72"/>
      <c r="BS68" s="72"/>
      <c r="BT68" s="72"/>
      <c r="BU68" s="72"/>
      <c r="BV68" s="72"/>
      <c r="BW68" s="72"/>
      <c r="BX68" s="72"/>
      <c r="BY68" s="72"/>
      <c r="BZ68" s="73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1"/>
      <c r="BM69" s="72"/>
      <c r="BN69" s="72"/>
      <c r="BO69" s="72"/>
      <c r="BP69" s="72"/>
      <c r="BQ69" s="72"/>
      <c r="BR69" s="72"/>
      <c r="BS69" s="72"/>
      <c r="BT69" s="72"/>
      <c r="BU69" s="72"/>
      <c r="BV69" s="72"/>
      <c r="BW69" s="72"/>
      <c r="BX69" s="72"/>
      <c r="BY69" s="72"/>
      <c r="BZ69" s="73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1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72"/>
      <c r="BX70" s="72"/>
      <c r="BY70" s="72"/>
      <c r="BZ70" s="73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1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3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1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3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1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  <c r="BY73" s="72"/>
      <c r="BZ73" s="73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1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3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1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3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1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3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1"/>
      <c r="BM77" s="72"/>
      <c r="BN77" s="72"/>
      <c r="BO77" s="72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3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1"/>
      <c r="BM78" s="72"/>
      <c r="BN78" s="72"/>
      <c r="BO78" s="72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3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1"/>
      <c r="BM79" s="72"/>
      <c r="BN79" s="72"/>
      <c r="BO79" s="72"/>
      <c r="BP79" s="72"/>
      <c r="BQ79" s="72"/>
      <c r="BR79" s="72"/>
      <c r="BS79" s="72"/>
      <c r="BT79" s="72"/>
      <c r="BU79" s="72"/>
      <c r="BV79" s="72"/>
      <c r="BW79" s="72"/>
      <c r="BX79" s="72"/>
      <c r="BY79" s="72"/>
      <c r="BZ79" s="73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1"/>
      <c r="BM80" s="72"/>
      <c r="BN80" s="72"/>
      <c r="BO80" s="72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3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1"/>
      <c r="BM81" s="72"/>
      <c r="BN81" s="72"/>
      <c r="BO81" s="72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3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4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6"/>
    </row>
    <row r="83" spans="1:78" x14ac:dyDescent="0.2">
      <c r="C83" s="77" t="s">
        <v>30</v>
      </c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zbBkUWUdqOZmJquLwX5AMyFo3tiHSXvF84eLbuObbzl90EX5QIC3QvGjp8mYbOVYJigMuFML2k3vvgmtIRPAsg==" saltValue="IHaY/WjlLwHtKlKX4XKYgQ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9" t="s">
        <v>52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1"/>
      <c r="Y3" s="85" t="s">
        <v>53</v>
      </c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 t="s">
        <v>28</v>
      </c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</row>
    <row r="4" spans="1:148" x14ac:dyDescent="0.2">
      <c r="A4" s="14" t="s">
        <v>54</v>
      </c>
      <c r="B4" s="16"/>
      <c r="C4" s="16"/>
      <c r="D4" s="16"/>
      <c r="E4" s="16"/>
      <c r="F4" s="16"/>
      <c r="G4" s="16"/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/>
      <c r="Y4" s="78" t="s">
        <v>55</v>
      </c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 t="s">
        <v>56</v>
      </c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 t="s">
        <v>57</v>
      </c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 t="s">
        <v>58</v>
      </c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 t="s">
        <v>59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 t="s">
        <v>60</v>
      </c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 t="s">
        <v>61</v>
      </c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 t="s">
        <v>62</v>
      </c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 t="s">
        <v>63</v>
      </c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 t="s">
        <v>64</v>
      </c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 t="s">
        <v>65</v>
      </c>
      <c r="EF4" s="78"/>
      <c r="EG4" s="78"/>
      <c r="EH4" s="78"/>
      <c r="EI4" s="78"/>
      <c r="EJ4" s="78"/>
      <c r="EK4" s="78"/>
      <c r="EL4" s="78"/>
      <c r="EM4" s="78"/>
      <c r="EN4" s="78"/>
      <c r="EO4" s="78"/>
    </row>
    <row r="5" spans="1:148" x14ac:dyDescent="0.2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2">
      <c r="A6" s="14" t="s">
        <v>94</v>
      </c>
      <c r="B6" s="19">
        <f>B7</f>
        <v>2024</v>
      </c>
      <c r="C6" s="19">
        <f t="shared" ref="C6:X6" si="3">C7</f>
        <v>92100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栃木県　大田原市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Bd1</v>
      </c>
      <c r="M6" s="19" t="str">
        <f t="shared" si="3"/>
        <v>非設置</v>
      </c>
      <c r="N6" s="20" t="str">
        <f t="shared" si="3"/>
        <v>-</v>
      </c>
      <c r="O6" s="20">
        <f t="shared" si="3"/>
        <v>77.040000000000006</v>
      </c>
      <c r="P6" s="20">
        <f t="shared" si="3"/>
        <v>47.34</v>
      </c>
      <c r="Q6" s="20">
        <f t="shared" si="3"/>
        <v>72.290000000000006</v>
      </c>
      <c r="R6" s="20">
        <f t="shared" si="3"/>
        <v>2750</v>
      </c>
      <c r="S6" s="20">
        <f t="shared" si="3"/>
        <v>68053</v>
      </c>
      <c r="T6" s="20">
        <f t="shared" si="3"/>
        <v>354.36</v>
      </c>
      <c r="U6" s="20">
        <f t="shared" si="3"/>
        <v>192.04</v>
      </c>
      <c r="V6" s="20">
        <f t="shared" si="3"/>
        <v>31949</v>
      </c>
      <c r="W6" s="20">
        <f t="shared" si="3"/>
        <v>12.34</v>
      </c>
      <c r="X6" s="20">
        <f t="shared" si="3"/>
        <v>2589.06</v>
      </c>
      <c r="Y6" s="21">
        <f>IF(Y7="",NA(),Y7)</f>
        <v>120.94</v>
      </c>
      <c r="Z6" s="21">
        <f t="shared" ref="Z6:AH6" si="4">IF(Z7="",NA(),Z7)</f>
        <v>119.98</v>
      </c>
      <c r="AA6" s="21">
        <f t="shared" si="4"/>
        <v>114.12</v>
      </c>
      <c r="AB6" s="21">
        <f t="shared" si="4"/>
        <v>115.42</v>
      </c>
      <c r="AC6" s="21">
        <f t="shared" si="4"/>
        <v>110.34</v>
      </c>
      <c r="AD6" s="21">
        <f t="shared" si="4"/>
        <v>107.85</v>
      </c>
      <c r="AE6" s="21">
        <f t="shared" si="4"/>
        <v>108.04</v>
      </c>
      <c r="AF6" s="21">
        <f t="shared" si="4"/>
        <v>107.49</v>
      </c>
      <c r="AG6" s="21">
        <f t="shared" si="4"/>
        <v>107.64</v>
      </c>
      <c r="AH6" s="21">
        <f t="shared" si="4"/>
        <v>106.35</v>
      </c>
      <c r="AI6" s="20" t="str">
        <f>IF(AI7="","",IF(AI7="-","【-】","【"&amp;SUBSTITUTE(TEXT(AI7,"#,##0.00"),"-","△")&amp;"】"))</f>
        <v>【105.36】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4.72</v>
      </c>
      <c r="AP6" s="21">
        <f t="shared" si="5"/>
        <v>4.49</v>
      </c>
      <c r="AQ6" s="21">
        <f t="shared" si="5"/>
        <v>5.41</v>
      </c>
      <c r="AR6" s="21">
        <f t="shared" si="5"/>
        <v>5.61</v>
      </c>
      <c r="AS6" s="21">
        <f t="shared" si="5"/>
        <v>6.26</v>
      </c>
      <c r="AT6" s="20" t="str">
        <f>IF(AT7="","",IF(AT7="-","【-】","【"&amp;SUBSTITUTE(TEXT(AT7,"#,##0.00"),"-","△")&amp;"】"))</f>
        <v>【3.12】</v>
      </c>
      <c r="AU6" s="21">
        <f>IF(AU7="",NA(),AU7)</f>
        <v>57.34</v>
      </c>
      <c r="AV6" s="21">
        <f t="shared" ref="AV6:BD6" si="6">IF(AV7="",NA(),AV7)</f>
        <v>60.08</v>
      </c>
      <c r="AW6" s="21">
        <f t="shared" si="6"/>
        <v>65.709999999999994</v>
      </c>
      <c r="AX6" s="21">
        <f t="shared" si="6"/>
        <v>84.66</v>
      </c>
      <c r="AY6" s="21">
        <f t="shared" si="6"/>
        <v>98.67</v>
      </c>
      <c r="AZ6" s="21">
        <f t="shared" si="6"/>
        <v>67.930000000000007</v>
      </c>
      <c r="BA6" s="21">
        <f t="shared" si="6"/>
        <v>68.53</v>
      </c>
      <c r="BB6" s="21">
        <f t="shared" si="6"/>
        <v>69.180000000000007</v>
      </c>
      <c r="BC6" s="21">
        <f t="shared" si="6"/>
        <v>76.319999999999993</v>
      </c>
      <c r="BD6" s="21">
        <f t="shared" si="6"/>
        <v>80.33</v>
      </c>
      <c r="BE6" s="20" t="str">
        <f>IF(BE7="","",IF(BE7="-","【-】","【"&amp;SUBSTITUTE(TEXT(BE7,"#,##0.00"),"-","△")&amp;"】"))</f>
        <v>【82.75】</v>
      </c>
      <c r="BF6" s="21">
        <f>IF(BF7="",NA(),BF7)</f>
        <v>243.42</v>
      </c>
      <c r="BG6" s="21">
        <f t="shared" ref="BG6:BO6" si="7">IF(BG7="",NA(),BG7)</f>
        <v>228.63</v>
      </c>
      <c r="BH6" s="21">
        <f t="shared" si="7"/>
        <v>217.18</v>
      </c>
      <c r="BI6" s="21">
        <f t="shared" si="7"/>
        <v>200.16</v>
      </c>
      <c r="BJ6" s="21">
        <f t="shared" si="7"/>
        <v>167.38</v>
      </c>
      <c r="BK6" s="21">
        <f t="shared" si="7"/>
        <v>857.88</v>
      </c>
      <c r="BL6" s="21">
        <f t="shared" si="7"/>
        <v>825.1</v>
      </c>
      <c r="BM6" s="21">
        <f t="shared" si="7"/>
        <v>789.87</v>
      </c>
      <c r="BN6" s="21">
        <f t="shared" si="7"/>
        <v>749.43</v>
      </c>
      <c r="BO6" s="21">
        <f t="shared" si="7"/>
        <v>698.04</v>
      </c>
      <c r="BP6" s="20" t="str">
        <f>IF(BP7="","",IF(BP7="-","【-】","【"&amp;SUBSTITUTE(TEXT(BP7,"#,##0.00"),"-","△")&amp;"】"))</f>
        <v>【602.56】</v>
      </c>
      <c r="BQ6" s="21">
        <f>IF(BQ7="",NA(),BQ7)</f>
        <v>95.15</v>
      </c>
      <c r="BR6" s="21">
        <f t="shared" ref="BR6:BZ6" si="8">IF(BR7="",NA(),BR7)</f>
        <v>95.28</v>
      </c>
      <c r="BS6" s="21">
        <f t="shared" si="8"/>
        <v>95.65</v>
      </c>
      <c r="BT6" s="21">
        <f t="shared" si="8"/>
        <v>96.35</v>
      </c>
      <c r="BU6" s="21">
        <f t="shared" si="8"/>
        <v>99.05</v>
      </c>
      <c r="BV6" s="21">
        <f t="shared" si="8"/>
        <v>94.97</v>
      </c>
      <c r="BW6" s="21">
        <f t="shared" si="8"/>
        <v>97.07</v>
      </c>
      <c r="BX6" s="21">
        <f t="shared" si="8"/>
        <v>98.06</v>
      </c>
      <c r="BY6" s="21">
        <f t="shared" si="8"/>
        <v>98.46</v>
      </c>
      <c r="BZ6" s="21">
        <f t="shared" si="8"/>
        <v>97.98</v>
      </c>
      <c r="CA6" s="20" t="str">
        <f>IF(CA7="","",IF(CA7="-","【-】","【"&amp;SUBSTITUTE(TEXT(CA7,"#,##0.00"),"-","△")&amp;"】"))</f>
        <v>【97.94】</v>
      </c>
      <c r="CB6" s="21">
        <f>IF(CB7="",NA(),CB7)</f>
        <v>150</v>
      </c>
      <c r="CC6" s="21">
        <f t="shared" ref="CC6:CK6" si="9">IF(CC7="",NA(),CC7)</f>
        <v>150</v>
      </c>
      <c r="CD6" s="21">
        <f t="shared" si="9"/>
        <v>150</v>
      </c>
      <c r="CE6" s="21">
        <f t="shared" si="9"/>
        <v>150</v>
      </c>
      <c r="CF6" s="21">
        <f t="shared" si="9"/>
        <v>150</v>
      </c>
      <c r="CG6" s="21">
        <f t="shared" si="9"/>
        <v>159.49</v>
      </c>
      <c r="CH6" s="21">
        <f t="shared" si="9"/>
        <v>157.81</v>
      </c>
      <c r="CI6" s="21">
        <f t="shared" si="9"/>
        <v>157.37</v>
      </c>
      <c r="CJ6" s="21">
        <f t="shared" si="9"/>
        <v>157.44999999999999</v>
      </c>
      <c r="CK6" s="21">
        <f t="shared" si="9"/>
        <v>159.75</v>
      </c>
      <c r="CL6" s="20" t="str">
        <f>IF(CL7="","",IF(CL7="-","【-】","【"&amp;SUBSTITUTE(TEXT(CL7,"#,##0.00"),"-","△")&amp;"】"))</f>
        <v>【140.98】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65.28</v>
      </c>
      <c r="CS6" s="21">
        <f t="shared" si="10"/>
        <v>64.92</v>
      </c>
      <c r="CT6" s="21">
        <f t="shared" si="10"/>
        <v>64.14</v>
      </c>
      <c r="CU6" s="21">
        <f t="shared" si="10"/>
        <v>63.71</v>
      </c>
      <c r="CV6" s="21">
        <f t="shared" si="10"/>
        <v>64.95</v>
      </c>
      <c r="CW6" s="20" t="str">
        <f>IF(CW7="","",IF(CW7="-","【-】","【"&amp;SUBSTITUTE(TEXT(CW7,"#,##0.00"),"-","△")&amp;"】"))</f>
        <v>【60.13】</v>
      </c>
      <c r="CX6" s="21">
        <f>IF(CX7="",NA(),CX7)</f>
        <v>98.41</v>
      </c>
      <c r="CY6" s="21">
        <f t="shared" ref="CY6:DG6" si="11">IF(CY7="",NA(),CY7)</f>
        <v>98.71</v>
      </c>
      <c r="CZ6" s="21">
        <f t="shared" si="11"/>
        <v>98.11</v>
      </c>
      <c r="DA6" s="21">
        <f t="shared" si="11"/>
        <v>97.38</v>
      </c>
      <c r="DB6" s="21">
        <f t="shared" si="11"/>
        <v>92.08</v>
      </c>
      <c r="DC6" s="21">
        <f t="shared" si="11"/>
        <v>92.72</v>
      </c>
      <c r="DD6" s="21">
        <f t="shared" si="11"/>
        <v>92.88</v>
      </c>
      <c r="DE6" s="21">
        <f t="shared" si="11"/>
        <v>92.9</v>
      </c>
      <c r="DF6" s="21">
        <f t="shared" si="11"/>
        <v>92.89</v>
      </c>
      <c r="DG6" s="21">
        <f t="shared" si="11"/>
        <v>93.08</v>
      </c>
      <c r="DH6" s="20" t="str">
        <f>IF(DH7="","",IF(DH7="-","【-】","【"&amp;SUBSTITUTE(TEXT(DH7,"#,##0.00"),"-","△")&amp;"】"))</f>
        <v>【96.00】</v>
      </c>
      <c r="DI6" s="21">
        <f>IF(DI7="",NA(),DI7)</f>
        <v>3.38</v>
      </c>
      <c r="DJ6" s="21">
        <f t="shared" ref="DJ6:DR6" si="12">IF(DJ7="",NA(),DJ7)</f>
        <v>6.67</v>
      </c>
      <c r="DK6" s="21">
        <f t="shared" si="12"/>
        <v>9.8800000000000008</v>
      </c>
      <c r="DL6" s="21">
        <f t="shared" si="12"/>
        <v>13</v>
      </c>
      <c r="DM6" s="21">
        <f t="shared" si="12"/>
        <v>16.09</v>
      </c>
      <c r="DN6" s="21">
        <f t="shared" si="12"/>
        <v>23.79</v>
      </c>
      <c r="DO6" s="21">
        <f t="shared" si="12"/>
        <v>25.66</v>
      </c>
      <c r="DP6" s="21">
        <f t="shared" si="12"/>
        <v>27.46</v>
      </c>
      <c r="DQ6" s="21">
        <f t="shared" si="12"/>
        <v>29.93</v>
      </c>
      <c r="DR6" s="21">
        <f t="shared" si="12"/>
        <v>31.89</v>
      </c>
      <c r="DS6" s="20" t="str">
        <f>IF(DS7="","",IF(DS7="-","【-】","【"&amp;SUBSTITUTE(TEXT(DS7,"#,##0.00"),"-","△")&amp;"】"))</f>
        <v>【42.20】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>
        <f t="shared" si="13"/>
        <v>1.22</v>
      </c>
      <c r="DZ6" s="21">
        <f t="shared" si="13"/>
        <v>1.61</v>
      </c>
      <c r="EA6" s="21">
        <f t="shared" si="13"/>
        <v>2.08</v>
      </c>
      <c r="EB6" s="21">
        <f t="shared" si="13"/>
        <v>2.74</v>
      </c>
      <c r="EC6" s="21">
        <f t="shared" si="13"/>
        <v>3.24</v>
      </c>
      <c r="ED6" s="20" t="str">
        <f>IF(ED7="","",IF(ED7="-","【-】","【"&amp;SUBSTITUTE(TEXT(ED7,"#,##0.00"),"-","△")&amp;"】"))</f>
        <v>【9.46】</v>
      </c>
      <c r="EE6" s="20">
        <f>IF(EE7="",NA(),EE7)</f>
        <v>0</v>
      </c>
      <c r="EF6" s="20">
        <f t="shared" ref="EF6:EN6" si="14">IF(EF7="",NA(),EF7)</f>
        <v>0</v>
      </c>
      <c r="EG6" s="21">
        <f t="shared" si="14"/>
        <v>0.1</v>
      </c>
      <c r="EH6" s="20">
        <f t="shared" si="14"/>
        <v>0</v>
      </c>
      <c r="EI6" s="20">
        <f t="shared" si="14"/>
        <v>0</v>
      </c>
      <c r="EJ6" s="21">
        <f t="shared" si="14"/>
        <v>0.09</v>
      </c>
      <c r="EK6" s="21">
        <f t="shared" si="14"/>
        <v>0.17</v>
      </c>
      <c r="EL6" s="21">
        <f t="shared" si="14"/>
        <v>0.13</v>
      </c>
      <c r="EM6" s="21">
        <f t="shared" si="14"/>
        <v>0.06</v>
      </c>
      <c r="EN6" s="21">
        <f t="shared" si="14"/>
        <v>0.08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2">
      <c r="A7" s="14"/>
      <c r="B7" s="23">
        <v>2024</v>
      </c>
      <c r="C7" s="23">
        <v>92100</v>
      </c>
      <c r="D7" s="23">
        <v>46</v>
      </c>
      <c r="E7" s="23">
        <v>17</v>
      </c>
      <c r="F7" s="23">
        <v>1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77.040000000000006</v>
      </c>
      <c r="P7" s="24">
        <v>47.34</v>
      </c>
      <c r="Q7" s="24">
        <v>72.290000000000006</v>
      </c>
      <c r="R7" s="24">
        <v>2750</v>
      </c>
      <c r="S7" s="24">
        <v>68053</v>
      </c>
      <c r="T7" s="24">
        <v>354.36</v>
      </c>
      <c r="U7" s="24">
        <v>192.04</v>
      </c>
      <c r="V7" s="24">
        <v>31949</v>
      </c>
      <c r="W7" s="24">
        <v>12.34</v>
      </c>
      <c r="X7" s="24">
        <v>2589.06</v>
      </c>
      <c r="Y7" s="24">
        <v>120.94</v>
      </c>
      <c r="Z7" s="24">
        <v>119.98</v>
      </c>
      <c r="AA7" s="24">
        <v>114.12</v>
      </c>
      <c r="AB7" s="24">
        <v>115.42</v>
      </c>
      <c r="AC7" s="24">
        <v>110.34</v>
      </c>
      <c r="AD7" s="24">
        <v>107.85</v>
      </c>
      <c r="AE7" s="24">
        <v>108.04</v>
      </c>
      <c r="AF7" s="24">
        <v>107.49</v>
      </c>
      <c r="AG7" s="24">
        <v>107.64</v>
      </c>
      <c r="AH7" s="24">
        <v>106.35</v>
      </c>
      <c r="AI7" s="24">
        <v>105.36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4.72</v>
      </c>
      <c r="AP7" s="24">
        <v>4.49</v>
      </c>
      <c r="AQ7" s="24">
        <v>5.41</v>
      </c>
      <c r="AR7" s="24">
        <v>5.61</v>
      </c>
      <c r="AS7" s="24">
        <v>6.26</v>
      </c>
      <c r="AT7" s="24">
        <v>3.12</v>
      </c>
      <c r="AU7" s="24">
        <v>57.34</v>
      </c>
      <c r="AV7" s="24">
        <v>60.08</v>
      </c>
      <c r="AW7" s="24">
        <v>65.709999999999994</v>
      </c>
      <c r="AX7" s="24">
        <v>84.66</v>
      </c>
      <c r="AY7" s="24">
        <v>98.67</v>
      </c>
      <c r="AZ7" s="24">
        <v>67.930000000000007</v>
      </c>
      <c r="BA7" s="24">
        <v>68.53</v>
      </c>
      <c r="BB7" s="24">
        <v>69.180000000000007</v>
      </c>
      <c r="BC7" s="24">
        <v>76.319999999999993</v>
      </c>
      <c r="BD7" s="24">
        <v>80.33</v>
      </c>
      <c r="BE7" s="24">
        <v>82.75</v>
      </c>
      <c r="BF7" s="24">
        <v>243.42</v>
      </c>
      <c r="BG7" s="24">
        <v>228.63</v>
      </c>
      <c r="BH7" s="24">
        <v>217.18</v>
      </c>
      <c r="BI7" s="24">
        <v>200.16</v>
      </c>
      <c r="BJ7" s="24">
        <v>167.38</v>
      </c>
      <c r="BK7" s="24">
        <v>857.88</v>
      </c>
      <c r="BL7" s="24">
        <v>825.1</v>
      </c>
      <c r="BM7" s="24">
        <v>789.87</v>
      </c>
      <c r="BN7" s="24">
        <v>749.43</v>
      </c>
      <c r="BO7" s="24">
        <v>698.04</v>
      </c>
      <c r="BP7" s="24">
        <v>602.55999999999995</v>
      </c>
      <c r="BQ7" s="24">
        <v>95.15</v>
      </c>
      <c r="BR7" s="24">
        <v>95.28</v>
      </c>
      <c r="BS7" s="24">
        <v>95.65</v>
      </c>
      <c r="BT7" s="24">
        <v>96.35</v>
      </c>
      <c r="BU7" s="24">
        <v>99.05</v>
      </c>
      <c r="BV7" s="24">
        <v>94.97</v>
      </c>
      <c r="BW7" s="24">
        <v>97.07</v>
      </c>
      <c r="BX7" s="24">
        <v>98.06</v>
      </c>
      <c r="BY7" s="24">
        <v>98.46</v>
      </c>
      <c r="BZ7" s="24">
        <v>97.98</v>
      </c>
      <c r="CA7" s="24">
        <v>97.94</v>
      </c>
      <c r="CB7" s="24">
        <v>150</v>
      </c>
      <c r="CC7" s="24">
        <v>150</v>
      </c>
      <c r="CD7" s="24">
        <v>150</v>
      </c>
      <c r="CE7" s="24">
        <v>150</v>
      </c>
      <c r="CF7" s="24">
        <v>150</v>
      </c>
      <c r="CG7" s="24">
        <v>159.49</v>
      </c>
      <c r="CH7" s="24">
        <v>157.81</v>
      </c>
      <c r="CI7" s="24">
        <v>157.37</v>
      </c>
      <c r="CJ7" s="24">
        <v>157.44999999999999</v>
      </c>
      <c r="CK7" s="24">
        <v>159.75</v>
      </c>
      <c r="CL7" s="24">
        <v>140.97999999999999</v>
      </c>
      <c r="CM7" s="24" t="s">
        <v>101</v>
      </c>
      <c r="CN7" s="24" t="s">
        <v>101</v>
      </c>
      <c r="CO7" s="24" t="s">
        <v>101</v>
      </c>
      <c r="CP7" s="24" t="s">
        <v>101</v>
      </c>
      <c r="CQ7" s="24" t="s">
        <v>101</v>
      </c>
      <c r="CR7" s="24">
        <v>65.28</v>
      </c>
      <c r="CS7" s="24">
        <v>64.92</v>
      </c>
      <c r="CT7" s="24">
        <v>64.14</v>
      </c>
      <c r="CU7" s="24">
        <v>63.71</v>
      </c>
      <c r="CV7" s="24">
        <v>64.95</v>
      </c>
      <c r="CW7" s="24">
        <v>60.13</v>
      </c>
      <c r="CX7" s="24">
        <v>98.41</v>
      </c>
      <c r="CY7" s="24">
        <v>98.71</v>
      </c>
      <c r="CZ7" s="24">
        <v>98.11</v>
      </c>
      <c r="DA7" s="24">
        <v>97.38</v>
      </c>
      <c r="DB7" s="24">
        <v>92.08</v>
      </c>
      <c r="DC7" s="24">
        <v>92.72</v>
      </c>
      <c r="DD7" s="24">
        <v>92.88</v>
      </c>
      <c r="DE7" s="24">
        <v>92.9</v>
      </c>
      <c r="DF7" s="24">
        <v>92.89</v>
      </c>
      <c r="DG7" s="24">
        <v>93.08</v>
      </c>
      <c r="DH7" s="24">
        <v>96</v>
      </c>
      <c r="DI7" s="24">
        <v>3.38</v>
      </c>
      <c r="DJ7" s="24">
        <v>6.67</v>
      </c>
      <c r="DK7" s="24">
        <v>9.8800000000000008</v>
      </c>
      <c r="DL7" s="24">
        <v>13</v>
      </c>
      <c r="DM7" s="24">
        <v>16.09</v>
      </c>
      <c r="DN7" s="24">
        <v>23.79</v>
      </c>
      <c r="DO7" s="24">
        <v>25.66</v>
      </c>
      <c r="DP7" s="24">
        <v>27.46</v>
      </c>
      <c r="DQ7" s="24">
        <v>29.93</v>
      </c>
      <c r="DR7" s="24">
        <v>31.89</v>
      </c>
      <c r="DS7" s="24">
        <v>42.2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1.22</v>
      </c>
      <c r="DZ7" s="24">
        <v>1.61</v>
      </c>
      <c r="EA7" s="24">
        <v>2.08</v>
      </c>
      <c r="EB7" s="24">
        <v>2.74</v>
      </c>
      <c r="EC7" s="24">
        <v>3.24</v>
      </c>
      <c r="ED7" s="24">
        <v>9.4600000000000009</v>
      </c>
      <c r="EE7" s="24">
        <v>0</v>
      </c>
      <c r="EF7" s="24">
        <v>0</v>
      </c>
      <c r="EG7" s="24">
        <v>0.1</v>
      </c>
      <c r="EH7" s="24">
        <v>0</v>
      </c>
      <c r="EI7" s="24">
        <v>0</v>
      </c>
      <c r="EJ7" s="24">
        <v>0.09</v>
      </c>
      <c r="EK7" s="24">
        <v>0.17</v>
      </c>
      <c r="EL7" s="24">
        <v>0.13</v>
      </c>
      <c r="EM7" s="24">
        <v>0.06</v>
      </c>
      <c r="EN7" s="24">
        <v>0.08</v>
      </c>
      <c r="EO7" s="24">
        <v>0.19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2">
      <c r="B13" t="s">
        <v>109</v>
      </c>
      <c r="C13" t="s">
        <v>110</v>
      </c>
      <c r="D13" t="s">
        <v>111</v>
      </c>
      <c r="E13" t="s">
        <v>112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青木　大輔</cp:lastModifiedBy>
  <cp:lastPrinted>2026-01-19T07:35:46Z</cp:lastPrinted>
  <dcterms:created xsi:type="dcterms:W3CDTF">2025-12-23T05:58:05Z</dcterms:created>
  <dcterms:modified xsi:type="dcterms:W3CDTF">2026-03-06T05:01:34Z</dcterms:modified>
  <cp:category/>
</cp:coreProperties>
</file>