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05財政担当\R7（2025）\④公営企業\02 公営企業決算統計\15 公営企業に係る経営比較分析表（令和６年度決算）の分析等について\06 県HP公開\01 上水道\"/>
    </mc:Choice>
  </mc:AlternateContent>
  <xr:revisionPtr revIDLastSave="0" documentId="13_ncr:1_{1BB6018E-03FB-49DE-802F-1EE436F1ECC5}" xr6:coauthVersionLast="47" xr6:coauthVersionMax="47" xr10:uidLastSave="{00000000-0000-0000-0000-000000000000}"/>
  <workbookProtection workbookAlgorithmName="SHA-512" workbookHashValue="47EARr+1VGI2caEzpJ48XqjTIGky/xDd+PCHbOQZHrAf19hF5kb9la5zu2pZmEetsGdxhezBSLDe4n9wBm6xVA==" workbookSaltValue="El6gbsoG9LmityXzFRgcyw==" workbookSpinCount="100000" lockStructure="1"/>
  <bookViews>
    <workbookView xWindow="45" yWindow="-163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AL8" i="4" s="1"/>
  <c r="Q6" i="5"/>
  <c r="P6" i="5"/>
  <c r="P10" i="4" s="1"/>
  <c r="O6" i="5"/>
  <c r="N6" i="5"/>
  <c r="M6" i="5"/>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AL10" i="4"/>
  <c r="W10" i="4"/>
  <c r="I10" i="4"/>
  <c r="B10" i="4"/>
  <c r="BB8" i="4"/>
  <c r="AT8" i="4"/>
  <c r="AD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<sst xmlns="http://schemas.openxmlformats.org/spreadsheetml/2006/main" count="228" uniqueCount="112">
  <si>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</si>
  <si>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</si>
  <si>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</si>
  <si>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</si>
  <si>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</si>
  <si>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</si>
  <si>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</si>
  <si>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</si>
  <si>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</si>
  <si>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</si>
  <si>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</si>
  <si>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</si>
  <si>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</si>
  <si>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</si>
  <si>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</si>
  <si>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</si>
  <si>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</si>
  <si>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</si>
  <si>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</si>
  <si>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</si>
  <si>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</si>
  <si>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</si>
  <si>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</si>
  <si>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</si>
  <si>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</si>
  <si>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</si>
  <si>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</si>
  <si>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</si>
  <si>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</si>
  <si>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</si>
  <si>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</si>
  <si>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</si>
  <si>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</si>
  <si>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</si>
  <si>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</si>
  <si>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</si>
  <si>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</si>
  <si>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</si>
  <si>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</si>
  <si>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</si>
  <si>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</si>
  <si>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</si>
  <si>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</si>
  <si>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</si>
  <si>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</si>
  <si>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</si>
  <si>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</si>
  <si>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</si>
  <si>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</si>
  <si>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</si>
  <si>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</si>
  <si>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</si>
  <si>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</si>
  <si>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</si>
  <si>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</si>
  <si>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</si>
  <si>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</si>
  <si>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</si>
  <si>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</si>
  <si>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</si>
  <si>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</si>
  <si>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</si>
  <si>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</si>
  <si>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</si>
  <si>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</si>
  <si>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</si>
  <si>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</si>
  <si>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</si>
  <si>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</si>
  <si>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</si>
  <si>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</si>
  <si>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</si>
  <si>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</si>
  <si>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</si>
  <si>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</si>
  <si>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</si>
  <si>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</si>
  <si>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</si>
  <si>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</si>
  <si>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</si>
  <si>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</si>
  <si>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</si>
  <si>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</si>
  <si>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</si>
  <si>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</si>
  <si>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</si>
  <si>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</si>
  <si>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</si>
  <si>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</si>
  <si>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</si>
  <si>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</si>
  <si>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</si>
  <si>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</si>
  <si>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栃木県　真岡市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</si>
  <si>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</si>
  <si>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</si>
  <si>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</si>
  <si>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</si>
  <si>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</si>
  <si>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</si>
  <si>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</si>
  <si>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</si>
  <si>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</si>
  <si>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</si>
  <si>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</si>
  <si>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</si>
  <si>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</si>
  <si>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</si>
  <si>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</si>
  <si>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現在の水道事業は経営の健全性と効率性を保っているものの、料金回収率の改善が課題である。給水原価は類似団体平均や全国平均を下回っており、事業規模に対する経常費用も平均的な水準に留まっている。このため、今後は引き続き経常費用を削減するとともに、給水収益の向上を目指した施策を検討していく必要がある。
　また、管路の老朽化が進行している現状を踏まえ、企業債や水道事業の利益を活用し、資産管理計画の下で計画的に更新を進めていく。</t>
    <rPh sb="103" eb="104">
      <t>ヒ</t>
    </rPh>
    <rPh sb="105" eb="106">
      <t>ツヅ</t>
    </rPh>
    <rPh sb="196" eb="197">
      <t>シタ</t>
    </rPh>
    <phoneticPr fontId="4"/>
  </si>
  <si>
    <t xml:space="preserve">①「経常収支比率」は100％を上回り、収支は黒字となっている。減価償却費、資産減耗費等費用等、経常費用の増加によりR5に比べ減少し、類似団体平均を下回った。
③「流動比率」は類似団体平均を大きく上回っており、短期的支払余力がある。
④「企業債残高対給水収益比率」はR2からR5にかけて減少している。要因は起債借入額の減少によるものである。
⑤「料金回収率」はR5に比べて経常費用が増加していることが要因となり、減少となった。100％を下回る状況が続いており、給水に係る費用を給水収益で賄うことが課題となっている。
⑥「給水原価」はR5に比べ増加となった。経常費用増加が要因である。
⑦「施設利用率」はR2以降、類似団体平均よりも高い水準を維持しており、効率的な施設利用を行うことができている。
⑧「有収率」はR5に比べ改善された。年間の総配水量を調整し、早急な漏水対応を行うことで有収水量が増加したことにより効率性の向上につながった。
</t>
    <rPh sb="2" eb="8">
      <t>ケイジョウシュウシヒリツ</t>
    </rPh>
    <rPh sb="15" eb="17">
      <t>ウワマワ</t>
    </rPh>
    <rPh sb="19" eb="21">
      <t>シュウシ</t>
    </rPh>
    <rPh sb="22" eb="24">
      <t>クロジ</t>
    </rPh>
    <rPh sb="31" eb="36">
      <t>ゲンカショウキャクヒ</t>
    </rPh>
    <rPh sb="37" eb="42">
      <t>シサンゲンモウヒ</t>
    </rPh>
    <rPh sb="42" eb="43">
      <t>トウ</t>
    </rPh>
    <rPh sb="43" eb="45">
      <t>ヒヨウ</t>
    </rPh>
    <rPh sb="45" eb="46">
      <t>トウ</t>
    </rPh>
    <rPh sb="47" eb="51">
      <t>ケイジョウヒヨウ</t>
    </rPh>
    <rPh sb="52" eb="54">
      <t>ゾウカ</t>
    </rPh>
    <rPh sb="60" eb="61">
      <t>クラ</t>
    </rPh>
    <rPh sb="62" eb="64">
      <t>ゲンショウ</t>
    </rPh>
    <rPh sb="66" eb="72">
      <t>ルイジダンタイヘイキン</t>
    </rPh>
    <rPh sb="73" eb="75">
      <t>シタマワ</t>
    </rPh>
    <rPh sb="81" eb="85">
      <t>リュウドウヒリツ</t>
    </rPh>
    <rPh sb="94" eb="95">
      <t>オオ</t>
    </rPh>
    <rPh sb="97" eb="99">
      <t>ウワマワ</t>
    </rPh>
    <rPh sb="104" eb="107">
      <t>タンキテキ</t>
    </rPh>
    <rPh sb="107" eb="109">
      <t>シハライ</t>
    </rPh>
    <rPh sb="109" eb="111">
      <t>ヨリョク</t>
    </rPh>
    <rPh sb="118" eb="121">
      <t>キギョウサイ</t>
    </rPh>
    <rPh sb="121" eb="122">
      <t>ザン</t>
    </rPh>
    <rPh sb="122" eb="123">
      <t>タカ</t>
    </rPh>
    <rPh sb="123" eb="124">
      <t>タイ</t>
    </rPh>
    <rPh sb="124" eb="128">
      <t>キュウスイシュウエキ</t>
    </rPh>
    <rPh sb="128" eb="130">
      <t>ヒリツ</t>
    </rPh>
    <rPh sb="142" eb="144">
      <t>ゲンショウ</t>
    </rPh>
    <rPh sb="149" eb="151">
      <t>ヨウイン</t>
    </rPh>
    <rPh sb="172" eb="177">
      <t>リョウキンカイシュウリツ</t>
    </rPh>
    <rPh sb="185" eb="189">
      <t>ケイジョウヒヨウ</t>
    </rPh>
    <rPh sb="190" eb="192">
      <t>ゾウカ</t>
    </rPh>
    <rPh sb="199" eb="201">
      <t>ヨウイン</t>
    </rPh>
    <rPh sb="205" eb="207">
      <t>ゲンショウ</t>
    </rPh>
    <rPh sb="217" eb="219">
      <t>シタマワ</t>
    </rPh>
    <rPh sb="220" eb="222">
      <t>ジョウキョウ</t>
    </rPh>
    <rPh sb="223" eb="224">
      <t>ツヅ</t>
    </rPh>
    <rPh sb="229" eb="231">
      <t>キュウスイ</t>
    </rPh>
    <rPh sb="232" eb="233">
      <t>カカ</t>
    </rPh>
    <rPh sb="234" eb="236">
      <t>ヒヨウ</t>
    </rPh>
    <rPh sb="237" eb="241">
      <t>キュウスイシュウエキ</t>
    </rPh>
    <rPh sb="242" eb="243">
      <t>マカナ</t>
    </rPh>
    <rPh sb="247" eb="249">
      <t>カダイ</t>
    </rPh>
    <rPh sb="259" eb="263">
      <t>キュウスイゲンカ</t>
    </rPh>
    <rPh sb="270" eb="272">
      <t>ゾウカ</t>
    </rPh>
    <rPh sb="277" eb="281">
      <t>ケイジョウヒヨウ</t>
    </rPh>
    <rPh sb="281" eb="283">
      <t>ゾウカ</t>
    </rPh>
    <rPh sb="284" eb="286">
      <t>ヨウイン</t>
    </rPh>
    <rPh sb="293" eb="298">
      <t>シセツリヨウリツ</t>
    </rPh>
    <rPh sb="302" eb="304">
      <t>イコウ</t>
    </rPh>
    <rPh sb="305" eb="309">
      <t>ルイジダンタイ</t>
    </rPh>
    <rPh sb="309" eb="311">
      <t>ヘイキン</t>
    </rPh>
    <rPh sb="314" eb="315">
      <t>タカ</t>
    </rPh>
    <rPh sb="316" eb="318">
      <t>スイジュン</t>
    </rPh>
    <rPh sb="319" eb="321">
      <t>イジ</t>
    </rPh>
    <rPh sb="326" eb="329">
      <t>コウリツテキ</t>
    </rPh>
    <rPh sb="330" eb="334">
      <t>シセツリヨウ</t>
    </rPh>
    <rPh sb="335" eb="336">
      <t>オコナ</t>
    </rPh>
    <rPh sb="377" eb="379">
      <t>ソウキュウ</t>
    </rPh>
    <rPh sb="382" eb="384">
      <t>タイオウ</t>
    </rPh>
    <phoneticPr fontId="4"/>
  </si>
  <si>
    <t>①「有形固定資産減価償却率」はR2以降上昇しており、類似団平均に比べ、資産の老朽化が進んでいる。
②「管路経年化率」も上昇しており、管路の老朽化が進んでいる。
③「管路更新率」は類似団体平均を下回っている。
　現在、漏水の発生状況等を考慮し、緊急性の高い管路から更新を行っている。今後は水道ビジョンで掲げた将来像や整備方針の実現に向けて効率的な資産管理計画を作成し、更新を行うことで老朽化の改善を行う。</t>
    <rPh sb="2" eb="8">
      <t>ユウケイコテイシサン</t>
    </rPh>
    <rPh sb="8" eb="13">
      <t>ゲンカショウキャクリツ</t>
    </rPh>
    <rPh sb="17" eb="19">
      <t>イコウ</t>
    </rPh>
    <rPh sb="19" eb="21">
      <t>ジョウショウ</t>
    </rPh>
    <rPh sb="26" eb="28">
      <t>ルイジ</t>
    </rPh>
    <rPh sb="28" eb="29">
      <t>ダン</t>
    </rPh>
    <rPh sb="29" eb="31">
      <t>ヘイキン</t>
    </rPh>
    <rPh sb="32" eb="33">
      <t>クラ</t>
    </rPh>
    <rPh sb="35" eb="37">
      <t>シサン</t>
    </rPh>
    <rPh sb="38" eb="41">
      <t>ロウキュウカ</t>
    </rPh>
    <rPh sb="42" eb="43">
      <t>スス</t>
    </rPh>
    <rPh sb="51" eb="53">
      <t>カンロ</t>
    </rPh>
    <rPh sb="53" eb="56">
      <t>ケイネンカ</t>
    </rPh>
    <rPh sb="56" eb="57">
      <t>リツ</t>
    </rPh>
    <rPh sb="59" eb="61">
      <t>ジョウショウ</t>
    </rPh>
    <rPh sb="66" eb="68">
      <t>カンロ</t>
    </rPh>
    <rPh sb="69" eb="72">
      <t>ロウキュウカ</t>
    </rPh>
    <rPh sb="73" eb="74">
      <t>スス</t>
    </rPh>
    <rPh sb="82" eb="87">
      <t>カンロコウシンリツ</t>
    </rPh>
    <rPh sb="89" eb="95">
      <t>ルイジダンタイヘイキン</t>
    </rPh>
    <rPh sb="96" eb="98">
      <t>シタマワ</t>
    </rPh>
    <rPh sb="105" eb="107">
      <t>ゲンザイ</t>
    </rPh>
    <rPh sb="117" eb="119">
      <t>コウリョ</t>
    </rPh>
    <rPh sb="131" eb="133">
      <t>コウシン</t>
    </rPh>
    <rPh sb="134" eb="135">
      <t>オコナ</t>
    </rPh>
    <rPh sb="140" eb="142">
      <t>コンゴ</t>
    </rPh>
    <rPh sb="165" eb="166">
      <t>ム</t>
    </rPh>
    <rPh sb="179" eb="181">
      <t>サクセイ</t>
    </rPh>
    <rPh sb="183" eb="185">
      <t>コウシン</t>
    </rPh>
    <rPh sb="191" eb="194">
      <t>ロウキュウカ</t>
    </rPh>
    <rPh sb="195" eb="197">
      <t>カイゼン</t>
    </rPh>
    <rPh sb="198" eb="19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</si>
</sst>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0.04</c:v>
                </c:pt>
                <c:pt idx="2">
                  <c:v>0.02</c:v>
                </c:pt>
                <c:pt idx="3">
                  <c:v>7.0000000000000007E-2</c:v>
                </c:pt>
                <c:pt idx="4">
                  <c:v>0.08</c:v>
                </c:pt>
              </c:numCache>
            </c:numRef>
          </c:val>
          <c:extLst>
            <c:ext xmlns:c16="http://schemas.microsoft.com/office/drawing/2014/chart" uri="{C3380CC4-5D6E-409C-BE32-E72D297353CC}">
              <c16:uniqueId val="{00000000-F216-4811-85E4-487ACC709FB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F216-4811-85E4-487ACC709FB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75.31</c:v>
                </c:pt>
                <c:pt idx="1">
                  <c:v>74.72</c:v>
                </c:pt>
                <c:pt idx="2">
                  <c:v>74.430000000000007</c:v>
                </c:pt>
                <c:pt idx="3">
                  <c:v>72.95</c:v>
                </c:pt>
                <c:pt idx="4">
                  <c:v>72.06</c:v>
                </c:pt>
              </c:numCache>
            </c:numRef>
          </c:val>
          <c:extLst>
            <c:ext xmlns:c16="http://schemas.microsoft.com/office/drawing/2014/chart" uri="{C3380CC4-5D6E-409C-BE32-E72D297353CC}">
              <c16:uniqueId val="{00000000-0CCD-4FB6-A148-2BAB3ABDA0E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CCD-4FB6-A148-2BAB3ABDA0E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84.81</c:v>
                </c:pt>
                <c:pt idx="1">
                  <c:v>85.67</c:v>
                </c:pt>
                <c:pt idx="2">
                  <c:v>84.96</c:v>
                </c:pt>
                <c:pt idx="3">
                  <c:v>85.95</c:v>
                </c:pt>
                <c:pt idx="4">
                  <c:v>87.44</c:v>
                </c:pt>
              </c:numCache>
            </c:numRef>
          </c:val>
          <c:extLst>
            <c:ext xmlns:c16="http://schemas.microsoft.com/office/drawing/2014/chart" uri="{C3380CC4-5D6E-409C-BE32-E72D297353CC}">
              <c16:uniqueId val="{00000000-BAA3-449A-A447-0A55AFB535E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BAA3-449A-A447-0A55AFB535E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108.87</c:v>
                </c:pt>
                <c:pt idx="1">
                  <c:v>109.37</c:v>
                </c:pt>
                <c:pt idx="2">
                  <c:v>102.74</c:v>
                </c:pt>
                <c:pt idx="3">
                  <c:v>105.7</c:v>
                </c:pt>
                <c:pt idx="4">
                  <c:v>103.61</c:v>
                </c:pt>
              </c:numCache>
            </c:numRef>
          </c:val>
          <c:extLst>
            <c:ext xmlns:c16="http://schemas.microsoft.com/office/drawing/2014/chart" uri="{C3380CC4-5D6E-409C-BE32-E72D297353CC}">
              <c16:uniqueId val="{00000000-A402-4C5B-AB40-0B34CB7C15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A402-4C5B-AB40-0B34CB7C15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53.14</c:v>
                </c:pt>
                <c:pt idx="1">
                  <c:v>54.58</c:v>
                </c:pt>
                <c:pt idx="2">
                  <c:v>56</c:v>
                </c:pt>
                <c:pt idx="3">
                  <c:v>57.35</c:v>
                </c:pt>
                <c:pt idx="4">
                  <c:v>59.29</c:v>
                </c:pt>
              </c:numCache>
            </c:numRef>
          </c:val>
          <c:extLst>
            <c:ext xmlns:c16="http://schemas.microsoft.com/office/drawing/2014/chart" uri="{C3380CC4-5D6E-409C-BE32-E72D297353CC}">
              <c16:uniqueId val="{00000000-4DF0-48FA-9ED4-D0F9DCA7DA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4DF0-48FA-9ED4-D0F9DCA7DA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4.63</c:v>
                </c:pt>
                <c:pt idx="1">
                  <c:v>5.42</c:v>
                </c:pt>
                <c:pt idx="2">
                  <c:v>7.03</c:v>
                </c:pt>
                <c:pt idx="3">
                  <c:v>8.31</c:v>
                </c:pt>
                <c:pt idx="4">
                  <c:v>11.56</c:v>
                </c:pt>
              </c:numCache>
            </c:numRef>
          </c:val>
          <c:extLst>
            <c:ext xmlns:c16="http://schemas.microsoft.com/office/drawing/2014/chart" uri="{C3380CC4-5D6E-409C-BE32-E72D297353CC}">
              <c16:uniqueId val="{00000000-E80F-4F36-BB01-1BA5E27B9A8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E80F-4F36-BB01-1BA5E27B9A8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F1D-47BD-883C-720A5BC3671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F1D-47BD-883C-720A5BC3671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545.70000000000005</c:v>
                </c:pt>
                <c:pt idx="1">
                  <c:v>517.25</c:v>
                </c:pt>
                <c:pt idx="2">
                  <c:v>599.63</c:v>
                </c:pt>
                <c:pt idx="3">
                  <c:v>504.22</c:v>
                </c:pt>
                <c:pt idx="4">
                  <c:v>617.30999999999995</c:v>
                </c:pt>
              </c:numCache>
            </c:numRef>
          </c:val>
          <c:extLst>
            <c:ext xmlns:c16="http://schemas.microsoft.com/office/drawing/2014/chart" uri="{C3380CC4-5D6E-409C-BE32-E72D297353CC}">
              <c16:uniqueId val="{00000000-8BF7-423D-89C6-79AFFDDCCA5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8BF7-423D-89C6-79AFFDDCCA5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363.46</c:v>
                </c:pt>
                <c:pt idx="1">
                  <c:v>337.43</c:v>
                </c:pt>
                <c:pt idx="2">
                  <c:v>325.12</c:v>
                </c:pt>
                <c:pt idx="3">
                  <c:v>300.26</c:v>
                </c:pt>
                <c:pt idx="4">
                  <c:v>278.60000000000002</c:v>
                </c:pt>
              </c:numCache>
            </c:numRef>
          </c:val>
          <c:extLst>
            <c:ext xmlns:c16="http://schemas.microsoft.com/office/drawing/2014/chart" uri="{C3380CC4-5D6E-409C-BE32-E72D297353CC}">
              <c16:uniqueId val="{00000000-5573-4018-94C9-0ABD1D7EC2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5573-4018-94C9-0ABD1D7EC2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98.11</c:v>
                </c:pt>
                <c:pt idx="1">
                  <c:v>97.4</c:v>
                </c:pt>
                <c:pt idx="2">
                  <c:v>93.49</c:v>
                </c:pt>
                <c:pt idx="3">
                  <c:v>96.21</c:v>
                </c:pt>
                <c:pt idx="4">
                  <c:v>94.5</c:v>
                </c:pt>
              </c:numCache>
            </c:numRef>
          </c:val>
          <c:extLst>
            <c:ext xmlns:c16="http://schemas.microsoft.com/office/drawing/2014/chart" uri="{C3380CC4-5D6E-409C-BE32-E72D297353CC}">
              <c16:uniqueId val="{00000000-86E9-43B3-94C3-3698C151DC2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86E9-43B3-94C3-3698C151DC2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171.04</c:v>
                </c:pt>
                <c:pt idx="1">
                  <c:v>172.49</c:v>
                </c:pt>
                <c:pt idx="2">
                  <c:v>179.9</c:v>
                </c:pt>
                <c:pt idx="3">
                  <c:v>175.38</c:v>
                </c:pt>
                <c:pt idx="4">
                  <c:v>178.38</c:v>
                </c:pt>
              </c:numCache>
            </c:numRef>
          </c:val>
          <c:extLst>
            <c:ext xmlns:c16="http://schemas.microsoft.com/office/drawing/2014/chart" uri="{C3380CC4-5D6E-409C-BE32-E72D297353CC}">
              <c16:uniqueId val="{00000000-F72A-4944-AA90-B2593FF567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F72A-4944-AA90-B2593FF567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栃木県　真岡市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78284</v>
      </c>
      <c r="AM8" s="65"/>
      <c r="AN8" s="65"/>
      <c r="AO8" s="65"/>
      <c r="AP8" s="65"/>
      <c r="AQ8" s="65"/>
      <c r="AR8" s="65"/>
      <c r="AS8" s="65"/>
      <c r="AT8" s="36">
        <f>データ!$S$6</f>
        <v>167.34</v>
      </c>
      <c r="AU8" s="37"/>
      <c r="AV8" s="37"/>
      <c r="AW8" s="37"/>
      <c r="AX8" s="37"/>
      <c r="AY8" s="37"/>
      <c r="AZ8" s="37"/>
      <c r="BA8" s="37"/>
      <c r="BB8" s="54">
        <f>データ!$T$6</f>
        <v>467.81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76.37</v>
      </c>
      <c r="J10" s="37"/>
      <c r="K10" s="37"/>
      <c r="L10" s="37"/>
      <c r="M10" s="37"/>
      <c r="N10" s="37"/>
      <c r="O10" s="64"/>
      <c r="P10" s="54">
        <f>データ!$P$6</f>
        <v>84.16</v>
      </c>
      <c r="Q10" s="54"/>
      <c r="R10" s="54"/>
      <c r="S10" s="54"/>
      <c r="T10" s="54"/>
      <c r="U10" s="54"/>
      <c r="V10" s="54"/>
      <c r="W10" s="65">
        <f>データ!$Q$6</f>
        <v>3190</v>
      </c>
      <c r="X10" s="65"/>
      <c r="Y10" s="65"/>
      <c r="Z10" s="65"/>
      <c r="AA10" s="65"/>
      <c r="AB10" s="65"/>
      <c r="AC10" s="65"/>
      <c r="AD10" s="2"/>
      <c r="AE10" s="2"/>
      <c r="AF10" s="2"/>
      <c r="AG10" s="2"/>
      <c r="AH10" s="2"/>
      <c r="AI10" s="2"/>
      <c r="AJ10" s="2"/>
      <c r="AK10" s="2"/>
      <c r="AL10" s="65">
        <f>データ!$U$6</f>
        <v>65711</v>
      </c>
      <c r="AM10" s="65"/>
      <c r="AN10" s="65"/>
      <c r="AO10" s="65"/>
      <c r="AP10" s="65"/>
      <c r="AQ10" s="65"/>
      <c r="AR10" s="65"/>
      <c r="AS10" s="65"/>
      <c r="AT10" s="36">
        <f>データ!$V$6</f>
        <v>75.2</v>
      </c>
      <c r="AU10" s="37"/>
      <c r="AV10" s="37"/>
      <c r="AW10" s="37"/>
      <c r="AX10" s="37"/>
      <c r="AY10" s="37"/>
      <c r="AZ10" s="37"/>
      <c r="BA10" s="37"/>
      <c r="BB10" s="54">
        <f>データ!$W$6</f>
        <v>873.82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Pr60XPvPdDFMK/l0kRRoxIaokMCRv8z4+kehc8IESN7aTK5CFg87X9e1q3m4smo8mcwKsndRQahzVSjsiew1IA==" saltValue="EHlDj/1jQW9QaQ/8gR6TQ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92096</v>
      </c>
      <c r="D6" s="20">
        <f t="shared" si="3"/>
        <v>46</v>
      </c>
      <c r="E6" s="20">
        <f t="shared" si="3"/>
        <v>1</v>
      </c>
      <c r="F6" s="20">
        <f t="shared" si="3"/>
        <v>0</v>
      </c>
      <c r="G6" s="20">
        <f t="shared" si="3"/>
        <v>1</v>
      </c>
      <c r="H6" s="20" t="str">
        <f t="shared" si="3"/>
        <v>栃木県　真岡市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76.37</v>
      </c>
      <c r="P6" s="21">
        <f t="shared" si="3"/>
        <v>84.16</v>
      </c>
      <c r="Q6" s="21">
        <f t="shared" si="3"/>
        <v>3190</v>
      </c>
      <c r="R6" s="21">
        <f t="shared" si="3"/>
        <v>78284</v>
      </c>
      <c r="S6" s="21">
        <f t="shared" si="3"/>
        <v>167.34</v>
      </c>
      <c r="T6" s="21">
        <f t="shared" si="3"/>
        <v>467.81</v>
      </c>
      <c r="U6" s="21">
        <f t="shared" si="3"/>
        <v>65711</v>
      </c>
      <c r="V6" s="21">
        <f t="shared" si="3"/>
        <v>75.2</v>
      </c>
      <c r="W6" s="21">
        <f t="shared" si="3"/>
        <v>873.82</v>
      </c>
      <c r="X6" s="22">
        <f>IF(X7="",NA(),X7)</f>
        <v>108.87</v>
      </c>
      <c r="Y6" s="22">
        <f t="shared" ref="Y6:AG6" si="4">IF(Y7="",NA(),Y7)</f>
        <v>109.37</v>
      </c>
      <c r="Z6" s="22">
        <f t="shared" si="4"/>
        <v>102.74</v>
      </c>
      <c r="AA6" s="22">
        <f t="shared" si="4"/>
        <v>105.7</v>
      </c>
      <c r="AB6" s="22">
        <f t="shared" si="4"/>
        <v>103.61</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545.70000000000005</v>
      </c>
      <c r="AU6" s="22">
        <f t="shared" ref="AU6:BC6" si="6">IF(AU7="",NA(),AU7)</f>
        <v>517.25</v>
      </c>
      <c r="AV6" s="22">
        <f t="shared" si="6"/>
        <v>599.63</v>
      </c>
      <c r="AW6" s="22">
        <f t="shared" si="6"/>
        <v>504.22</v>
      </c>
      <c r="AX6" s="22">
        <f t="shared" si="6"/>
        <v>617.30999999999995</v>
      </c>
      <c r="AY6" s="22">
        <f t="shared" si="6"/>
        <v>350.79</v>
      </c>
      <c r="AZ6" s="22">
        <f t="shared" si="6"/>
        <v>354.57</v>
      </c>
      <c r="BA6" s="22">
        <f t="shared" si="6"/>
        <v>357.74</v>
      </c>
      <c r="BB6" s="22">
        <f t="shared" si="6"/>
        <v>344.88</v>
      </c>
      <c r="BC6" s="22">
        <f t="shared" si="6"/>
        <v>326.02</v>
      </c>
      <c r="BD6" s="21" t="str">
        <f>IF(BD7="","",IF(BD7="-","【-】","【"&amp;SUBSTITUTE(TEXT(BD7,"#,##0.00"),"-","△")&amp;"】"))</f>
        <v>【239.69】</v>
      </c>
      <c r="BE6" s="22">
        <f>IF(BE7="",NA(),BE7)</f>
        <v>363.46</v>
      </c>
      <c r="BF6" s="22">
        <f t="shared" ref="BF6:BN6" si="7">IF(BF7="",NA(),BF7)</f>
        <v>337.43</v>
      </c>
      <c r="BG6" s="22">
        <f t="shared" si="7"/>
        <v>325.12</v>
      </c>
      <c r="BH6" s="22">
        <f t="shared" si="7"/>
        <v>300.26</v>
      </c>
      <c r="BI6" s="22">
        <f t="shared" si="7"/>
        <v>278.60000000000002</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98.11</v>
      </c>
      <c r="BQ6" s="22">
        <f t="shared" ref="BQ6:BY6" si="8">IF(BQ7="",NA(),BQ7)</f>
        <v>97.4</v>
      </c>
      <c r="BR6" s="22">
        <f t="shared" si="8"/>
        <v>93.49</v>
      </c>
      <c r="BS6" s="22">
        <f t="shared" si="8"/>
        <v>96.21</v>
      </c>
      <c r="BT6" s="22">
        <f t="shared" si="8"/>
        <v>94.5</v>
      </c>
      <c r="BU6" s="22">
        <f t="shared" si="8"/>
        <v>100.85</v>
      </c>
      <c r="BV6" s="22">
        <f t="shared" si="8"/>
        <v>103.79</v>
      </c>
      <c r="BW6" s="22">
        <f t="shared" si="8"/>
        <v>98.3</v>
      </c>
      <c r="BX6" s="22">
        <f t="shared" si="8"/>
        <v>98.89</v>
      </c>
      <c r="BY6" s="22">
        <f t="shared" si="8"/>
        <v>99.25</v>
      </c>
      <c r="BZ6" s="21" t="str">
        <f>IF(BZ7="","",IF(BZ7="-","【-】","【"&amp;SUBSTITUTE(TEXT(BZ7,"#,##0.00"),"-","△")&amp;"】"))</f>
        <v>【97.59】</v>
      </c>
      <c r="CA6" s="22">
        <f>IF(CA7="",NA(),CA7)</f>
        <v>171.04</v>
      </c>
      <c r="CB6" s="22">
        <f t="shared" ref="CB6:CJ6" si="9">IF(CB7="",NA(),CB7)</f>
        <v>172.49</v>
      </c>
      <c r="CC6" s="22">
        <f t="shared" si="9"/>
        <v>179.9</v>
      </c>
      <c r="CD6" s="22">
        <f t="shared" si="9"/>
        <v>175.38</v>
      </c>
      <c r="CE6" s="22">
        <f t="shared" si="9"/>
        <v>178.38</v>
      </c>
      <c r="CF6" s="22">
        <f t="shared" si="9"/>
        <v>167.1</v>
      </c>
      <c r="CG6" s="22">
        <f t="shared" si="9"/>
        <v>167.86</v>
      </c>
      <c r="CH6" s="22">
        <f t="shared" si="9"/>
        <v>173.68</v>
      </c>
      <c r="CI6" s="22">
        <f t="shared" si="9"/>
        <v>174.52</v>
      </c>
      <c r="CJ6" s="22">
        <f t="shared" si="9"/>
        <v>178.92</v>
      </c>
      <c r="CK6" s="21" t="str">
        <f>IF(CK7="","",IF(CK7="-","【-】","【"&amp;SUBSTITUTE(TEXT(CK7,"#,##0.00"),"-","△")&amp;"】"))</f>
        <v>【181.66】</v>
      </c>
      <c r="CL6" s="22">
        <f>IF(CL7="",NA(),CL7)</f>
        <v>75.31</v>
      </c>
      <c r="CM6" s="22">
        <f t="shared" ref="CM6:CU6" si="10">IF(CM7="",NA(),CM7)</f>
        <v>74.72</v>
      </c>
      <c r="CN6" s="22">
        <f t="shared" si="10"/>
        <v>74.430000000000007</v>
      </c>
      <c r="CO6" s="22">
        <f t="shared" si="10"/>
        <v>72.95</v>
      </c>
      <c r="CP6" s="22">
        <f t="shared" si="10"/>
        <v>72.06</v>
      </c>
      <c r="CQ6" s="22">
        <f t="shared" si="10"/>
        <v>59.91</v>
      </c>
      <c r="CR6" s="22">
        <f t="shared" si="10"/>
        <v>59.4</v>
      </c>
      <c r="CS6" s="22">
        <f t="shared" si="10"/>
        <v>59.24</v>
      </c>
      <c r="CT6" s="22">
        <f t="shared" si="10"/>
        <v>58.77</v>
      </c>
      <c r="CU6" s="22">
        <f t="shared" si="10"/>
        <v>59.17</v>
      </c>
      <c r="CV6" s="21" t="str">
        <f>IF(CV7="","",IF(CV7="-","【-】","【"&amp;SUBSTITUTE(TEXT(CV7,"#,##0.00"),"-","△")&amp;"】"))</f>
        <v>【60.21】</v>
      </c>
      <c r="CW6" s="22">
        <f>IF(CW7="",NA(),CW7)</f>
        <v>84.81</v>
      </c>
      <c r="CX6" s="22">
        <f t="shared" ref="CX6:DF6" si="11">IF(CX7="",NA(),CX7)</f>
        <v>85.67</v>
      </c>
      <c r="CY6" s="22">
        <f t="shared" si="11"/>
        <v>84.96</v>
      </c>
      <c r="CZ6" s="22">
        <f t="shared" si="11"/>
        <v>85.95</v>
      </c>
      <c r="DA6" s="22">
        <f t="shared" si="11"/>
        <v>87.44</v>
      </c>
      <c r="DB6" s="22">
        <f t="shared" si="11"/>
        <v>87.26</v>
      </c>
      <c r="DC6" s="22">
        <f t="shared" si="11"/>
        <v>87.57</v>
      </c>
      <c r="DD6" s="22">
        <f t="shared" si="11"/>
        <v>87.26</v>
      </c>
      <c r="DE6" s="22">
        <f t="shared" si="11"/>
        <v>86.95</v>
      </c>
      <c r="DF6" s="22">
        <f t="shared" si="11"/>
        <v>86.58</v>
      </c>
      <c r="DG6" s="21" t="str">
        <f>IF(DG7="","",IF(DG7="-","【-】","【"&amp;SUBSTITUTE(TEXT(DG7,"#,##0.00"),"-","△")&amp;"】"))</f>
        <v>【89.21】</v>
      </c>
      <c r="DH6" s="22">
        <f>IF(DH7="",NA(),DH7)</f>
        <v>53.14</v>
      </c>
      <c r="DI6" s="22">
        <f t="shared" ref="DI6:DQ6" si="12">IF(DI7="",NA(),DI7)</f>
        <v>54.58</v>
      </c>
      <c r="DJ6" s="22">
        <f t="shared" si="12"/>
        <v>56</v>
      </c>
      <c r="DK6" s="22">
        <f t="shared" si="12"/>
        <v>57.35</v>
      </c>
      <c r="DL6" s="22">
        <f t="shared" si="12"/>
        <v>59.29</v>
      </c>
      <c r="DM6" s="22">
        <f t="shared" si="12"/>
        <v>49.2</v>
      </c>
      <c r="DN6" s="22">
        <f t="shared" si="12"/>
        <v>50.01</v>
      </c>
      <c r="DO6" s="22">
        <f t="shared" si="12"/>
        <v>50.99</v>
      </c>
      <c r="DP6" s="22">
        <f t="shared" si="12"/>
        <v>51.79</v>
      </c>
      <c r="DQ6" s="22">
        <f t="shared" si="12"/>
        <v>52.02</v>
      </c>
      <c r="DR6" s="21" t="str">
        <f>IF(DR7="","",IF(DR7="-","【-】","【"&amp;SUBSTITUTE(TEXT(DR7,"#,##0.00"),"-","△")&amp;"】"))</f>
        <v>【52.41】</v>
      </c>
      <c r="DS6" s="22">
        <f>IF(DS7="",NA(),DS7)</f>
        <v>4.63</v>
      </c>
      <c r="DT6" s="22">
        <f t="shared" ref="DT6:EB6" si="13">IF(DT7="",NA(),DT7)</f>
        <v>5.42</v>
      </c>
      <c r="DU6" s="22">
        <f t="shared" si="13"/>
        <v>7.03</v>
      </c>
      <c r="DV6" s="22">
        <f t="shared" si="13"/>
        <v>8.31</v>
      </c>
      <c r="DW6" s="22">
        <f t="shared" si="13"/>
        <v>11.56</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0.2</v>
      </c>
      <c r="EE6" s="22">
        <f t="shared" ref="EE6:EM6" si="14">IF(EE7="",NA(),EE7)</f>
        <v>0.04</v>
      </c>
      <c r="EF6" s="22">
        <f t="shared" si="14"/>
        <v>0.02</v>
      </c>
      <c r="EG6" s="22">
        <f t="shared" si="14"/>
        <v>7.0000000000000007E-2</v>
      </c>
      <c r="EH6" s="22">
        <f t="shared" si="14"/>
        <v>0.08</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92096</v>
      </c>
      <c r="D7" s="24">
        <v>46</v>
      </c>
      <c r="E7" s="24">
        <v>1</v>
      </c>
      <c r="F7" s="24">
        <v>0</v>
      </c>
      <c r="G7" s="24">
        <v>1</v>
      </c>
      <c r="H7" s="24" t="s">
        <v>93</v>
      </c>
      <c r="I7" s="24" t="s">
        <v>94</v>
      </c>
      <c r="J7" s="24" t="s">
        <v>95</v>
      </c>
      <c r="K7" s="24" t="s">
        <v>96</v>
      </c>
      <c r="L7" s="24" t="s">
        <v>97</v>
      </c>
      <c r="M7" s="24" t="s">
        <v>98</v>
      </c>
      <c r="N7" s="25" t="s">
        <v>99</v>
      </c>
      <c r="O7" s="25">
        <v>76.37</v>
      </c>
      <c r="P7" s="25">
        <v>84.16</v>
      </c>
      <c r="Q7" s="25">
        <v>3190</v>
      </c>
      <c r="R7" s="25">
        <v>78284</v>
      </c>
      <c r="S7" s="25">
        <v>167.34</v>
      </c>
      <c r="T7" s="25">
        <v>467.81</v>
      </c>
      <c r="U7" s="25">
        <v>65711</v>
      </c>
      <c r="V7" s="25">
        <v>75.2</v>
      </c>
      <c r="W7" s="25">
        <v>873.82</v>
      </c>
      <c r="X7" s="25">
        <v>108.87</v>
      </c>
      <c r="Y7" s="25">
        <v>109.37</v>
      </c>
      <c r="Z7" s="25">
        <v>102.74</v>
      </c>
      <c r="AA7" s="25">
        <v>105.7</v>
      </c>
      <c r="AB7" s="25">
        <v>103.61</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545.70000000000005</v>
      </c>
      <c r="AU7" s="25">
        <v>517.25</v>
      </c>
      <c r="AV7" s="25">
        <v>599.63</v>
      </c>
      <c r="AW7" s="25">
        <v>504.22</v>
      </c>
      <c r="AX7" s="25">
        <v>617.30999999999995</v>
      </c>
      <c r="AY7" s="25">
        <v>350.79</v>
      </c>
      <c r="AZ7" s="25">
        <v>354.57</v>
      </c>
      <c r="BA7" s="25">
        <v>357.74</v>
      </c>
      <c r="BB7" s="25">
        <v>344.88</v>
      </c>
      <c r="BC7" s="25">
        <v>326.02</v>
      </c>
      <c r="BD7" s="25">
        <v>239.69</v>
      </c>
      <c r="BE7" s="25">
        <v>363.46</v>
      </c>
      <c r="BF7" s="25">
        <v>337.43</v>
      </c>
      <c r="BG7" s="25">
        <v>325.12</v>
      </c>
      <c r="BH7" s="25">
        <v>300.26</v>
      </c>
      <c r="BI7" s="25">
        <v>278.60000000000002</v>
      </c>
      <c r="BJ7" s="25">
        <v>322.92</v>
      </c>
      <c r="BK7" s="25">
        <v>303.45999999999998</v>
      </c>
      <c r="BL7" s="25">
        <v>307.27999999999997</v>
      </c>
      <c r="BM7" s="25">
        <v>304.02</v>
      </c>
      <c r="BN7" s="25">
        <v>300.54000000000002</v>
      </c>
      <c r="BO7" s="25">
        <v>264.86</v>
      </c>
      <c r="BP7" s="25">
        <v>98.11</v>
      </c>
      <c r="BQ7" s="25">
        <v>97.4</v>
      </c>
      <c r="BR7" s="25">
        <v>93.49</v>
      </c>
      <c r="BS7" s="25">
        <v>96.21</v>
      </c>
      <c r="BT7" s="25">
        <v>94.5</v>
      </c>
      <c r="BU7" s="25">
        <v>100.85</v>
      </c>
      <c r="BV7" s="25">
        <v>103.79</v>
      </c>
      <c r="BW7" s="25">
        <v>98.3</v>
      </c>
      <c r="BX7" s="25">
        <v>98.89</v>
      </c>
      <c r="BY7" s="25">
        <v>99.25</v>
      </c>
      <c r="BZ7" s="25">
        <v>97.59</v>
      </c>
      <c r="CA7" s="25">
        <v>171.04</v>
      </c>
      <c r="CB7" s="25">
        <v>172.49</v>
      </c>
      <c r="CC7" s="25">
        <v>179.9</v>
      </c>
      <c r="CD7" s="25">
        <v>175.38</v>
      </c>
      <c r="CE7" s="25">
        <v>178.38</v>
      </c>
      <c r="CF7" s="25">
        <v>167.1</v>
      </c>
      <c r="CG7" s="25">
        <v>167.86</v>
      </c>
      <c r="CH7" s="25">
        <v>173.68</v>
      </c>
      <c r="CI7" s="25">
        <v>174.52</v>
      </c>
      <c r="CJ7" s="25">
        <v>178.92</v>
      </c>
      <c r="CK7" s="25">
        <v>181.66</v>
      </c>
      <c r="CL7" s="25">
        <v>75.31</v>
      </c>
      <c r="CM7" s="25">
        <v>74.72</v>
      </c>
      <c r="CN7" s="25">
        <v>74.430000000000007</v>
      </c>
      <c r="CO7" s="25">
        <v>72.95</v>
      </c>
      <c r="CP7" s="25">
        <v>72.06</v>
      </c>
      <c r="CQ7" s="25">
        <v>59.91</v>
      </c>
      <c r="CR7" s="25">
        <v>59.4</v>
      </c>
      <c r="CS7" s="25">
        <v>59.24</v>
      </c>
      <c r="CT7" s="25">
        <v>58.77</v>
      </c>
      <c r="CU7" s="25">
        <v>59.17</v>
      </c>
      <c r="CV7" s="25">
        <v>60.21</v>
      </c>
      <c r="CW7" s="25">
        <v>84.81</v>
      </c>
      <c r="CX7" s="25">
        <v>85.67</v>
      </c>
      <c r="CY7" s="25">
        <v>84.96</v>
      </c>
      <c r="CZ7" s="25">
        <v>85.95</v>
      </c>
      <c r="DA7" s="25">
        <v>87.44</v>
      </c>
      <c r="DB7" s="25">
        <v>87.26</v>
      </c>
      <c r="DC7" s="25">
        <v>87.57</v>
      </c>
      <c r="DD7" s="25">
        <v>87.26</v>
      </c>
      <c r="DE7" s="25">
        <v>86.95</v>
      </c>
      <c r="DF7" s="25">
        <v>86.58</v>
      </c>
      <c r="DG7" s="25">
        <v>89.21</v>
      </c>
      <c r="DH7" s="25">
        <v>53.14</v>
      </c>
      <c r="DI7" s="25">
        <v>54.58</v>
      </c>
      <c r="DJ7" s="25">
        <v>56</v>
      </c>
      <c r="DK7" s="25">
        <v>57.35</v>
      </c>
      <c r="DL7" s="25">
        <v>59.29</v>
      </c>
      <c r="DM7" s="25">
        <v>49.2</v>
      </c>
      <c r="DN7" s="25">
        <v>50.01</v>
      </c>
      <c r="DO7" s="25">
        <v>50.99</v>
      </c>
      <c r="DP7" s="25">
        <v>51.79</v>
      </c>
      <c r="DQ7" s="25">
        <v>52.02</v>
      </c>
      <c r="DR7" s="25">
        <v>52.41</v>
      </c>
      <c r="DS7" s="25">
        <v>4.63</v>
      </c>
      <c r="DT7" s="25">
        <v>5.42</v>
      </c>
      <c r="DU7" s="25">
        <v>7.03</v>
      </c>
      <c r="DV7" s="25">
        <v>8.31</v>
      </c>
      <c r="DW7" s="25">
        <v>11.56</v>
      </c>
      <c r="DX7" s="25">
        <v>18.329999999999998</v>
      </c>
      <c r="DY7" s="25">
        <v>20.27</v>
      </c>
      <c r="DZ7" s="25">
        <v>21.69</v>
      </c>
      <c r="EA7" s="25">
        <v>23.19</v>
      </c>
      <c r="EB7" s="25">
        <v>24.61</v>
      </c>
      <c r="EC7" s="25">
        <v>26.78</v>
      </c>
      <c r="ED7" s="25">
        <v>0.2</v>
      </c>
      <c r="EE7" s="25">
        <v>0.04</v>
      </c>
      <c r="EF7" s="25">
        <v>0.02</v>
      </c>
      <c r="EG7" s="25">
        <v>7.0000000000000007E-2</v>
      </c>
      <c r="EH7" s="25">
        <v>0.08</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中野　友寛</cp:lastModifiedBy>
  <cp:lastPrinted>2026-01-21T02:10:01Z</cp:lastPrinted>
  <dcterms:created xsi:type="dcterms:W3CDTF">2025-12-12T09:13:19Z</dcterms:created>
  <dcterms:modified xsi:type="dcterms:W3CDTF">2026-03-06T04:56:55Z</dcterms:modified>
  <cp:category/>
</cp:coreProperties>
</file>