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23A29E92-EF89-43FF-A4DC-BFCEB9F02D04}" xr6:coauthVersionLast="47" xr6:coauthVersionMax="47" xr10:uidLastSave="{00000000-0000-0000-0000-000000000000}"/>
  <workbookProtection workbookAlgorithmName="SHA-512" workbookHashValue="o+OOlryDun/Nuy9iK8jrmUGCkP+14G0O/Eiqy9Fu2Z0RR6/17k+RWpmMNCeieG328JT7I438upXt49jvyGlX7A==" workbookSaltValue="3N1+Romr7DHWMgbyNwN1E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G85" i="4"/>
  <c r="E85" i="4"/>
  <c r="P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<sst xmlns="http://schemas.openxmlformats.org/spreadsheetml/2006/main" count="231" uniqueCount="115">
  <si>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</si>
  <si>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</si>
  <si>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</si>
  <si>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</si>
  <si>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</si>
  <si>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</si>
  <si>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</si>
  <si>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</si>
  <si>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</si>
  <si>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</si>
  <si>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</si>
  <si>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</si>
  <si>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</si>
  <si>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</si>
  <si>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</si>
  <si>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</si>
  <si>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</si>
  <si>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</si>
  <si>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</si>
  <si>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</si>
  <si>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</si>
  <si>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</si>
  <si>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</si>
  <si>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</si>
  <si>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</si>
  <si>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</si>
  <si>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</si>
  <si>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</si>
  <si>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</si>
  <si>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</si>
  <si>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</si>
  <si>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</si>
  <si>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</si>
  <si>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</si>
  <si>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</si>
  <si>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</si>
  <si>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</si>
  <si>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</si>
  <si>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</si>
  <si>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</si>
  <si>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</si>
  <si>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</si>
  <si>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</si>
  <si>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</si>
  <si>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</si>
  <si>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</si>
  <si>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</si>
  <si>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</si>
  <si>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</si>
  <si>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</si>
  <si>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</si>
  <si>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</si>
  <si>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</si>
  <si>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</si>
  <si>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</si>
  <si>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</si>
  <si>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</si>
  <si>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</si>
  <si>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</si>
  <si>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</si>
  <si>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</si>
  <si>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</si>
  <si>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</si>
  <si>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</si>
  <si>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</si>
  <si>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</si>
  <si>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</si>
  <si>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</si>
  <si>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</si>
  <si>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</si>
  <si>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</si>
  <si>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</si>
  <si>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</si>
  <si>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</si>
  <si>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</si>
  <si>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</si>
  <si>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</si>
  <si>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</si>
  <si>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</si>
  <si>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</si>
  <si>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</si>
  <si>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</si>
  <si>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</si>
  <si>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</si>
  <si>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</si>
  <si>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</si>
  <si>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</si>
  <si>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</si>
  <si>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</si>
  <si>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</si>
  <si>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</si>
  <si>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</si>
  <si>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</si>
  <si>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</si>
  <si>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</si>
  <si>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</si>
  <si>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真岡市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</si>
  <si>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</si>
  <si>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</si>
  <si>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</si>
  <si>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</si>
  <si>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</si>
  <si>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</si>
  <si>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</si>
  <si>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</si>
  <si>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</si>
  <si>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</si>
  <si>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</si>
  <si>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</si>
  <si>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</si>
  <si>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</si>
  <si>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</si>
  <si>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平成３０年度に、長期的な視点で公共下水道施設全体の状況を考慮し、計画的かつ効率的に管理運営するための計画「ストックマネジメント計画」を策定。
　本市の下水道事業は昭和58年から供用開始しており、管渠や処理場が順次耐用年数を経過していくことから、ストックマネジメント計画に基づき、将来的な更新及び修繕需要を適切に把握し、更新財源を確保するとともに、計画的な維持管理を行っていく。</t>
    <rPh sb="1" eb="3">
      <t>ヘイセイ</t>
    </rPh>
    <rPh sb="5" eb="7">
      <t>ネンド</t>
    </rPh>
    <rPh sb="9" eb="12">
      <t>チョウキテキ</t>
    </rPh>
    <rPh sb="13" eb="15">
      <t>シテン</t>
    </rPh>
    <rPh sb="16" eb="18">
      <t>コウキョウ</t>
    </rPh>
    <rPh sb="18" eb="21">
      <t>ゲスイドウ</t>
    </rPh>
    <rPh sb="21" eb="23">
      <t>シセツ</t>
    </rPh>
    <rPh sb="23" eb="25">
      <t>ゼンタイ</t>
    </rPh>
    <rPh sb="26" eb="28">
      <t>ジョウキョウ</t>
    </rPh>
    <rPh sb="29" eb="31">
      <t>コウリョ</t>
    </rPh>
    <rPh sb="33" eb="36">
      <t>ケイカクテキ</t>
    </rPh>
    <rPh sb="38" eb="41">
      <t>コウリツテキ</t>
    </rPh>
    <rPh sb="42" eb="44">
      <t>カンリ</t>
    </rPh>
    <rPh sb="44" eb="46">
      <t>ウンエイ</t>
    </rPh>
    <phoneticPr fontId="4"/>
  </si>
  <si>
    <r>
      <t>　</t>
    </r>
    <r>
      <rPr>
        <sz val="10"/>
        <color theme="1"/>
        <rFont val="ＭＳ ゴシック"/>
        <family val="3"/>
        <charset val="128"/>
      </rPr>
      <t>公共下水道事業については、土地区画整理地内の新築等による市街地の人口の増加はある程度見込めるが、市街地以外の地域は急速な人口減少が進みサービス需要の減少が懸念される。令和8年度から耐用年数を経過した老朽化管渠の更新工事が本格的に増加していくが、市街地以外のサービス需要に合わせた設備のダウンサイジングや集約化を検討しながら進めてく。
　また、全国的に公営企業に携わる人材不足も課題になっているが、業務の民間委託範囲の拡大を進め、官民共同の組織作りにより恒久的な人材確保に努めていく。
　近年の職員給与費の増加や物価高騰により、営業費用は年々増加し、公共下水道事業を取り巻く経営環境は一層厳しくなっていくものと予想される。適切な料金収入を確保し、安定したサービスを持続するため、使用料の改定を含めた検討していく必要がある。</t>
    </r>
    <rPh sb="1" eb="3">
      <t>コウキョウ</t>
    </rPh>
    <rPh sb="3" eb="6">
      <t>ゲスイドウ</t>
    </rPh>
    <rPh sb="6" eb="8">
      <t>ジギョウ</t>
    </rPh>
    <rPh sb="14" eb="16">
      <t>トチ</t>
    </rPh>
    <rPh sb="16" eb="20">
      <t>クカクセイリ</t>
    </rPh>
    <rPh sb="20" eb="22">
      <t>チナイ</t>
    </rPh>
    <rPh sb="23" eb="25">
      <t>シンチク</t>
    </rPh>
    <rPh sb="25" eb="26">
      <t>ナド</t>
    </rPh>
    <rPh sb="29" eb="32">
      <t>シガイチ</t>
    </rPh>
    <rPh sb="33" eb="35">
      <t>ジンコウ</t>
    </rPh>
    <rPh sb="36" eb="38">
      <t>ゾウカ</t>
    </rPh>
    <rPh sb="41" eb="43">
      <t>テイド</t>
    </rPh>
    <rPh sb="43" eb="45">
      <t>ミコ</t>
    </rPh>
    <rPh sb="49" eb="52">
      <t>シガイチ</t>
    </rPh>
    <rPh sb="52" eb="54">
      <t>イガイ</t>
    </rPh>
    <rPh sb="55" eb="57">
      <t>チイキ</t>
    </rPh>
    <rPh sb="58" eb="60">
      <t>キュウソク</t>
    </rPh>
    <rPh sb="61" eb="63">
      <t>ジンコウ</t>
    </rPh>
    <rPh sb="63" eb="65">
      <t>ゲンショウ</t>
    </rPh>
    <rPh sb="66" eb="67">
      <t>スス</t>
    </rPh>
    <rPh sb="72" eb="74">
      <t>ジュヨウ</t>
    </rPh>
    <rPh sb="75" eb="77">
      <t>ゲンショウ</t>
    </rPh>
    <rPh sb="78" eb="80">
      <t>ケネン</t>
    </rPh>
    <rPh sb="84" eb="86">
      <t>レイワ</t>
    </rPh>
    <rPh sb="87" eb="89">
      <t>ネンド</t>
    </rPh>
    <rPh sb="91" eb="95">
      <t>タイヨウネンスウ</t>
    </rPh>
    <rPh sb="96" eb="98">
      <t>ケイカ</t>
    </rPh>
    <rPh sb="100" eb="103">
      <t>ロウキュウカ</t>
    </rPh>
    <rPh sb="103" eb="105">
      <t>カンキョ</t>
    </rPh>
    <rPh sb="106" eb="110">
      <t>コウシンコウジ</t>
    </rPh>
    <rPh sb="111" eb="114">
      <t>ホンカクテキ</t>
    </rPh>
    <rPh sb="115" eb="117">
      <t>ゾウカ</t>
    </rPh>
    <rPh sb="133" eb="135">
      <t>ジュヨウ</t>
    </rPh>
    <rPh sb="136" eb="137">
      <t>ア</t>
    </rPh>
    <rPh sb="140" eb="142">
      <t>セツビ</t>
    </rPh>
    <rPh sb="152" eb="155">
      <t>シュウヤクカ</t>
    </rPh>
    <rPh sb="156" eb="158">
      <t>ケントウ</t>
    </rPh>
    <rPh sb="162" eb="163">
      <t>スス</t>
    </rPh>
    <rPh sb="172" eb="175">
      <t>ゼンコクテキ</t>
    </rPh>
    <rPh sb="176" eb="180">
      <t>コウエイキギョウ</t>
    </rPh>
    <rPh sb="181" eb="182">
      <t>タズサ</t>
    </rPh>
    <rPh sb="184" eb="186">
      <t>ジンザイ</t>
    </rPh>
    <rPh sb="186" eb="188">
      <t>フソク</t>
    </rPh>
    <rPh sb="189" eb="191">
      <t>カダイ</t>
    </rPh>
    <rPh sb="199" eb="201">
      <t>ギョウム</t>
    </rPh>
    <rPh sb="202" eb="206">
      <t>ミンカンイタク</t>
    </rPh>
    <rPh sb="206" eb="208">
      <t>ハンイ</t>
    </rPh>
    <rPh sb="209" eb="211">
      <t>カクダイ</t>
    </rPh>
    <rPh sb="212" eb="213">
      <t>スス</t>
    </rPh>
    <rPh sb="215" eb="217">
      <t>カンミン</t>
    </rPh>
    <rPh sb="217" eb="219">
      <t>キョウドウ</t>
    </rPh>
    <rPh sb="220" eb="222">
      <t>ソシキ</t>
    </rPh>
    <rPh sb="222" eb="223">
      <t>ツク</t>
    </rPh>
    <rPh sb="227" eb="230">
      <t>コウキュウテキ</t>
    </rPh>
    <rPh sb="231" eb="233">
      <t>ジンザイ</t>
    </rPh>
    <rPh sb="233" eb="235">
      <t>カクホ</t>
    </rPh>
    <rPh sb="236" eb="237">
      <t>ツト</t>
    </rPh>
    <rPh sb="244" eb="246">
      <t>キンネン</t>
    </rPh>
    <rPh sb="247" eb="249">
      <t>ショクイン</t>
    </rPh>
    <rPh sb="249" eb="252">
      <t>キュウヨヒ</t>
    </rPh>
    <rPh sb="253" eb="255">
      <t>ゾウカ</t>
    </rPh>
    <rPh sb="256" eb="258">
      <t>ブッカ</t>
    </rPh>
    <rPh sb="258" eb="260">
      <t>コウトウ</t>
    </rPh>
    <rPh sb="264" eb="266">
      <t>エイギョウ</t>
    </rPh>
    <rPh sb="266" eb="268">
      <t>ヒヨウ</t>
    </rPh>
    <rPh sb="269" eb="271">
      <t>ネンネン</t>
    </rPh>
    <rPh sb="271" eb="273">
      <t>ゾウカ</t>
    </rPh>
    <rPh sb="275" eb="277">
      <t>コウキョウ</t>
    </rPh>
    <rPh sb="277" eb="280">
      <t>ゲスイドウ</t>
    </rPh>
    <rPh sb="280" eb="282">
      <t>ジギョウ</t>
    </rPh>
    <rPh sb="283" eb="284">
      <t>ト</t>
    </rPh>
    <rPh sb="285" eb="286">
      <t>マ</t>
    </rPh>
    <rPh sb="287" eb="289">
      <t>ケイエイ</t>
    </rPh>
    <rPh sb="289" eb="291">
      <t>カンキョウ</t>
    </rPh>
    <rPh sb="292" eb="294">
      <t>イッソウ</t>
    </rPh>
    <rPh sb="294" eb="295">
      <t>キビ</t>
    </rPh>
    <rPh sb="305" eb="307">
      <t>ヨソウ</t>
    </rPh>
    <rPh sb="311" eb="313">
      <t>テキセツ</t>
    </rPh>
    <rPh sb="314" eb="318">
      <t>リョウキンシュウニュウ</t>
    </rPh>
    <rPh sb="319" eb="321">
      <t>カクホ</t>
    </rPh>
    <rPh sb="323" eb="325">
      <t>アンテイ</t>
    </rPh>
    <rPh sb="332" eb="334">
      <t>ジゾク</t>
    </rPh>
    <rPh sb="339" eb="342">
      <t>シヨウリョウ</t>
    </rPh>
    <rPh sb="343" eb="345">
      <t>カイテイ</t>
    </rPh>
    <rPh sb="346" eb="347">
      <t>フク</t>
    </rPh>
    <rPh sb="349" eb="351">
      <t>ケントウ</t>
    </rPh>
    <rPh sb="355" eb="357">
      <t>ヒツヨウ</t>
    </rPh>
    <phoneticPr fontId="4"/>
  </si>
  <si>
    <t>①経常収支比率
前年度より11.86ポイント減少し119.22％となり、類似団体を上回り、健全な状態である。しかし、経常収益の一部を他会計からの繰入金に依存した収入構造となっているため、より一層の経費削減や料金収入の確保に努める必要がある。
③流動比率
前年度より10.70ポイント減少し23.93％となった。建設改良事業に令和5年度からの繰越事業が多く、令和6年度に支払いが発生したことが影響し、現金残高が減少したことが原因である。また、類似団体平均値を大きく下回る水準であるが、流動負債の内、97％が建設改良等に充てられた企業債であり、企業債償還の原資を使用料収入等により得ることができているため、支払い能力がないとは言えない。しかし、依然として経営の柔軟性が乏しい状態が続いているため適切な料金設定の検討を含めて現金の確保に努める必要がある。
④企業債残高対事業規模比率
前年度より46.96ポイント減少し1062.04％となり、類似団体と比べて高い水準となったが、土地区画整理地内の大規模な汚水管渠整備が落ち着き、借入額が減少し企業債償還が進んでいくことで段階的に減少していくことが考えられる。
⑤経費回収率
前年度より5.66ポイント増加し100.78％となり、100％を上回った。水処理センターの包括委託や窓口業務委託範囲の拡大等、経費削減への取組みの効果が表れている。
⑥汚水処理原価
前年度より8.14円減少し139.35円となった。経費が削減されたことにより、汚水処理原価が減少し類似団体より低い水準を保つことができている。
⑦施設利用率
前年度より4.28ポイント増加し56.09％となった。類似団体と比べて低い水準が続いており、水洗化率は増加しているにも関わらず、施設利用率が低い状態であるため、処理施設が過大なスペックとなっていないか、また、今後の人口減少により有収水量が減少していくことを踏まえ、農業集落排水施設の統合等を検討し、適切な施設規模を維持する必要がある。　
⑧水洗化率
前年度より0.12ポイント増加し97.15％となった。類似団体と比べてやや上回っているが、新たに下水道管渠が整備された地区で、従前からの浄化槽を使用している世帯等への加入促進を継続し、水洗化率の向上に努めていく。</t>
    <rPh sb="22" eb="24">
      <t>ゲンショウ</t>
    </rPh>
    <rPh sb="141" eb="143">
      <t>ゲンショウ</t>
    </rPh>
    <rPh sb="199" eb="201">
      <t>ゲンキン</t>
    </rPh>
    <rPh sb="201" eb="203">
      <t>ザンダカ</t>
    </rPh>
    <rPh sb="204" eb="206">
      <t>ゲンショウ</t>
    </rPh>
    <rPh sb="211" eb="213">
      <t>ゲンイン</t>
    </rPh>
    <rPh sb="320" eb="322">
      <t>イゼン</t>
    </rPh>
    <rPh sb="325" eb="327">
      <t>ケイエイ</t>
    </rPh>
    <rPh sb="328" eb="331">
      <t>ジュウナンセイ</t>
    </rPh>
    <rPh sb="332" eb="333">
      <t>トボ</t>
    </rPh>
    <rPh sb="335" eb="337">
      <t>ジョウタイ</t>
    </rPh>
    <rPh sb="338" eb="339">
      <t>ツヅ</t>
    </rPh>
    <rPh sb="345" eb="347">
      <t>テキセツ</t>
    </rPh>
    <rPh sb="348" eb="350">
      <t>リョウキン</t>
    </rPh>
    <rPh sb="350" eb="352">
      <t>セッテイ</t>
    </rPh>
    <rPh sb="353" eb="355">
      <t>ケントウ</t>
    </rPh>
    <rPh sb="356" eb="357">
      <t>フク</t>
    </rPh>
    <rPh sb="359" eb="361">
      <t>ゲンキン</t>
    </rPh>
    <rPh sb="362" eb="364">
      <t>カクホ</t>
    </rPh>
    <rPh sb="365" eb="366">
      <t>ツト</t>
    </rPh>
    <rPh sb="368" eb="370">
      <t>ヒツヨウ</t>
    </rPh>
    <rPh sb="403" eb="405">
      <t>ゲンショウ</t>
    </rPh>
    <rPh sb="436" eb="438">
      <t>トチ</t>
    </rPh>
    <rPh sb="541" eb="542">
      <t>ウエ</t>
    </rPh>
    <rPh sb="546" eb="549">
      <t>ミズショリ</t>
    </rPh>
    <rPh sb="554" eb="556">
      <t>ホウカツ</t>
    </rPh>
    <rPh sb="556" eb="558">
      <t>イタク</t>
    </rPh>
    <rPh sb="559" eb="561">
      <t>マドグチ</t>
    </rPh>
    <rPh sb="561" eb="565">
      <t>ギョウムイタク</t>
    </rPh>
    <rPh sb="565" eb="567">
      <t>ハンイ</t>
    </rPh>
    <rPh sb="568" eb="570">
      <t>カクダイ</t>
    </rPh>
    <rPh sb="570" eb="571">
      <t>ナド</t>
    </rPh>
    <rPh sb="578" eb="580">
      <t>トリクミ</t>
    </rPh>
    <rPh sb="582" eb="584">
      <t>コウカ</t>
    </rPh>
    <rPh sb="585" eb="586">
      <t>アラワ</t>
    </rPh>
    <rPh sb="625" eb="627">
      <t>ケイヒ</t>
    </rPh>
    <rPh sb="628" eb="630">
      <t>サクゲン</t>
    </rPh>
    <rPh sb="639" eb="643">
      <t>オスイショリ</t>
    </rPh>
    <rPh sb="643" eb="645">
      <t>ゲンカ</t>
    </rPh>
    <rPh sb="646" eb="648">
      <t>ゲンショウ</t>
    </rPh>
    <rPh sb="660" eb="661">
      <t>タモ</t>
    </rPh>
    <rPh sb="692" eb="69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</si>
</sst>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7.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0.01</c:v>
                </c:pt>
                <c:pt idx="1">
                  <c:v>0.01</c:v>
                </c:pt>
                <c:pt idx="2">
                  <c:v>0.01</c:v>
                </c:pt>
                <c:pt idx="3">
                  <c:v>0.01</c:v>
                </c:pt>
                <c:pt idx="4">
                  <c:v>0.01</c:v>
                </c:pt>
              </c:numCache>
            </c:numRef>
          </c:val>
          <c:extLst>
            <c:ext xmlns:c16="http://schemas.microsoft.com/office/drawing/2014/chart" uri="{C3380CC4-5D6E-409C-BE32-E72D297353CC}">
              <c16:uniqueId val="{00000000-B358-4A4F-813C-EF68EB5D079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B358-4A4F-813C-EF68EB5D079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53.43</c:v>
                </c:pt>
                <c:pt idx="1">
                  <c:v>54.75</c:v>
                </c:pt>
                <c:pt idx="2">
                  <c:v>52.43</c:v>
                </c:pt>
                <c:pt idx="3">
                  <c:v>51.81</c:v>
                </c:pt>
                <c:pt idx="4">
                  <c:v>56.09</c:v>
                </c:pt>
              </c:numCache>
            </c:numRef>
          </c:val>
          <c:extLst>
            <c:ext xmlns:c16="http://schemas.microsoft.com/office/drawing/2014/chart" uri="{C3380CC4-5D6E-409C-BE32-E72D297353CC}">
              <c16:uniqueId val="{00000000-A5BA-4B60-9605-C0DEFF20452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5BA-4B60-9605-C0DEFF20452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96.13</c:v>
                </c:pt>
                <c:pt idx="1">
                  <c:v>96.39</c:v>
                </c:pt>
                <c:pt idx="2">
                  <c:v>96.73</c:v>
                </c:pt>
                <c:pt idx="3">
                  <c:v>97.03</c:v>
                </c:pt>
                <c:pt idx="4">
                  <c:v>97.15</c:v>
                </c:pt>
              </c:numCache>
            </c:numRef>
          </c:val>
          <c:extLst>
            <c:ext xmlns:c16="http://schemas.microsoft.com/office/drawing/2014/chart" uri="{C3380CC4-5D6E-409C-BE32-E72D297353CC}">
              <c16:uniqueId val="{00000000-CAFA-4B25-B523-2C36EC7D99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CAFA-4B25-B523-2C36EC7D99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123.39</c:v>
                </c:pt>
                <c:pt idx="1">
                  <c:v>125.89</c:v>
                </c:pt>
                <c:pt idx="2">
                  <c:v>126.3</c:v>
                </c:pt>
                <c:pt idx="3">
                  <c:v>131.08000000000001</c:v>
                </c:pt>
                <c:pt idx="4">
                  <c:v>119.22</c:v>
                </c:pt>
              </c:numCache>
            </c:numRef>
          </c:val>
          <c:extLst>
            <c:ext xmlns:c16="http://schemas.microsoft.com/office/drawing/2014/chart" uri="{C3380CC4-5D6E-409C-BE32-E72D297353CC}">
              <c16:uniqueId val="{00000000-87C1-4048-86CF-6954E9C1E9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7C1-4048-86CF-6954E9C1E9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53.63</c:v>
                </c:pt>
                <c:pt idx="1">
                  <c:v>54.85</c:v>
                </c:pt>
                <c:pt idx="2">
                  <c:v>56.16</c:v>
                </c:pt>
                <c:pt idx="3">
                  <c:v>57.79</c:v>
                </c:pt>
                <c:pt idx="4">
                  <c:v>57.91</c:v>
                </c:pt>
              </c:numCache>
            </c:numRef>
          </c:val>
          <c:extLst>
            <c:ext xmlns:c16="http://schemas.microsoft.com/office/drawing/2014/chart" uri="{C3380CC4-5D6E-409C-BE32-E72D297353CC}">
              <c16:uniqueId val="{00000000-82F5-40EA-B602-39BA18C05D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82F5-40EA-B602-39BA18C05D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E2-4D96-9BFA-605700EFAB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BDE2-4D96-9BFA-605700EFAB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B6-488C-98C9-57CA83F3FB9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0B6-488C-98C9-57CA83F3FB9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15.9</c:v>
                </c:pt>
                <c:pt idx="1">
                  <c:v>9.77</c:v>
                </c:pt>
                <c:pt idx="2">
                  <c:v>13</c:v>
                </c:pt>
                <c:pt idx="3">
                  <c:v>34.630000000000003</c:v>
                </c:pt>
                <c:pt idx="4">
                  <c:v>23.93</c:v>
                </c:pt>
              </c:numCache>
            </c:numRef>
          </c:val>
          <c:extLst>
            <c:ext xmlns:c16="http://schemas.microsoft.com/office/drawing/2014/chart" uri="{C3380CC4-5D6E-409C-BE32-E72D297353CC}">
              <c16:uniqueId val="{00000000-9432-414C-A83D-899DCF5607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432-414C-A83D-899DCF5607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806</c:v>
                </c:pt>
                <c:pt idx="1">
                  <c:v>749.3</c:v>
                </c:pt>
                <c:pt idx="2">
                  <c:v>701.22</c:v>
                </c:pt>
                <c:pt idx="3">
                  <c:v>1109</c:v>
                </c:pt>
                <c:pt idx="4">
                  <c:v>1062.04</c:v>
                </c:pt>
              </c:numCache>
            </c:numRef>
          </c:val>
          <c:extLst>
            <c:ext xmlns:c16="http://schemas.microsoft.com/office/drawing/2014/chart" uri="{C3380CC4-5D6E-409C-BE32-E72D297353CC}">
              <c16:uniqueId val="{00000000-2688-4160-9D4D-924F383D5E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2688-4160-9D4D-924F383D5E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101.18</c:v>
                </c:pt>
                <c:pt idx="1">
                  <c:v>93.17</c:v>
                </c:pt>
                <c:pt idx="2">
                  <c:v>93.91</c:v>
                </c:pt>
                <c:pt idx="3">
                  <c:v>95.12</c:v>
                </c:pt>
                <c:pt idx="4">
                  <c:v>100.78</c:v>
                </c:pt>
              </c:numCache>
            </c:numRef>
          </c:val>
          <c:extLst>
            <c:ext xmlns:c16="http://schemas.microsoft.com/office/drawing/2014/chart" uri="{C3380CC4-5D6E-409C-BE32-E72D297353CC}">
              <c16:uniqueId val="{00000000-1118-44A2-B5B0-A2B646D9FE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1118-44A2-B5B0-A2B646D9FE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137.54</c:v>
                </c:pt>
                <c:pt idx="1">
                  <c:v>150</c:v>
                </c:pt>
                <c:pt idx="2">
                  <c:v>150</c:v>
                </c:pt>
                <c:pt idx="3">
                  <c:v>147.49</c:v>
                </c:pt>
                <c:pt idx="4">
                  <c:v>139.35</c:v>
                </c:pt>
              </c:numCache>
            </c:numRef>
          </c:val>
          <c:extLst>
            <c:ext xmlns:c16="http://schemas.microsoft.com/office/drawing/2014/chart" uri="{C3380CC4-5D6E-409C-BE32-E72D297353CC}">
              <c16:uniqueId val="{00000000-42B1-4253-AD82-84E36BFEF24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42B1-4253-AD82-84E36BFEF24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真岡市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78284</v>
      </c>
      <c r="AM8" s="41"/>
      <c r="AN8" s="41"/>
      <c r="AO8" s="41"/>
      <c r="AP8" s="41"/>
      <c r="AQ8" s="41"/>
      <c r="AR8" s="41"/>
      <c r="AS8" s="41"/>
      <c r="AT8" s="34">
        <f>データ!T6</f>
        <v>167.34</v>
      </c>
      <c r="AU8" s="34"/>
      <c r="AV8" s="34"/>
      <c r="AW8" s="34"/>
      <c r="AX8" s="34"/>
      <c r="AY8" s="34"/>
      <c r="AZ8" s="34"/>
      <c r="BA8" s="34"/>
      <c r="BB8" s="34">
        <f>データ!U6</f>
        <v>467.81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63.24</v>
      </c>
      <c r="J10" s="34"/>
      <c r="K10" s="34"/>
      <c r="L10" s="34"/>
      <c r="M10" s="34"/>
      <c r="N10" s="34"/>
      <c r="O10" s="34"/>
      <c r="P10" s="34">
        <f>データ!P6</f>
        <v>63.14</v>
      </c>
      <c r="Q10" s="34"/>
      <c r="R10" s="34"/>
      <c r="S10" s="34"/>
      <c r="T10" s="34"/>
      <c r="U10" s="34"/>
      <c r="V10" s="34"/>
      <c r="W10" s="34">
        <f>データ!Q6</f>
        <v>91.29</v>
      </c>
      <c r="X10" s="34"/>
      <c r="Y10" s="34"/>
      <c r="Z10" s="34"/>
      <c r="AA10" s="34"/>
      <c r="AB10" s="34"/>
      <c r="AC10" s="34"/>
      <c r="AD10" s="41">
        <f>データ!R6</f>
        <v>2750</v>
      </c>
      <c r="AE10" s="41"/>
      <c r="AF10" s="41"/>
      <c r="AG10" s="41"/>
      <c r="AH10" s="41"/>
      <c r="AI10" s="41"/>
      <c r="AJ10" s="41"/>
      <c r="AK10" s="2"/>
      <c r="AL10" s="41">
        <f>データ!V6</f>
        <v>49298</v>
      </c>
      <c r="AM10" s="41"/>
      <c r="AN10" s="41"/>
      <c r="AO10" s="41"/>
      <c r="AP10" s="41"/>
      <c r="AQ10" s="41"/>
      <c r="AR10" s="41"/>
      <c r="AS10" s="41"/>
      <c r="AT10" s="34">
        <f>データ!W6</f>
        <v>12.72</v>
      </c>
      <c r="AU10" s="34"/>
      <c r="AV10" s="34"/>
      <c r="AW10" s="34"/>
      <c r="AX10" s="34"/>
      <c r="AY10" s="34"/>
      <c r="AZ10" s="34"/>
      <c r="BA10" s="34"/>
      <c r="BB10" s="34">
        <f>データ!X6</f>
        <v>3875.63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112</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IoXdoDt7kz4qlmsXS95+3SOCgfhs7G645rUKa2W8+3QJQc3QzgteWU7IBU3JRgjZoqi9dGsmoAdFlBkf2Na9g==" saltValue="is5Ec3eJC6ERUF/D5i/G1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92096</v>
      </c>
      <c r="D6" s="19">
        <f t="shared" si="3"/>
        <v>46</v>
      </c>
      <c r="E6" s="19">
        <f t="shared" si="3"/>
        <v>17</v>
      </c>
      <c r="F6" s="19">
        <f t="shared" si="3"/>
        <v>1</v>
      </c>
      <c r="G6" s="19">
        <f t="shared" si="3"/>
        <v>0</v>
      </c>
      <c r="H6" s="19" t="str">
        <f t="shared" si="3"/>
        <v>栃木県　真岡市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63.24</v>
      </c>
      <c r="P6" s="20">
        <f t="shared" si="3"/>
        <v>63.14</v>
      </c>
      <c r="Q6" s="20">
        <f t="shared" si="3"/>
        <v>91.29</v>
      </c>
      <c r="R6" s="20">
        <f t="shared" si="3"/>
        <v>2750</v>
      </c>
      <c r="S6" s="20">
        <f t="shared" si="3"/>
        <v>78284</v>
      </c>
      <c r="T6" s="20">
        <f t="shared" si="3"/>
        <v>167.34</v>
      </c>
      <c r="U6" s="20">
        <f t="shared" si="3"/>
        <v>467.81</v>
      </c>
      <c r="V6" s="20">
        <f t="shared" si="3"/>
        <v>49298</v>
      </c>
      <c r="W6" s="20">
        <f t="shared" si="3"/>
        <v>12.72</v>
      </c>
      <c r="X6" s="20">
        <f t="shared" si="3"/>
        <v>3875.63</v>
      </c>
      <c r="Y6" s="21">
        <f>IF(Y7="",NA(),Y7)</f>
        <v>123.39</v>
      </c>
      <c r="Z6" s="21">
        <f t="shared" ref="Z6:AH6" si="4">IF(Z7="",NA(),Z7)</f>
        <v>125.89</v>
      </c>
      <c r="AA6" s="21">
        <f t="shared" si="4"/>
        <v>126.3</v>
      </c>
      <c r="AB6" s="21">
        <f t="shared" si="4"/>
        <v>131.08000000000001</v>
      </c>
      <c r="AC6" s="21">
        <f t="shared" si="4"/>
        <v>119.22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15.9</v>
      </c>
      <c r="AV6" s="21">
        <f t="shared" ref="AV6:BD6" si="6">IF(AV7="",NA(),AV7)</f>
        <v>9.77</v>
      </c>
      <c r="AW6" s="21">
        <f t="shared" si="6"/>
        <v>13</v>
      </c>
      <c r="AX6" s="21">
        <f t="shared" si="6"/>
        <v>34.630000000000003</v>
      </c>
      <c r="AY6" s="21">
        <f t="shared" si="6"/>
        <v>23.93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806</v>
      </c>
      <c r="BG6" s="21">
        <f t="shared" ref="BG6:BO6" si="7">IF(BG7="",NA(),BG7)</f>
        <v>749.3</v>
      </c>
      <c r="BH6" s="21">
        <f t="shared" si="7"/>
        <v>701.22</v>
      </c>
      <c r="BI6" s="21">
        <f t="shared" si="7"/>
        <v>1109</v>
      </c>
      <c r="BJ6" s="21">
        <f t="shared" si="7"/>
        <v>1062.04</v>
      </c>
      <c r="BK6" s="21">
        <f t="shared" si="7"/>
        <v>857.88</v>
      </c>
      <c r="BL6" s="21">
        <f t="shared" si="7"/>
        <v>825.1</v>
      </c>
      <c r="BM6" s="21">
        <f t="shared" si="7"/>
        <v>789.87</v>
      </c>
      <c r="BN6" s="21">
        <f t="shared" si="7"/>
        <v>749.43</v>
      </c>
      <c r="BO6" s="21">
        <f t="shared" si="7"/>
        <v>698.04</v>
      </c>
      <c r="BP6" s="20" t="str">
        <f>IF(BP7="","",IF(BP7="-","【-】","【"&amp;SUBSTITUTE(TEXT(BP7,"#,##0.00"),"-","△")&amp;"】"))</f>
        <v>【602.56】</v>
      </c>
      <c r="BQ6" s="21">
        <f>IF(BQ7="",NA(),BQ7)</f>
        <v>101.18</v>
      </c>
      <c r="BR6" s="21">
        <f t="shared" ref="BR6:BZ6" si="8">IF(BR7="",NA(),BR7)</f>
        <v>93.17</v>
      </c>
      <c r="BS6" s="21">
        <f t="shared" si="8"/>
        <v>93.91</v>
      </c>
      <c r="BT6" s="21">
        <f t="shared" si="8"/>
        <v>95.12</v>
      </c>
      <c r="BU6" s="21">
        <f t="shared" si="8"/>
        <v>100.78</v>
      </c>
      <c r="BV6" s="21">
        <f t="shared" si="8"/>
        <v>94.97</v>
      </c>
      <c r="BW6" s="21">
        <f t="shared" si="8"/>
        <v>97.07</v>
      </c>
      <c r="BX6" s="21">
        <f t="shared" si="8"/>
        <v>98.06</v>
      </c>
      <c r="BY6" s="21">
        <f t="shared" si="8"/>
        <v>98.46</v>
      </c>
      <c r="BZ6" s="21">
        <f t="shared" si="8"/>
        <v>97.98</v>
      </c>
      <c r="CA6" s="20" t="str">
        <f>IF(CA7="","",IF(CA7="-","【-】","【"&amp;SUBSTITUTE(TEXT(CA7,"#,##0.00"),"-","△")&amp;"】"))</f>
        <v>【97.94】</v>
      </c>
      <c r="CB6" s="21">
        <f>IF(CB7="",NA(),CB7)</f>
        <v>137.54</v>
      </c>
      <c r="CC6" s="21">
        <f t="shared" ref="CC6:CK6" si="9">IF(CC7="",NA(),CC7)</f>
        <v>150</v>
      </c>
      <c r="CD6" s="21">
        <f t="shared" si="9"/>
        <v>150</v>
      </c>
      <c r="CE6" s="21">
        <f t="shared" si="9"/>
        <v>147.49</v>
      </c>
      <c r="CF6" s="21">
        <f t="shared" si="9"/>
        <v>139.35</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53.43</v>
      </c>
      <c r="CN6" s="21">
        <f t="shared" ref="CN6:CV6" si="10">IF(CN7="",NA(),CN7)</f>
        <v>54.75</v>
      </c>
      <c r="CO6" s="21">
        <f t="shared" si="10"/>
        <v>52.43</v>
      </c>
      <c r="CP6" s="21">
        <f t="shared" si="10"/>
        <v>51.81</v>
      </c>
      <c r="CQ6" s="21">
        <f t="shared" si="10"/>
        <v>56.09</v>
      </c>
      <c r="CR6" s="21">
        <f t="shared" si="10"/>
        <v>65.28</v>
      </c>
      <c r="CS6" s="21">
        <f t="shared" si="10"/>
        <v>64.92</v>
      </c>
      <c r="CT6" s="21">
        <f t="shared" si="10"/>
        <v>64.14</v>
      </c>
      <c r="CU6" s="21">
        <f t="shared" si="10"/>
        <v>63.71</v>
      </c>
      <c r="CV6" s="21">
        <f t="shared" si="10"/>
        <v>64.95</v>
      </c>
      <c r="CW6" s="20" t="str">
        <f>IF(CW7="","",IF(CW7="-","【-】","【"&amp;SUBSTITUTE(TEXT(CW7,"#,##0.00"),"-","△")&amp;"】"))</f>
        <v>【60.13】</v>
      </c>
      <c r="CX6" s="21">
        <f>IF(CX7="",NA(),CX7)</f>
        <v>96.13</v>
      </c>
      <c r="CY6" s="21">
        <f t="shared" ref="CY6:DG6" si="11">IF(CY7="",NA(),CY7)</f>
        <v>96.39</v>
      </c>
      <c r="CZ6" s="21">
        <f t="shared" si="11"/>
        <v>96.73</v>
      </c>
      <c r="DA6" s="21">
        <f t="shared" si="11"/>
        <v>97.03</v>
      </c>
      <c r="DB6" s="21">
        <f t="shared" si="11"/>
        <v>97.15</v>
      </c>
      <c r="DC6" s="21">
        <f t="shared" si="11"/>
        <v>92.72</v>
      </c>
      <c r="DD6" s="21">
        <f t="shared" si="11"/>
        <v>92.88</v>
      </c>
      <c r="DE6" s="21">
        <f t="shared" si="11"/>
        <v>92.9</v>
      </c>
      <c r="DF6" s="21">
        <f t="shared" si="11"/>
        <v>92.89</v>
      </c>
      <c r="DG6" s="21">
        <f t="shared" si="11"/>
        <v>93.08</v>
      </c>
      <c r="DH6" s="20" t="str">
        <f>IF(DH7="","",IF(DH7="-","【-】","【"&amp;SUBSTITUTE(TEXT(DH7,"#,##0.00"),"-","△")&amp;"】"))</f>
        <v>【96.00】</v>
      </c>
      <c r="DI6" s="21">
        <f>IF(DI7="",NA(),DI7)</f>
        <v>53.63</v>
      </c>
      <c r="DJ6" s="21">
        <f t="shared" ref="DJ6:DR6" si="12">IF(DJ7="",NA(),DJ7)</f>
        <v>54.85</v>
      </c>
      <c r="DK6" s="21">
        <f t="shared" si="12"/>
        <v>56.16</v>
      </c>
      <c r="DL6" s="21">
        <f t="shared" si="12"/>
        <v>57.79</v>
      </c>
      <c r="DM6" s="21">
        <f t="shared" si="12"/>
        <v>57.91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0.01</v>
      </c>
      <c r="EF6" s="21">
        <f t="shared" ref="EF6:EN6" si="14">IF(EF7="",NA(),EF7)</f>
        <v>0.01</v>
      </c>
      <c r="EG6" s="21">
        <f t="shared" si="14"/>
        <v>0.01</v>
      </c>
      <c r="EH6" s="21">
        <f t="shared" si="14"/>
        <v>0.01</v>
      </c>
      <c r="EI6" s="21">
        <f t="shared" si="14"/>
        <v>0.01</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92096</v>
      </c>
      <c r="D7" s="23">
        <v>46</v>
      </c>
      <c r="E7" s="23">
        <v>17</v>
      </c>
      <c r="F7" s="23">
        <v>1</v>
      </c>
      <c r="G7" s="23">
        <v>0</v>
      </c>
      <c r="H7" s="23" t="s">
        <v>96</v>
      </c>
      <c r="I7" s="23" t="s">
        <v>97</v>
      </c>
      <c r="J7" s="23" t="s">
        <v>98</v>
      </c>
      <c r="K7" s="23" t="s">
        <v>99</v>
      </c>
      <c r="L7" s="23" t="s">
        <v>100</v>
      </c>
      <c r="M7" s="23" t="s">
        <v>101</v>
      </c>
      <c r="N7" s="24" t="s">
        <v>102</v>
      </c>
      <c r="O7" s="24">
        <v>63.24</v>
      </c>
      <c r="P7" s="24">
        <v>63.14</v>
      </c>
      <c r="Q7" s="24">
        <v>91.29</v>
      </c>
      <c r="R7" s="24">
        <v>2750</v>
      </c>
      <c r="S7" s="24">
        <v>78284</v>
      </c>
      <c r="T7" s="24">
        <v>167.34</v>
      </c>
      <c r="U7" s="24">
        <v>467.81</v>
      </c>
      <c r="V7" s="24">
        <v>49298</v>
      </c>
      <c r="W7" s="24">
        <v>12.72</v>
      </c>
      <c r="X7" s="24">
        <v>3875.63</v>
      </c>
      <c r="Y7" s="24">
        <v>123.39</v>
      </c>
      <c r="Z7" s="24">
        <v>125.89</v>
      </c>
      <c r="AA7" s="24">
        <v>126.3</v>
      </c>
      <c r="AB7" s="24">
        <v>131.08000000000001</v>
      </c>
      <c r="AC7" s="24">
        <v>119.22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15.9</v>
      </c>
      <c r="AV7" s="24">
        <v>9.77</v>
      </c>
      <c r="AW7" s="24">
        <v>13</v>
      </c>
      <c r="AX7" s="24">
        <v>34.630000000000003</v>
      </c>
      <c r="AY7" s="24">
        <v>23.93</v>
      </c>
      <c r="AZ7" s="24">
        <v>67.930000000000007</v>
      </c>
      <c r="BA7" s="24">
        <v>68.53</v>
      </c>
      <c r="BB7" s="24">
        <v>69.180000000000007</v>
      </c>
      <c r="BC7" s="24">
        <v>76.319999999999993</v>
      </c>
      <c r="BD7" s="24">
        <v>80.33</v>
      </c>
      <c r="BE7" s="24">
        <v>82.75</v>
      </c>
      <c r="BF7" s="24">
        <v>806</v>
      </c>
      <c r="BG7" s="24">
        <v>749.3</v>
      </c>
      <c r="BH7" s="24">
        <v>701.22</v>
      </c>
      <c r="BI7" s="24">
        <v>1109</v>
      </c>
      <c r="BJ7" s="24">
        <v>1062.04</v>
      </c>
      <c r="BK7" s="24">
        <v>857.88</v>
      </c>
      <c r="BL7" s="24">
        <v>825.1</v>
      </c>
      <c r="BM7" s="24">
        <v>789.87</v>
      </c>
      <c r="BN7" s="24">
        <v>749.43</v>
      </c>
      <c r="BO7" s="24">
        <v>698.04</v>
      </c>
      <c r="BP7" s="24">
        <v>602.55999999999995</v>
      </c>
      <c r="BQ7" s="24">
        <v>101.18</v>
      </c>
      <c r="BR7" s="24">
        <v>93.17</v>
      </c>
      <c r="BS7" s="24">
        <v>93.91</v>
      </c>
      <c r="BT7" s="24">
        <v>95.12</v>
      </c>
      <c r="BU7" s="24">
        <v>100.78</v>
      </c>
      <c r="BV7" s="24">
        <v>94.97</v>
      </c>
      <c r="BW7" s="24">
        <v>97.07</v>
      </c>
      <c r="BX7" s="24">
        <v>98.06</v>
      </c>
      <c r="BY7" s="24">
        <v>98.46</v>
      </c>
      <c r="BZ7" s="24">
        <v>97.98</v>
      </c>
      <c r="CA7" s="24">
        <v>97.94</v>
      </c>
      <c r="CB7" s="24">
        <v>137.54</v>
      </c>
      <c r="CC7" s="24">
        <v>150</v>
      </c>
      <c r="CD7" s="24">
        <v>150</v>
      </c>
      <c r="CE7" s="24">
        <v>147.49</v>
      </c>
      <c r="CF7" s="24">
        <v>139.35</v>
      </c>
      <c r="CG7" s="24">
        <v>159.49</v>
      </c>
      <c r="CH7" s="24">
        <v>157.81</v>
      </c>
      <c r="CI7" s="24">
        <v>157.37</v>
      </c>
      <c r="CJ7" s="24">
        <v>157.44999999999999</v>
      </c>
      <c r="CK7" s="24">
        <v>159.75</v>
      </c>
      <c r="CL7" s="24">
        <v>140.97999999999999</v>
      </c>
      <c r="CM7" s="24">
        <v>53.43</v>
      </c>
      <c r="CN7" s="24">
        <v>54.75</v>
      </c>
      <c r="CO7" s="24">
        <v>52.43</v>
      </c>
      <c r="CP7" s="24">
        <v>51.81</v>
      </c>
      <c r="CQ7" s="24">
        <v>56.09</v>
      </c>
      <c r="CR7" s="24">
        <v>65.28</v>
      </c>
      <c r="CS7" s="24">
        <v>64.92</v>
      </c>
      <c r="CT7" s="24">
        <v>64.14</v>
      </c>
      <c r="CU7" s="24">
        <v>63.71</v>
      </c>
      <c r="CV7" s="24">
        <v>64.95</v>
      </c>
      <c r="CW7" s="24">
        <v>60.13</v>
      </c>
      <c r="CX7" s="24">
        <v>96.13</v>
      </c>
      <c r="CY7" s="24">
        <v>96.39</v>
      </c>
      <c r="CZ7" s="24">
        <v>96.73</v>
      </c>
      <c r="DA7" s="24">
        <v>97.03</v>
      </c>
      <c r="DB7" s="24">
        <v>97.15</v>
      </c>
      <c r="DC7" s="24">
        <v>92.72</v>
      </c>
      <c r="DD7" s="24">
        <v>92.88</v>
      </c>
      <c r="DE7" s="24">
        <v>92.9</v>
      </c>
      <c r="DF7" s="24">
        <v>92.89</v>
      </c>
      <c r="DG7" s="24">
        <v>93.08</v>
      </c>
      <c r="DH7" s="24">
        <v>96</v>
      </c>
      <c r="DI7" s="24">
        <v>53.63</v>
      </c>
      <c r="DJ7" s="24">
        <v>54.85</v>
      </c>
      <c r="DK7" s="24">
        <v>56.16</v>
      </c>
      <c r="DL7" s="24">
        <v>57.79</v>
      </c>
      <c r="DM7" s="24">
        <v>57.91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0.01</v>
      </c>
      <c r="EF7" s="24">
        <v>0.01</v>
      </c>
      <c r="EG7" s="24">
        <v>0.01</v>
      </c>
      <c r="EH7" s="24">
        <v>0.01</v>
      </c>
      <c r="EI7" s="24">
        <v>0.01</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2026-03-04T00:42:12Z</cp:lastPrinted>
  <dcterms:created xsi:type="dcterms:W3CDTF">2025-12-23T05:58:05Z</dcterms:created>
  <dcterms:modified xsi:type="dcterms:W3CDTF">2026-03-06T05:01:15Z</dcterms:modified>
  <cp:category/>
</cp:coreProperties>
</file>