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4 下水道（公共）\"/>
    </mc:Choice>
  </mc:AlternateContent>
  <xr:revisionPtr revIDLastSave="0" documentId="13_ncr:1_{2AC24371-C011-469F-84C5-8ED332B5AF42}" xr6:coauthVersionLast="47" xr6:coauthVersionMax="47" xr10:uidLastSave="{00000000-0000-0000-0000-000000000000}"/>
  <workbookProtection workbookAlgorithmName="SHA-512" workbookHashValue="CPpzdXPJ7fKjQzhDo2574Mu4ai3cauHCg1lM1LENdPopVubTOjXpIjVyzuOV8QSUVN123f1MHCmDJP4hXD++rQ==" workbookSaltValue="SCukTeOd3bL2OZTgunN+2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BB10" i="4"/>
  <c r="AT10" i="4"/>
  <c r="P10" i="4"/>
  <c r="AT8" i="4"/>
  <c r="W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<sst xmlns="http://schemas.openxmlformats.org/spreadsheetml/2006/main" count="231" uniqueCount="116">
  <si>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</si>
  <si>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</si>
  <si>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</si>
  <si>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</si>
  <si>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</si>
  <si>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</si>
  <si>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</si>
  <si>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</si>
  <si>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</si>
  <si>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</si>
  <si>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</si>
  <si>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</si>
  <si>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</si>
  <si>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</si>
  <si>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</si>
  <si>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</si>
  <si>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</si>
  <si>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</si>
  <si>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</si>
  <si>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</si>
  <si>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</si>
  <si>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</si>
  <si>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</si>
  <si>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</si>
  <si>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</si>
  <si>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</si>
  <si>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</si>
  <si>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</si>
  <si>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</si>
  <si>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</si>
  <si>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</si>
  <si>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</si>
  <si>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</si>
  <si>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</si>
  <si>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</si>
  <si>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</si>
  <si>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</si>
  <si>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</si>
  <si>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</si>
  <si>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</si>
  <si>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</si>
  <si>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</si>
  <si>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</si>
  <si>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</si>
  <si>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</si>
  <si>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</si>
  <si>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</si>
  <si>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</si>
  <si>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</si>
  <si>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</si>
  <si>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</si>
  <si>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</si>
  <si>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</si>
  <si>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</si>
  <si>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</si>
  <si>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</si>
  <si>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</si>
  <si>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</si>
  <si>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</si>
  <si>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</si>
  <si>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</si>
  <si>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</si>
  <si>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</si>
  <si>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</si>
  <si>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</si>
  <si>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</si>
  <si>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</si>
  <si>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</si>
  <si>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</si>
  <si>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</si>
  <si>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</si>
  <si>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</si>
  <si>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</si>
  <si>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</si>
  <si>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</si>
  <si>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</si>
  <si>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</si>
  <si>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</si>
  <si>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</si>
  <si>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</si>
  <si>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</si>
  <si>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</si>
  <si>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</si>
  <si>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</si>
  <si>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</si>
  <si>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</si>
  <si>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</si>
  <si>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</si>
  <si>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</si>
  <si>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</si>
  <si>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</si>
  <si>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</si>
  <si>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</si>
  <si>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</si>
  <si>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</si>
  <si>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</si>
  <si>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小山市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</si>
  <si>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</si>
  <si>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</si>
  <si>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</si>
  <si>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</si>
  <si>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</si>
  <si>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</si>
  <si>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</si>
  <si>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</si>
  <si>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</si>
  <si>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</si>
  <si>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</si>
  <si>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</si>
  <si>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</si>
  <si>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</si>
  <si>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</si>
  <si>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</si>
  <si>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①有形固定資産減価償却率は、令和元年の企業会計適用時に既存の資産を取得価額（＝帳簿価格）としたことから、類似団体平均値と比較して、減価償却が進んでいない状況となっている。
　②管渠老朽化率は、昭和51年に供用開始し、耐用年数に至った管渠は少ないが管渠改善を行っているため、今後は増加が見込まれる。
　老朽化が進む終末処理場はＰＦＩ手法を導入した小山水処理センター汚泥処理施設の更新に着手し、令和6年3月竣工した。
</t>
    <phoneticPr fontId="4"/>
  </si>
  <si>
    <t>　①経常収支比率は100%をやや上回っているものの、料金収入だけでは賄えず繰入金に依存している状況にあり、基準外繰入金をいかに減らしてくかが今後の課題である。
　②累積欠損金は発生していない。
　③流動比率は、類似団体平均値を大きく下回っているが、これは企業債残高が多く企業債元金償還のピークを迎えており、流動負債の約73％を翌年度償還予定の企業債元金が占めているためである。
　④企業債残高対事業規模別比率は、類似団体平均値を下回ったが、今後、汚水管渠の未普及解消事業や雨水対策事業に対しての企業債借入が増加する見込みである。それに伴い、企業債残高も増加が予想され、比率も上がっていく見込みである。
　⑤経費回収率は100%に達しておらず、繰入金に依存している状況にあるため、今後は適正な使用料の確保と汚水処理費の削減が必要である。
　⑥汚水処理原価は類似団体平均値より低いものの経費回収率が100%に達していないことから、経費削減が必要である。
　⑦施設利用率は類似団体平均値より高く、施設は適正な規模であると考えられる。
　⑧水洗化率は、収益確保のため、毎年の供用開始規模拡大に併せた早期接続を呼び掛けることにより、水洗化率向上に努めたい。</t>
    <phoneticPr fontId="4"/>
  </si>
  <si>
    <t>　令和元年度より農業集落排水事業とともに地方公営企業法を適用し、迅速性・独立性・機動性等のメリットを活かした健全な下水道事業経営に取り組んでいる。しかしながら、今後も整備拡大や施設等の老朽化への対策が必須な状況下にあるが、将来の人口推計によると、今後減少傾向にあることが予想されており、下水道事業の経営に大きな影響を与えることが見込まれる。
　この現状を踏まえ、将来にわたって下水道事業のサービスを安定的・継続的に提供していくために、公共下水道ストックマネジメント計画及び下水道事業経営戦略を策定。使用料の値上げを令和5年10月に実施したが、令和8年度以降についても、使用者に配慮しつつ値上げを予定している。併せて費用の平準化にも取り組み、経営基盤の強化を図る。</t>
    <rPh sb="123" eb="125">
      <t>コンゴ</t>
    </rPh>
    <rPh sb="125" eb="127">
      <t>ゲンショウ</t>
    </rPh>
    <rPh sb="127" eb="129">
      <t>ケイコウ</t>
    </rPh>
    <rPh sb="135" eb="137">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</si>
</sst>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0.04</c:v>
                </c:pt>
                <c:pt idx="4" formatCode="#,##0.00;&quot;△&quot;#,##0.00;&quot;-&quot;">
                  <c:v>0.04</c:v>
                </c:pt>
              </c:numCache>
            </c:numRef>
          </c:val>
          <c:extLst>
            <c:ext xmlns:c16="http://schemas.microsoft.com/office/drawing/2014/chart" uri="{C3380CC4-5D6E-409C-BE32-E72D297353CC}">
              <c16:uniqueId val="{00000000-FCE5-439E-83D8-390D202DC29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FCE5-439E-83D8-390D202DC29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80.87</c:v>
                </c:pt>
                <c:pt idx="1">
                  <c:v>87.42</c:v>
                </c:pt>
                <c:pt idx="2">
                  <c:v>98.42</c:v>
                </c:pt>
                <c:pt idx="3">
                  <c:v>84.27</c:v>
                </c:pt>
                <c:pt idx="4">
                  <c:v>89.21</c:v>
                </c:pt>
              </c:numCache>
            </c:numRef>
          </c:val>
          <c:extLst>
            <c:ext xmlns:c16="http://schemas.microsoft.com/office/drawing/2014/chart" uri="{C3380CC4-5D6E-409C-BE32-E72D297353CC}">
              <c16:uniqueId val="{00000000-AE3D-4E4A-9E2C-9064997EDC6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AE3D-4E4A-9E2C-9064997EDC6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91.31</c:v>
                </c:pt>
                <c:pt idx="1">
                  <c:v>90.6</c:v>
                </c:pt>
                <c:pt idx="2">
                  <c:v>90.84</c:v>
                </c:pt>
                <c:pt idx="3">
                  <c:v>90.94</c:v>
                </c:pt>
                <c:pt idx="4">
                  <c:v>91.09</c:v>
                </c:pt>
              </c:numCache>
            </c:numRef>
          </c:val>
          <c:extLst>
            <c:ext xmlns:c16="http://schemas.microsoft.com/office/drawing/2014/chart" uri="{C3380CC4-5D6E-409C-BE32-E72D297353CC}">
              <c16:uniqueId val="{00000000-B29A-4DEF-B085-1B0469FCFF5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B29A-4DEF-B085-1B0469FCFF5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109.28</c:v>
                </c:pt>
                <c:pt idx="1">
                  <c:v>104.21</c:v>
                </c:pt>
                <c:pt idx="2">
                  <c:v>107.91</c:v>
                </c:pt>
                <c:pt idx="3">
                  <c:v>109.77</c:v>
                </c:pt>
                <c:pt idx="4">
                  <c:v>105.66</c:v>
                </c:pt>
              </c:numCache>
            </c:numRef>
          </c:val>
          <c:extLst>
            <c:ext xmlns:c16="http://schemas.microsoft.com/office/drawing/2014/chart" uri="{C3380CC4-5D6E-409C-BE32-E72D297353CC}">
              <c16:uniqueId val="{00000000-C04B-4EC0-BF21-D307D90134A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C04B-4EC0-BF21-D307D90134A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7.12</c:v>
                </c:pt>
                <c:pt idx="1">
                  <c:v>10.58</c:v>
                </c:pt>
                <c:pt idx="2">
                  <c:v>13.4</c:v>
                </c:pt>
                <c:pt idx="3">
                  <c:v>15.59</c:v>
                </c:pt>
                <c:pt idx="4">
                  <c:v>18.78</c:v>
                </c:pt>
              </c:numCache>
            </c:numRef>
          </c:val>
          <c:extLst>
            <c:ext xmlns:c16="http://schemas.microsoft.com/office/drawing/2014/chart" uri="{C3380CC4-5D6E-409C-BE32-E72D297353CC}">
              <c16:uniqueId val="{00000000-8A5D-49F3-B8F6-6CABBBD87F2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8A5D-49F3-B8F6-6CABBBD87F2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1.57</c:v>
                </c:pt>
                <c:pt idx="2">
                  <c:v>1.88</c:v>
                </c:pt>
                <c:pt idx="3">
                  <c:v>2.2599999999999998</c:v>
                </c:pt>
                <c:pt idx="4">
                  <c:v>2.2400000000000002</c:v>
                </c:pt>
              </c:numCache>
            </c:numRef>
          </c:val>
          <c:extLst>
            <c:ext xmlns:c16="http://schemas.microsoft.com/office/drawing/2014/chart" uri="{C3380CC4-5D6E-409C-BE32-E72D297353CC}">
              <c16:uniqueId val="{00000000-BBAD-4E29-9C38-96C7B57A084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BBAD-4E29-9C38-96C7B57A084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82-4871-AEB4-118A2B7D20D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1C82-4871-AEB4-118A2B7D20D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36.94</c:v>
                </c:pt>
                <c:pt idx="1">
                  <c:v>42.2</c:v>
                </c:pt>
                <c:pt idx="2">
                  <c:v>48.41</c:v>
                </c:pt>
                <c:pt idx="3">
                  <c:v>61.04</c:v>
                </c:pt>
                <c:pt idx="4">
                  <c:v>39.18</c:v>
                </c:pt>
              </c:numCache>
            </c:numRef>
          </c:val>
          <c:extLst>
            <c:ext xmlns:c16="http://schemas.microsoft.com/office/drawing/2014/chart" uri="{C3380CC4-5D6E-409C-BE32-E72D297353CC}">
              <c16:uniqueId val="{00000000-6BF8-46AE-B4EB-A2D30A93A97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6BF8-46AE-B4EB-A2D30A93A97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1028.6099999999999</c:v>
                </c:pt>
                <c:pt idx="1">
                  <c:v>967.72</c:v>
                </c:pt>
                <c:pt idx="2">
                  <c:v>932.66</c:v>
                </c:pt>
                <c:pt idx="3">
                  <c:v>789.22</c:v>
                </c:pt>
                <c:pt idx="4">
                  <c:v>503.47</c:v>
                </c:pt>
              </c:numCache>
            </c:numRef>
          </c:val>
          <c:extLst>
            <c:ext xmlns:c16="http://schemas.microsoft.com/office/drawing/2014/chart" uri="{C3380CC4-5D6E-409C-BE32-E72D297353CC}">
              <c16:uniqueId val="{00000000-AD1B-4DBE-A33D-73AE69317F2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AD1B-4DBE-A33D-73AE69317F2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78.45</c:v>
                </c:pt>
                <c:pt idx="1">
                  <c:v>78.88</c:v>
                </c:pt>
                <c:pt idx="2">
                  <c:v>79.239999999999995</c:v>
                </c:pt>
                <c:pt idx="3">
                  <c:v>86.79</c:v>
                </c:pt>
                <c:pt idx="4">
                  <c:v>94.58</c:v>
                </c:pt>
              </c:numCache>
            </c:numRef>
          </c:val>
          <c:extLst>
            <c:ext xmlns:c16="http://schemas.microsoft.com/office/drawing/2014/chart" uri="{C3380CC4-5D6E-409C-BE32-E72D297353CC}">
              <c16:uniqueId val="{00000000-405F-4D97-B8A6-EF86DBC3B03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405F-4D97-B8A6-EF86DBC3B03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7888-4C67-ADDB-CC900DEA41F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7888-4C67-ADDB-CC900DEA41F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栃木県　小山市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非設置</v>
      </c>
      <c r="AE8" s="40"/>
      <c r="AF8" s="40"/>
      <c r="AG8" s="40"/>
      <c r="AH8" s="40"/>
      <c r="AI8" s="40"/>
      <c r="AJ8" s="40"/>
      <c r="AK8" s="3"/>
      <c r="AL8" s="41">
        <f>データ!S6</f>
        <v>166874</v>
      </c>
      <c r="AM8" s="41"/>
      <c r="AN8" s="41"/>
      <c r="AO8" s="41"/>
      <c r="AP8" s="41"/>
      <c r="AQ8" s="41"/>
      <c r="AR8" s="41"/>
      <c r="AS8" s="41"/>
      <c r="AT8" s="34">
        <f>データ!T6</f>
        <v>171.75</v>
      </c>
      <c r="AU8" s="34"/>
      <c r="AV8" s="34"/>
      <c r="AW8" s="34"/>
      <c r="AX8" s="34"/>
      <c r="AY8" s="34"/>
      <c r="AZ8" s="34"/>
      <c r="BA8" s="34"/>
      <c r="BB8" s="34">
        <f>データ!U6</f>
        <v>971.61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56.27</v>
      </c>
      <c r="J10" s="34"/>
      <c r="K10" s="34"/>
      <c r="L10" s="34"/>
      <c r="M10" s="34"/>
      <c r="N10" s="34"/>
      <c r="O10" s="34"/>
      <c r="P10" s="34">
        <f>データ!P6</f>
        <v>64.739999999999995</v>
      </c>
      <c r="Q10" s="34"/>
      <c r="R10" s="34"/>
      <c r="S10" s="34"/>
      <c r="T10" s="34"/>
      <c r="U10" s="34"/>
      <c r="V10" s="34"/>
      <c r="W10" s="34">
        <f>データ!Q6</f>
        <v>83.23</v>
      </c>
      <c r="X10" s="34"/>
      <c r="Y10" s="34"/>
      <c r="Z10" s="34"/>
      <c r="AA10" s="34"/>
      <c r="AB10" s="34"/>
      <c r="AC10" s="34"/>
      <c r="AD10" s="41">
        <f>データ!R6</f>
        <v>2756</v>
      </c>
      <c r="AE10" s="41"/>
      <c r="AF10" s="41"/>
      <c r="AG10" s="41"/>
      <c r="AH10" s="41"/>
      <c r="AI10" s="41"/>
      <c r="AJ10" s="41"/>
      <c r="AK10" s="2"/>
      <c r="AL10" s="41">
        <f>データ!V6</f>
        <v>107997</v>
      </c>
      <c r="AM10" s="41"/>
      <c r="AN10" s="41"/>
      <c r="AO10" s="41"/>
      <c r="AP10" s="41"/>
      <c r="AQ10" s="41"/>
      <c r="AR10" s="41"/>
      <c r="AS10" s="41"/>
      <c r="AT10" s="34">
        <f>データ!W6</f>
        <v>25.29</v>
      </c>
      <c r="AU10" s="34"/>
      <c r="AV10" s="34"/>
      <c r="AW10" s="34"/>
      <c r="AX10" s="34"/>
      <c r="AY10" s="34"/>
      <c r="AZ10" s="34"/>
      <c r="BA10" s="34"/>
      <c r="BB10" s="34">
        <f>データ!X6</f>
        <v>4270.34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HhM/Bg29/XNmBZzVfmlPk1rBNhaPuc93Jl0UAiB+8lztgURsdiYJVq7fAi6IRtJaqGanxn8QTTUv1wmjDOJTw==" saltValue="P/yEtXLsThxfpbK+B79AV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92088</v>
      </c>
      <c r="D6" s="19">
        <f t="shared" si="3"/>
        <v>46</v>
      </c>
      <c r="E6" s="19">
        <f t="shared" si="3"/>
        <v>17</v>
      </c>
      <c r="F6" s="19">
        <f t="shared" si="3"/>
        <v>1</v>
      </c>
      <c r="G6" s="19">
        <f t="shared" si="3"/>
        <v>0</v>
      </c>
      <c r="H6" s="19" t="str">
        <f t="shared" si="3"/>
        <v>栃木県　小山市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56.27</v>
      </c>
      <c r="P6" s="20">
        <f t="shared" si="3"/>
        <v>64.739999999999995</v>
      </c>
      <c r="Q6" s="20">
        <f t="shared" si="3"/>
        <v>83.23</v>
      </c>
      <c r="R6" s="20">
        <f t="shared" si="3"/>
        <v>2756</v>
      </c>
      <c r="S6" s="20">
        <f t="shared" si="3"/>
        <v>166874</v>
      </c>
      <c r="T6" s="20">
        <f t="shared" si="3"/>
        <v>171.75</v>
      </c>
      <c r="U6" s="20">
        <f t="shared" si="3"/>
        <v>971.61</v>
      </c>
      <c r="V6" s="20">
        <f t="shared" si="3"/>
        <v>107997</v>
      </c>
      <c r="W6" s="20">
        <f t="shared" si="3"/>
        <v>25.29</v>
      </c>
      <c r="X6" s="20">
        <f t="shared" si="3"/>
        <v>4270.34</v>
      </c>
      <c r="Y6" s="21">
        <f>IF(Y7="",NA(),Y7)</f>
        <v>109.28</v>
      </c>
      <c r="Z6" s="21">
        <f t="shared" ref="Z6:AH6" si="4">IF(Z7="",NA(),Z7)</f>
        <v>104.21</v>
      </c>
      <c r="AA6" s="21">
        <f t="shared" si="4"/>
        <v>107.91</v>
      </c>
      <c r="AB6" s="21">
        <f t="shared" si="4"/>
        <v>109.77</v>
      </c>
      <c r="AC6" s="21">
        <f t="shared" si="4"/>
        <v>105.66</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36.94</v>
      </c>
      <c r="AV6" s="21">
        <f t="shared" ref="AV6:BD6" si="6">IF(AV7="",NA(),AV7)</f>
        <v>42.2</v>
      </c>
      <c r="AW6" s="21">
        <f t="shared" si="6"/>
        <v>48.41</v>
      </c>
      <c r="AX6" s="21">
        <f t="shared" si="6"/>
        <v>61.04</v>
      </c>
      <c r="AY6" s="21">
        <f t="shared" si="6"/>
        <v>39.18</v>
      </c>
      <c r="AZ6" s="21">
        <f t="shared" si="6"/>
        <v>60.82</v>
      </c>
      <c r="BA6" s="21">
        <f t="shared" si="6"/>
        <v>63.48</v>
      </c>
      <c r="BB6" s="21">
        <f t="shared" si="6"/>
        <v>65.510000000000005</v>
      </c>
      <c r="BC6" s="21">
        <f t="shared" si="6"/>
        <v>72.78</v>
      </c>
      <c r="BD6" s="21">
        <f t="shared" si="6"/>
        <v>74.56</v>
      </c>
      <c r="BE6" s="20" t="str">
        <f>IF(BE7="","",IF(BE7="-","【-】","【"&amp;SUBSTITUTE(TEXT(BE7,"#,##0.00"),"-","△")&amp;"】"))</f>
        <v>【82.75】</v>
      </c>
      <c r="BF6" s="21">
        <f>IF(BF7="",NA(),BF7)</f>
        <v>1028.6099999999999</v>
      </c>
      <c r="BG6" s="21">
        <f t="shared" ref="BG6:BO6" si="7">IF(BG7="",NA(),BG7)</f>
        <v>967.72</v>
      </c>
      <c r="BH6" s="21">
        <f t="shared" si="7"/>
        <v>932.66</v>
      </c>
      <c r="BI6" s="21">
        <f t="shared" si="7"/>
        <v>789.22</v>
      </c>
      <c r="BJ6" s="21">
        <f t="shared" si="7"/>
        <v>503.47</v>
      </c>
      <c r="BK6" s="21">
        <f t="shared" si="7"/>
        <v>920.83</v>
      </c>
      <c r="BL6" s="21">
        <f t="shared" si="7"/>
        <v>874.02</v>
      </c>
      <c r="BM6" s="21">
        <f t="shared" si="7"/>
        <v>827.43</v>
      </c>
      <c r="BN6" s="21">
        <f t="shared" si="7"/>
        <v>790.32</v>
      </c>
      <c r="BO6" s="21">
        <f t="shared" si="7"/>
        <v>747.33</v>
      </c>
      <c r="BP6" s="20" t="str">
        <f>IF(BP7="","",IF(BP7="-","【-】","【"&amp;SUBSTITUTE(TEXT(BP7,"#,##0.00"),"-","△")&amp;"】"))</f>
        <v>【602.56】</v>
      </c>
      <c r="BQ6" s="21">
        <f>IF(BQ7="",NA(),BQ7)</f>
        <v>78.45</v>
      </c>
      <c r="BR6" s="21">
        <f t="shared" ref="BR6:BZ6" si="8">IF(BR7="",NA(),BR7)</f>
        <v>78.88</v>
      </c>
      <c r="BS6" s="21">
        <f t="shared" si="8"/>
        <v>79.239999999999995</v>
      </c>
      <c r="BT6" s="21">
        <f t="shared" si="8"/>
        <v>86.79</v>
      </c>
      <c r="BU6" s="21">
        <f t="shared" si="8"/>
        <v>94.58</v>
      </c>
      <c r="BV6" s="21">
        <f t="shared" si="8"/>
        <v>99.82</v>
      </c>
      <c r="BW6" s="21">
        <f t="shared" si="8"/>
        <v>100.32</v>
      </c>
      <c r="BX6" s="21">
        <f t="shared" si="8"/>
        <v>99.71</v>
      </c>
      <c r="BY6" s="21">
        <f t="shared" si="8"/>
        <v>98.7</v>
      </c>
      <c r="BZ6" s="21">
        <f t="shared" si="8"/>
        <v>100.01</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80.87</v>
      </c>
      <c r="CN6" s="21">
        <f t="shared" ref="CN6:CV6" si="10">IF(CN7="",NA(),CN7)</f>
        <v>87.42</v>
      </c>
      <c r="CO6" s="21">
        <f t="shared" si="10"/>
        <v>98.42</v>
      </c>
      <c r="CP6" s="21">
        <f t="shared" si="10"/>
        <v>84.27</v>
      </c>
      <c r="CQ6" s="21">
        <f t="shared" si="10"/>
        <v>89.21</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91.31</v>
      </c>
      <c r="CY6" s="21">
        <f t="shared" ref="CY6:DG6" si="11">IF(CY7="",NA(),CY7)</f>
        <v>90.6</v>
      </c>
      <c r="CZ6" s="21">
        <f t="shared" si="11"/>
        <v>90.84</v>
      </c>
      <c r="DA6" s="21">
        <f t="shared" si="11"/>
        <v>90.94</v>
      </c>
      <c r="DB6" s="21">
        <f t="shared" si="11"/>
        <v>91.09</v>
      </c>
      <c r="DC6" s="21">
        <f t="shared" si="11"/>
        <v>94.41</v>
      </c>
      <c r="DD6" s="21">
        <f t="shared" si="11"/>
        <v>94.43</v>
      </c>
      <c r="DE6" s="21">
        <f t="shared" si="11"/>
        <v>94.58</v>
      </c>
      <c r="DF6" s="21">
        <f t="shared" si="11"/>
        <v>94.69</v>
      </c>
      <c r="DG6" s="21">
        <f t="shared" si="11"/>
        <v>94.81</v>
      </c>
      <c r="DH6" s="20" t="str">
        <f>IF(DH7="","",IF(DH7="-","【-】","【"&amp;SUBSTITUTE(TEXT(DH7,"#,##0.00"),"-","△")&amp;"】"))</f>
        <v>【96.00】</v>
      </c>
      <c r="DI6" s="21">
        <f>IF(DI7="",NA(),DI7)</f>
        <v>7.12</v>
      </c>
      <c r="DJ6" s="21">
        <f t="shared" ref="DJ6:DR6" si="12">IF(DJ7="",NA(),DJ7)</f>
        <v>10.58</v>
      </c>
      <c r="DK6" s="21">
        <f t="shared" si="12"/>
        <v>13.4</v>
      </c>
      <c r="DL6" s="21">
        <f t="shared" si="12"/>
        <v>15.59</v>
      </c>
      <c r="DM6" s="21">
        <f t="shared" si="12"/>
        <v>18.78</v>
      </c>
      <c r="DN6" s="21">
        <f t="shared" si="12"/>
        <v>34.15</v>
      </c>
      <c r="DO6" s="21">
        <f t="shared" si="12"/>
        <v>35.53</v>
      </c>
      <c r="DP6" s="21">
        <f t="shared" si="12"/>
        <v>37.51</v>
      </c>
      <c r="DQ6" s="21">
        <f t="shared" si="12"/>
        <v>38.869999999999997</v>
      </c>
      <c r="DR6" s="21">
        <f t="shared" si="12"/>
        <v>40.36</v>
      </c>
      <c r="DS6" s="20" t="str">
        <f>IF(DS7="","",IF(DS7="-","【-】","【"&amp;SUBSTITUTE(TEXT(DS7,"#,##0.00"),"-","△")&amp;"】"))</f>
        <v>【42.20】</v>
      </c>
      <c r="DT6" s="20">
        <f>IF(DT7="",NA(),DT7)</f>
        <v>0</v>
      </c>
      <c r="DU6" s="21">
        <f t="shared" ref="DU6:EC6" si="13">IF(DU7="",NA(),DU7)</f>
        <v>1.57</v>
      </c>
      <c r="DV6" s="21">
        <f t="shared" si="13"/>
        <v>1.88</v>
      </c>
      <c r="DW6" s="21">
        <f t="shared" si="13"/>
        <v>2.2599999999999998</v>
      </c>
      <c r="DX6" s="21">
        <f t="shared" si="13"/>
        <v>2.2400000000000002</v>
      </c>
      <c r="DY6" s="21">
        <f t="shared" si="13"/>
        <v>5.18</v>
      </c>
      <c r="DZ6" s="21">
        <f t="shared" si="13"/>
        <v>6.01</v>
      </c>
      <c r="EA6" s="21">
        <f t="shared" si="13"/>
        <v>6.84</v>
      </c>
      <c r="EB6" s="21">
        <f t="shared" si="13"/>
        <v>7.69</v>
      </c>
      <c r="EC6" s="21">
        <f t="shared" si="13"/>
        <v>8.39</v>
      </c>
      <c r="ED6" s="20" t="str">
        <f>IF(ED7="","",IF(ED7="-","【-】","【"&amp;SUBSTITUTE(TEXT(ED7,"#,##0.00"),"-","△")&amp;"】"))</f>
        <v>【9.46】</v>
      </c>
      <c r="EE6" s="20">
        <f>IF(EE7="",NA(),EE7)</f>
        <v>0</v>
      </c>
      <c r="EF6" s="20">
        <f t="shared" ref="EF6:EN6" si="14">IF(EF7="",NA(),EF7)</f>
        <v>0</v>
      </c>
      <c r="EG6" s="20">
        <f t="shared" si="14"/>
        <v>0</v>
      </c>
      <c r="EH6" s="21">
        <f t="shared" si="14"/>
        <v>0.04</v>
      </c>
      <c r="EI6" s="21">
        <f t="shared" si="14"/>
        <v>0.04</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2">
      <c r="A7" s="14"/>
      <c r="B7" s="23">
        <v>2024</v>
      </c>
      <c r="C7" s="23">
        <v>92088</v>
      </c>
      <c r="D7" s="23">
        <v>46</v>
      </c>
      <c r="E7" s="23">
        <v>17</v>
      </c>
      <c r="F7" s="23">
        <v>1</v>
      </c>
      <c r="G7" s="23">
        <v>0</v>
      </c>
      <c r="H7" s="23" t="s">
        <v>96</v>
      </c>
      <c r="I7" s="23" t="s">
        <v>97</v>
      </c>
      <c r="J7" s="23" t="s">
        <v>98</v>
      </c>
      <c r="K7" s="23" t="s">
        <v>99</v>
      </c>
      <c r="L7" s="23" t="s">
        <v>100</v>
      </c>
      <c r="M7" s="23" t="s">
        <v>101</v>
      </c>
      <c r="N7" s="24" t="s">
        <v>102</v>
      </c>
      <c r="O7" s="24">
        <v>56.27</v>
      </c>
      <c r="P7" s="24">
        <v>64.739999999999995</v>
      </c>
      <c r="Q7" s="24">
        <v>83.23</v>
      </c>
      <c r="R7" s="24">
        <v>2756</v>
      </c>
      <c r="S7" s="24">
        <v>166874</v>
      </c>
      <c r="T7" s="24">
        <v>171.75</v>
      </c>
      <c r="U7" s="24">
        <v>971.61</v>
      </c>
      <c r="V7" s="24">
        <v>107997</v>
      </c>
      <c r="W7" s="24">
        <v>25.29</v>
      </c>
      <c r="X7" s="24">
        <v>4270.34</v>
      </c>
      <c r="Y7" s="24">
        <v>109.28</v>
      </c>
      <c r="Z7" s="24">
        <v>104.21</v>
      </c>
      <c r="AA7" s="24">
        <v>107.91</v>
      </c>
      <c r="AB7" s="24">
        <v>109.77</v>
      </c>
      <c r="AC7" s="24">
        <v>105.66</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36.94</v>
      </c>
      <c r="AV7" s="24">
        <v>42.2</v>
      </c>
      <c r="AW7" s="24">
        <v>48.41</v>
      </c>
      <c r="AX7" s="24">
        <v>61.04</v>
      </c>
      <c r="AY7" s="24">
        <v>39.18</v>
      </c>
      <c r="AZ7" s="24">
        <v>60.82</v>
      </c>
      <c r="BA7" s="24">
        <v>63.48</v>
      </c>
      <c r="BB7" s="24">
        <v>65.510000000000005</v>
      </c>
      <c r="BC7" s="24">
        <v>72.78</v>
      </c>
      <c r="BD7" s="24">
        <v>74.56</v>
      </c>
      <c r="BE7" s="24">
        <v>82.75</v>
      </c>
      <c r="BF7" s="24">
        <v>1028.6099999999999</v>
      </c>
      <c r="BG7" s="24">
        <v>967.72</v>
      </c>
      <c r="BH7" s="24">
        <v>932.66</v>
      </c>
      <c r="BI7" s="24">
        <v>789.22</v>
      </c>
      <c r="BJ7" s="24">
        <v>503.47</v>
      </c>
      <c r="BK7" s="24">
        <v>920.83</v>
      </c>
      <c r="BL7" s="24">
        <v>874.02</v>
      </c>
      <c r="BM7" s="24">
        <v>827.43</v>
      </c>
      <c r="BN7" s="24">
        <v>790.32</v>
      </c>
      <c r="BO7" s="24">
        <v>747.33</v>
      </c>
      <c r="BP7" s="24">
        <v>602.55999999999995</v>
      </c>
      <c r="BQ7" s="24">
        <v>78.45</v>
      </c>
      <c r="BR7" s="24">
        <v>78.88</v>
      </c>
      <c r="BS7" s="24">
        <v>79.239999999999995</v>
      </c>
      <c r="BT7" s="24">
        <v>86.79</v>
      </c>
      <c r="BU7" s="24">
        <v>94.58</v>
      </c>
      <c r="BV7" s="24">
        <v>99.82</v>
      </c>
      <c r="BW7" s="24">
        <v>100.32</v>
      </c>
      <c r="BX7" s="24">
        <v>99.71</v>
      </c>
      <c r="BY7" s="24">
        <v>98.7</v>
      </c>
      <c r="BZ7" s="24">
        <v>100.01</v>
      </c>
      <c r="CA7" s="24">
        <v>97.94</v>
      </c>
      <c r="CB7" s="24">
        <v>150</v>
      </c>
      <c r="CC7" s="24">
        <v>150</v>
      </c>
      <c r="CD7" s="24">
        <v>150</v>
      </c>
      <c r="CE7" s="24">
        <v>150</v>
      </c>
      <c r="CF7" s="24">
        <v>150</v>
      </c>
      <c r="CG7" s="24">
        <v>156.77000000000001</v>
      </c>
      <c r="CH7" s="24">
        <v>157.63999999999999</v>
      </c>
      <c r="CI7" s="24">
        <v>159.59</v>
      </c>
      <c r="CJ7" s="24">
        <v>160.65</v>
      </c>
      <c r="CK7" s="24">
        <v>160.6</v>
      </c>
      <c r="CL7" s="24">
        <v>140.97999999999999</v>
      </c>
      <c r="CM7" s="24">
        <v>80.87</v>
      </c>
      <c r="CN7" s="24">
        <v>87.42</v>
      </c>
      <c r="CO7" s="24">
        <v>98.42</v>
      </c>
      <c r="CP7" s="24">
        <v>84.27</v>
      </c>
      <c r="CQ7" s="24">
        <v>89.21</v>
      </c>
      <c r="CR7" s="24">
        <v>67</v>
      </c>
      <c r="CS7" s="24">
        <v>66.650000000000006</v>
      </c>
      <c r="CT7" s="24">
        <v>64.45</v>
      </c>
      <c r="CU7" s="24">
        <v>65.11</v>
      </c>
      <c r="CV7" s="24">
        <v>65.540000000000006</v>
      </c>
      <c r="CW7" s="24">
        <v>60.13</v>
      </c>
      <c r="CX7" s="24">
        <v>91.31</v>
      </c>
      <c r="CY7" s="24">
        <v>90.6</v>
      </c>
      <c r="CZ7" s="24">
        <v>90.84</v>
      </c>
      <c r="DA7" s="24">
        <v>90.94</v>
      </c>
      <c r="DB7" s="24">
        <v>91.09</v>
      </c>
      <c r="DC7" s="24">
        <v>94.41</v>
      </c>
      <c r="DD7" s="24">
        <v>94.43</v>
      </c>
      <c r="DE7" s="24">
        <v>94.58</v>
      </c>
      <c r="DF7" s="24">
        <v>94.69</v>
      </c>
      <c r="DG7" s="24">
        <v>94.81</v>
      </c>
      <c r="DH7" s="24">
        <v>96</v>
      </c>
      <c r="DI7" s="24">
        <v>7.12</v>
      </c>
      <c r="DJ7" s="24">
        <v>10.58</v>
      </c>
      <c r="DK7" s="24">
        <v>13.4</v>
      </c>
      <c r="DL7" s="24">
        <v>15.59</v>
      </c>
      <c r="DM7" s="24">
        <v>18.78</v>
      </c>
      <c r="DN7" s="24">
        <v>34.15</v>
      </c>
      <c r="DO7" s="24">
        <v>35.53</v>
      </c>
      <c r="DP7" s="24">
        <v>37.51</v>
      </c>
      <c r="DQ7" s="24">
        <v>38.869999999999997</v>
      </c>
      <c r="DR7" s="24">
        <v>40.36</v>
      </c>
      <c r="DS7" s="24">
        <v>42.2</v>
      </c>
      <c r="DT7" s="24">
        <v>0</v>
      </c>
      <c r="DU7" s="24">
        <v>1.57</v>
      </c>
      <c r="DV7" s="24">
        <v>1.88</v>
      </c>
      <c r="DW7" s="24">
        <v>2.2599999999999998</v>
      </c>
      <c r="DX7" s="24">
        <v>2.2400000000000002</v>
      </c>
      <c r="DY7" s="24">
        <v>5.18</v>
      </c>
      <c r="DZ7" s="24">
        <v>6.01</v>
      </c>
      <c r="EA7" s="24">
        <v>6.84</v>
      </c>
      <c r="EB7" s="24">
        <v>7.69</v>
      </c>
      <c r="EC7" s="24">
        <v>8.39</v>
      </c>
      <c r="ED7" s="24">
        <v>9.4600000000000009</v>
      </c>
      <c r="EE7" s="24">
        <v>0</v>
      </c>
      <c r="EF7" s="24">
        <v>0</v>
      </c>
      <c r="EG7" s="24">
        <v>0</v>
      </c>
      <c r="EH7" s="24">
        <v>0.04</v>
      </c>
      <c r="EI7" s="24">
        <v>0.04</v>
      </c>
      <c r="EJ7" s="24">
        <v>0.33</v>
      </c>
      <c r="EK7" s="24">
        <v>0.22</v>
      </c>
      <c r="EL7" s="24">
        <v>0.23</v>
      </c>
      <c r="EM7" s="24">
        <v>0.18</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dcterms:created xsi:type="dcterms:W3CDTF">2025-12-23T05:58:04Z</dcterms:created>
  <dcterms:modified xsi:type="dcterms:W3CDTF">2026-03-06T05:00:57Z</dcterms:modified>
  <cp:category/>
</cp:coreProperties>
</file>