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FCA8DF92-D3BA-4785-9EB9-66F6F923D983}" xr6:coauthVersionLast="47" xr6:coauthVersionMax="47" xr10:uidLastSave="{00000000-0000-0000-0000-000000000000}"/>
  <workbookProtection workbookAlgorithmName="SHA-512" workbookHashValue="Lpcx4az5JGxh9OQbfoD0P6LK7zu0Rpn4lZ7qs/1tPgiwG5x+QdJmjraviAbLdzWzToiB5M8lFLQLlTW8JMtq3g==" workbookSaltValue="pFSC3PNaSp45LftL4hlse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<sst xmlns="http://schemas.openxmlformats.org/spreadsheetml/2006/main" count="231" uniqueCount="116">
  <si>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</si>
  <si>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</si>
  <si>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</si>
  <si>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</si>
  <si>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</si>
  <si>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</si>
  <si>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</si>
  <si>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</si>
  <si>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</si>
  <si>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</si>
  <si>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</si>
  <si>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</si>
  <si>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</si>
  <si>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</si>
  <si>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</si>
  <si>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</si>
  <si>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</si>
  <si>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</si>
  <si>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</si>
  <si>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</si>
  <si>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</si>
  <si>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</si>
  <si>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</si>
  <si>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</si>
  <si>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</si>
  <si>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</si>
  <si>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</si>
  <si>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</si>
  <si>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</si>
  <si>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</si>
  <si>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</si>
  <si>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</si>
  <si>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</si>
  <si>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</si>
  <si>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</si>
  <si>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</si>
  <si>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</si>
  <si>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</si>
  <si>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</si>
  <si>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</si>
  <si>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</si>
  <si>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</si>
  <si>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</si>
  <si>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</si>
  <si>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</si>
  <si>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</si>
  <si>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</si>
  <si>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</si>
  <si>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</si>
  <si>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</si>
  <si>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</si>
  <si>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</si>
  <si>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</si>
  <si>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</si>
  <si>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</si>
  <si>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</si>
  <si>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</si>
  <si>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</si>
  <si>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</si>
  <si>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</si>
  <si>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</si>
  <si>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</si>
  <si>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</si>
  <si>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</si>
  <si>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</si>
  <si>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</si>
  <si>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</si>
  <si>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</si>
  <si>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</si>
  <si>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</si>
  <si>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</si>
  <si>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</si>
  <si>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</si>
  <si>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</si>
  <si>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</si>
  <si>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</si>
  <si>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</si>
  <si>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</si>
  <si>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</si>
  <si>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</si>
  <si>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</si>
  <si>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</si>
  <si>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</si>
  <si>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</si>
  <si>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</si>
  <si>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</si>
  <si>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</si>
  <si>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</si>
  <si>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</si>
  <si>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</si>
  <si>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</si>
  <si>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</si>
  <si>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</si>
  <si>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</si>
  <si>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</si>
  <si>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</si>
  <si>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日光市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</si>
  <si>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</si>
  <si>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</si>
  <si>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</si>
  <si>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</si>
  <si>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</si>
  <si>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</si>
  <si>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</si>
  <si>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</si>
  <si>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</si>
  <si>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</si>
  <si>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</si>
  <si>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</si>
  <si>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</si>
  <si>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</si>
  <si>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</si>
  <si>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</si>
  <si>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市内には既に耐用年数を過ぎている管渠もありますが、漏水等が発生した場合には修繕を行い、安全に利用出来るよう対応しています。
　しかしながら、今後、老朽化により漏水等が増加することが懸念されるため、下水道ストックマネジメント計画に基づき、管渠、ポンプ場、水処理センターの長寿命化を推進します。</t>
    <phoneticPr fontId="4"/>
  </si>
  <si>
    <t>①経常収支比率
　当該値は100％を超えていますが、収益の内容は一般会計から財源補てんの繰入金を受けている状況にあることから、健全な経営のために、経費削減、財源の確保を図っていく必要があります。
③流動比率
　類似団体よりもかなり低い状況であり、企業債償還には繰入金を受ける等で対応しております。しかしながら流動比率増加に向けて、企業債償還を着実に進めるとともに、経費削減、財源の確保を図っていく必要があります。
④企業債残高対事業規模比率
　企業債償還の進行による残高が減少したこと等により、前年度よりも改善し、類似団体よりも低い状況となりました。しかしながら、今後、施設の改築需要が増大していくことが予想されているため、計画的な投資及び改築を行っていくとともに財源の確保を図っていく必要があります。
⑤経費回収率
　当該値が100％未満であるため、汚水処理に係る費用を使用料のみで賄えず、繰入金を充てている状況です。そのため、適正な使用料収入の確保及び汚水処理費の削減を図っていく必要があります。
⑥汚水処理原価
　類似団体より低い状況となっていますが、施設の老朽化による維持管理費等の増加が予想されるため、不明水対策等により維持管理費等の削減を図っていく必要があります。
⑦施設利用率
　平均利用率は類似団体より低い状況となっていますが、最大利用率は約78％であり、季節により処理水量に幅があります。そのため、適正な処理能力を考慮し施設の改築を図っていく必要があります。
⑧水洗化率
　類似団体より高い状況となっていますが、引き続き、水洗化の普及、促進を図っていく必要があります。</t>
    <rPh sb="38" eb="40">
      <t>ザイゲン</t>
    </rPh>
    <rPh sb="40" eb="41">
      <t>ホ</t>
    </rPh>
    <rPh sb="44" eb="46">
      <t>クリイレ</t>
    </rPh>
    <rPh sb="46" eb="47">
      <t>キン</t>
    </rPh>
    <rPh sb="48" eb="49">
      <t>ウ</t>
    </rPh>
    <rPh sb="134" eb="135">
      <t>ウ</t>
    </rPh>
    <rPh sb="137" eb="138">
      <t>トウ</t>
    </rPh>
    <rPh sb="139" eb="141">
      <t>タイオウ</t>
    </rPh>
    <rPh sb="221" eb="223">
      <t>キギョウ</t>
    </rPh>
    <rPh sb="223" eb="224">
      <t>サイ</t>
    </rPh>
    <rPh sb="224" eb="226">
      <t>ショウカン</t>
    </rPh>
    <rPh sb="227" eb="229">
      <t>シンコウ</t>
    </rPh>
    <rPh sb="232" eb="234">
      <t>ザンダカ</t>
    </rPh>
    <rPh sb="235" eb="237">
      <t>ゲンショウ</t>
    </rPh>
    <rPh sb="241" eb="242">
      <t>トウ</t>
    </rPh>
    <rPh sb="246" eb="249">
      <t>ゼンネンド</t>
    </rPh>
    <rPh sb="252" eb="254">
      <t>カイゼン</t>
    </rPh>
    <rPh sb="263" eb="264">
      <t>ヒク</t>
    </rPh>
    <phoneticPr fontId="4"/>
  </si>
  <si>
    <t>　老朽化した施設の更新費や修繕費等に加え、近年の職員人件費や物価高騰による費用等の増加など、維持管理費の増加が予想されます。そのため、下水道ストックマネジメント計画に基づく施設の長寿命化に着手しており、適切な時期を見極めながら施設の改築・更新を行っていくとともに、投資費用の平準化を図っていく必要があります。
　また、急速な人口減少に伴う有収水量の減少により使用料収入の減少が予想されます。そのため、適正な使用料水準の検討に着手しており、安全安心な事業の維持ができるように経営基盤の強化を図っていく必要があります。
　他方では、職員数の減少が避けられない中、企業会計かつ専門性の高い下水道事業における人員確保が難しい状況が予想され、技術継承が課題となっています。このため、組織機構の再編及び外部支援の活用等を図っていく必要があります。
　今後も引き続き損益情報や資産情報により経営状態を把握したうえで、効果的な投資と経費の削減を進めながら財源の確保を行い、経営の健全化を図っていくことが重要であり、将来にわたって安定的なサービスを提供していけるよう努めていく必要があります。</t>
    <rPh sb="9" eb="11">
      <t>コウシン</t>
    </rPh>
    <rPh sb="11" eb="12">
      <t>ヒ</t>
    </rPh>
    <rPh sb="18" eb="19">
      <t>クワ</t>
    </rPh>
    <rPh sb="37" eb="38">
      <t>トウ</t>
    </rPh>
    <rPh sb="41" eb="43">
      <t>ゾウカ</t>
    </rPh>
    <rPh sb="119" eb="121">
      <t>コウシン</t>
    </rPh>
    <rPh sb="132" eb="134">
      <t>トウシ</t>
    </rPh>
    <rPh sb="134" eb="136">
      <t>ヒヨウ</t>
    </rPh>
    <rPh sb="137" eb="140">
      <t>ヘイジュンカ</t>
    </rPh>
    <rPh sb="141" eb="142">
      <t>ハカ</t>
    </rPh>
    <rPh sb="154" eb="156">
      <t>シュウニュウ</t>
    </rPh>
    <rPh sb="177" eb="180">
      <t>シヨウリョウ</t>
    </rPh>
    <rPh sb="180" eb="182">
      <t>シュウニュウ</t>
    </rPh>
    <rPh sb="183" eb="185">
      <t>ゲンショウ</t>
    </rPh>
    <rPh sb="186" eb="188">
      <t>ヨソウ</t>
    </rPh>
    <rPh sb="198" eb="200">
      <t>アンゼン</t>
    </rPh>
    <rPh sb="200" eb="202">
      <t>テキセイ</t>
    </rPh>
    <rPh sb="203" eb="206">
      <t>シヨウリョウ</t>
    </rPh>
    <rPh sb="206" eb="208">
      <t>スイジュン</t>
    </rPh>
    <rPh sb="209" eb="211">
      <t>ケントウ</t>
    </rPh>
    <rPh sb="212" eb="214">
      <t>チャクシュ</t>
    </rPh>
    <rPh sb="219" eb="221">
      <t>アンシン</t>
    </rPh>
    <rPh sb="234" eb="236">
      <t>テキセイ</t>
    </rPh>
    <rPh sb="236" eb="238">
      <t>ケイエイ</t>
    </rPh>
    <rPh sb="238" eb="240">
      <t>キバン</t>
    </rPh>
    <rPh sb="241" eb="243">
      <t>キョウカ</t>
    </rPh>
    <rPh sb="244" eb="245">
      <t>ハカ</t>
    </rPh>
    <rPh sb="279" eb="281">
      <t>キギョウ</t>
    </rPh>
    <rPh sb="281" eb="283">
      <t>カイケイ</t>
    </rPh>
    <rPh sb="311" eb="313">
      <t>ヨソウ</t>
    </rPh>
    <rPh sb="336" eb="338">
      <t>ソシキ</t>
    </rPh>
    <rPh sb="338" eb="340">
      <t>キコウ</t>
    </rPh>
    <rPh sb="341" eb="343">
      <t>サイヘン</t>
    </rPh>
    <rPh sb="343" eb="344">
      <t>オヨ</t>
    </rPh>
    <rPh sb="345" eb="347">
      <t>ガイブ</t>
    </rPh>
    <rPh sb="347" eb="349">
      <t>シエン</t>
    </rPh>
    <rPh sb="350" eb="352">
      <t>カツヨウ</t>
    </rPh>
    <rPh sb="352" eb="353">
      <t>トウ</t>
    </rPh>
    <rPh sb="354" eb="355">
      <t>ハカ</t>
    </rPh>
    <rPh sb="359" eb="361">
      <t>ヒツヨウ</t>
    </rPh>
    <rPh sb="477" eb="480">
      <t>コウカテキ</t>
    </rPh>
    <rPh sb="481" eb="483">
      <t>トウシザイゲンカクホ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</si>
</sst>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79-4633-A013-CC02459733E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5A79-4633-A013-CC02459733E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52.8</c:v>
                </c:pt>
                <c:pt idx="1">
                  <c:v>59.7</c:v>
                </c:pt>
                <c:pt idx="2">
                  <c:v>48.82</c:v>
                </c:pt>
                <c:pt idx="3">
                  <c:v>47.37</c:v>
                </c:pt>
                <c:pt idx="4">
                  <c:v>49.56</c:v>
                </c:pt>
              </c:numCache>
            </c:numRef>
          </c:val>
          <c:extLst>
            <c:ext xmlns:c16="http://schemas.microsoft.com/office/drawing/2014/chart" uri="{C3380CC4-5D6E-409C-BE32-E72D297353CC}">
              <c16:uniqueId val="{00000000-F470-4B76-A38F-DEE89DC358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F470-4B76-A38F-DEE89DC358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94.18</c:v>
                </c:pt>
                <c:pt idx="1">
                  <c:v>94.24</c:v>
                </c:pt>
                <c:pt idx="2">
                  <c:v>94.21</c:v>
                </c:pt>
                <c:pt idx="3">
                  <c:v>93.37</c:v>
                </c:pt>
                <c:pt idx="4">
                  <c:v>94.61</c:v>
                </c:pt>
              </c:numCache>
            </c:numRef>
          </c:val>
          <c:extLst>
            <c:ext xmlns:c16="http://schemas.microsoft.com/office/drawing/2014/chart" uri="{C3380CC4-5D6E-409C-BE32-E72D297353CC}">
              <c16:uniqueId val="{00000000-918F-44EF-BFA9-AE7119ADAD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918F-44EF-BFA9-AE7119ADAD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115.41</c:v>
                </c:pt>
                <c:pt idx="1">
                  <c:v>118.25</c:v>
                </c:pt>
                <c:pt idx="2">
                  <c:v>119.6</c:v>
                </c:pt>
                <c:pt idx="3">
                  <c:v>120.54</c:v>
                </c:pt>
                <c:pt idx="4">
                  <c:v>117.46</c:v>
                </c:pt>
              </c:numCache>
            </c:numRef>
          </c:val>
          <c:extLst>
            <c:ext xmlns:c16="http://schemas.microsoft.com/office/drawing/2014/chart" uri="{C3380CC4-5D6E-409C-BE32-E72D297353CC}">
              <c16:uniqueId val="{00000000-B1D6-43CE-BBA9-27546B2243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B1D6-43CE-BBA9-27546B2243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3.62</c:v>
                </c:pt>
                <c:pt idx="1">
                  <c:v>7.15</c:v>
                </c:pt>
                <c:pt idx="2">
                  <c:v>10.64</c:v>
                </c:pt>
                <c:pt idx="3">
                  <c:v>14.07</c:v>
                </c:pt>
                <c:pt idx="4">
                  <c:v>17.5</c:v>
                </c:pt>
              </c:numCache>
            </c:numRef>
          </c:val>
          <c:extLst>
            <c:ext xmlns:c16="http://schemas.microsoft.com/office/drawing/2014/chart" uri="{C3380CC4-5D6E-409C-BE32-E72D297353CC}">
              <c16:uniqueId val="{00000000-CF58-4589-BD09-28257D75F66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CF58-4589-BD09-28257D75F66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1.96</c:v>
                </c:pt>
                <c:pt idx="1">
                  <c:v>1.96</c:v>
                </c:pt>
                <c:pt idx="2">
                  <c:v>1.94</c:v>
                </c:pt>
                <c:pt idx="3">
                  <c:v>1.94</c:v>
                </c:pt>
                <c:pt idx="4">
                  <c:v>1.93</c:v>
                </c:pt>
              </c:numCache>
            </c:numRef>
          </c:val>
          <c:extLst>
            <c:ext xmlns:c16="http://schemas.microsoft.com/office/drawing/2014/chart" uri="{C3380CC4-5D6E-409C-BE32-E72D297353CC}">
              <c16:uniqueId val="{00000000-FC63-46D8-B1A3-780DF83ACAB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FC63-46D8-B1A3-780DF83ACAB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A5-4C10-B675-5B58983BD0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D2A5-4C10-B675-5B58983BD0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14.24</c:v>
                </c:pt>
                <c:pt idx="1">
                  <c:v>16.38</c:v>
                </c:pt>
                <c:pt idx="2">
                  <c:v>25.03</c:v>
                </c:pt>
                <c:pt idx="3">
                  <c:v>36.61</c:v>
                </c:pt>
                <c:pt idx="4">
                  <c:v>41.23</c:v>
                </c:pt>
              </c:numCache>
            </c:numRef>
          </c:val>
          <c:extLst>
            <c:ext xmlns:c16="http://schemas.microsoft.com/office/drawing/2014/chart" uri="{C3380CC4-5D6E-409C-BE32-E72D297353CC}">
              <c16:uniqueId val="{00000000-B577-4362-A0FC-B0BBD682A8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B577-4362-A0FC-B0BBD682A8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970.89</c:v>
                </c:pt>
                <c:pt idx="1">
                  <c:v>992.86</c:v>
                </c:pt>
                <c:pt idx="2">
                  <c:v>830.84</c:v>
                </c:pt>
                <c:pt idx="3">
                  <c:v>530.89</c:v>
                </c:pt>
                <c:pt idx="4">
                  <c:v>486.33</c:v>
                </c:pt>
              </c:numCache>
            </c:numRef>
          </c:val>
          <c:extLst>
            <c:ext xmlns:c16="http://schemas.microsoft.com/office/drawing/2014/chart" uri="{C3380CC4-5D6E-409C-BE32-E72D297353CC}">
              <c16:uniqueId val="{00000000-C63B-4C37-8B06-9FAA4566365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C63B-4C37-8B06-9FAA4566365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78.98</c:v>
                </c:pt>
                <c:pt idx="1">
                  <c:v>81.59</c:v>
                </c:pt>
                <c:pt idx="2">
                  <c:v>99.26</c:v>
                </c:pt>
                <c:pt idx="3">
                  <c:v>99.53</c:v>
                </c:pt>
                <c:pt idx="4">
                  <c:v>99.49</c:v>
                </c:pt>
              </c:numCache>
            </c:numRef>
          </c:val>
          <c:extLst>
            <c:ext xmlns:c16="http://schemas.microsoft.com/office/drawing/2014/chart" uri="{C3380CC4-5D6E-409C-BE32-E72D297353CC}">
              <c16:uniqueId val="{00000000-F864-4AF9-A756-4AFC307D970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F864-4AF9-A756-4AFC307D970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153.74</c:v>
                </c:pt>
                <c:pt idx="1">
                  <c:v>151.25</c:v>
                </c:pt>
                <c:pt idx="2">
                  <c:v>152.30000000000001</c:v>
                </c:pt>
                <c:pt idx="3">
                  <c:v>152.18</c:v>
                </c:pt>
                <c:pt idx="4">
                  <c:v>152.5</c:v>
                </c:pt>
              </c:numCache>
            </c:numRef>
          </c:val>
          <c:extLst>
            <c:ext xmlns:c16="http://schemas.microsoft.com/office/drawing/2014/chart" uri="{C3380CC4-5D6E-409C-BE32-E72D297353CC}">
              <c16:uniqueId val="{00000000-723B-4740-B48A-52743B5F89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723B-4740-B48A-52743B5F89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日光市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75281</v>
      </c>
      <c r="AM8" s="44"/>
      <c r="AN8" s="44"/>
      <c r="AO8" s="44"/>
      <c r="AP8" s="44"/>
      <c r="AQ8" s="44"/>
      <c r="AR8" s="44"/>
      <c r="AS8" s="44"/>
      <c r="AT8" s="45">
        <f>データ!T6</f>
        <v>1449.83</v>
      </c>
      <c r="AU8" s="45"/>
      <c r="AV8" s="45"/>
      <c r="AW8" s="45"/>
      <c r="AX8" s="45"/>
      <c r="AY8" s="45"/>
      <c r="AZ8" s="45"/>
      <c r="BA8" s="45"/>
      <c r="BB8" s="45">
        <f>データ!U6</f>
        <v>51.92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62.47</v>
      </c>
      <c r="J10" s="45"/>
      <c r="K10" s="45"/>
      <c r="L10" s="45"/>
      <c r="M10" s="45"/>
      <c r="N10" s="45"/>
      <c r="O10" s="45"/>
      <c r="P10" s="45">
        <f>データ!P6</f>
        <v>65.89</v>
      </c>
      <c r="Q10" s="45"/>
      <c r="R10" s="45"/>
      <c r="S10" s="45"/>
      <c r="T10" s="45"/>
      <c r="U10" s="45"/>
      <c r="V10" s="45"/>
      <c r="W10" s="45">
        <f>データ!Q6</f>
        <v>73.849999999999994</v>
      </c>
      <c r="X10" s="45"/>
      <c r="Y10" s="45"/>
      <c r="Z10" s="45"/>
      <c r="AA10" s="45"/>
      <c r="AB10" s="45"/>
      <c r="AC10" s="45"/>
      <c r="AD10" s="44">
        <f>データ!R6</f>
        <v>3062</v>
      </c>
      <c r="AE10" s="44"/>
      <c r="AF10" s="44"/>
      <c r="AG10" s="44"/>
      <c r="AH10" s="44"/>
      <c r="AI10" s="44"/>
      <c r="AJ10" s="44"/>
      <c r="AK10" s="2"/>
      <c r="AL10" s="44">
        <f>データ!V6</f>
        <v>49313</v>
      </c>
      <c r="AM10" s="44"/>
      <c r="AN10" s="44"/>
      <c r="AO10" s="44"/>
      <c r="AP10" s="44"/>
      <c r="AQ10" s="44"/>
      <c r="AR10" s="44"/>
      <c r="AS10" s="44"/>
      <c r="AT10" s="45">
        <f>データ!W6</f>
        <v>22.63</v>
      </c>
      <c r="AU10" s="45"/>
      <c r="AV10" s="45"/>
      <c r="AW10" s="45"/>
      <c r="AX10" s="45"/>
      <c r="AY10" s="45"/>
      <c r="AZ10" s="45"/>
      <c r="BA10" s="45"/>
      <c r="BB10" s="45">
        <f>データ!X6</f>
        <v>2179.1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jOxEoo+zetUFbFdxLisseJzIZZdW5b9iz+KGb+SJ71VNqlooX63gfWTtXFdB1BKOOsYSjRxf0Een42rOhgsVQ==" saltValue="4c09lpYkV4TZY0m8NTXa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92061</v>
      </c>
      <c r="D6" s="19">
        <f t="shared" si="3"/>
        <v>46</v>
      </c>
      <c r="E6" s="19">
        <f t="shared" si="3"/>
        <v>17</v>
      </c>
      <c r="F6" s="19">
        <f t="shared" si="3"/>
        <v>1</v>
      </c>
      <c r="G6" s="19">
        <f t="shared" si="3"/>
        <v>0</v>
      </c>
      <c r="H6" s="19" t="str">
        <f t="shared" si="3"/>
        <v>栃木県　日光市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62.47</v>
      </c>
      <c r="P6" s="20">
        <f t="shared" si="3"/>
        <v>65.89</v>
      </c>
      <c r="Q6" s="20">
        <f t="shared" si="3"/>
        <v>73.849999999999994</v>
      </c>
      <c r="R6" s="20">
        <f t="shared" si="3"/>
        <v>3062</v>
      </c>
      <c r="S6" s="20">
        <f t="shared" si="3"/>
        <v>75281</v>
      </c>
      <c r="T6" s="20">
        <f t="shared" si="3"/>
        <v>1449.83</v>
      </c>
      <c r="U6" s="20">
        <f t="shared" si="3"/>
        <v>51.92</v>
      </c>
      <c r="V6" s="20">
        <f t="shared" si="3"/>
        <v>49313</v>
      </c>
      <c r="W6" s="20">
        <f t="shared" si="3"/>
        <v>22.63</v>
      </c>
      <c r="X6" s="20">
        <f t="shared" si="3"/>
        <v>2179.1</v>
      </c>
      <c r="Y6" s="21">
        <f>IF(Y7="",NA(),Y7)</f>
        <v>115.41</v>
      </c>
      <c r="Z6" s="21">
        <f t="shared" ref="Z6:AH6" si="4">IF(Z7="",NA(),Z7)</f>
        <v>118.25</v>
      </c>
      <c r="AA6" s="21">
        <f t="shared" si="4"/>
        <v>119.6</v>
      </c>
      <c r="AB6" s="21">
        <f t="shared" si="4"/>
        <v>120.54</v>
      </c>
      <c r="AC6" s="21">
        <f t="shared" si="4"/>
        <v>117.46</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14.24</v>
      </c>
      <c r="AV6" s="21">
        <f t="shared" ref="AV6:BD6" si="6">IF(AV7="",NA(),AV7)</f>
        <v>16.38</v>
      </c>
      <c r="AW6" s="21">
        <f t="shared" si="6"/>
        <v>25.03</v>
      </c>
      <c r="AX6" s="21">
        <f t="shared" si="6"/>
        <v>36.61</v>
      </c>
      <c r="AY6" s="21">
        <f t="shared" si="6"/>
        <v>41.23</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970.89</v>
      </c>
      <c r="BG6" s="21">
        <f t="shared" ref="BG6:BO6" si="7">IF(BG7="",NA(),BG7)</f>
        <v>992.86</v>
      </c>
      <c r="BH6" s="21">
        <f t="shared" si="7"/>
        <v>830.84</v>
      </c>
      <c r="BI6" s="21">
        <f t="shared" si="7"/>
        <v>530.89</v>
      </c>
      <c r="BJ6" s="21">
        <f t="shared" si="7"/>
        <v>486.33</v>
      </c>
      <c r="BK6" s="21">
        <f t="shared" si="7"/>
        <v>857.88</v>
      </c>
      <c r="BL6" s="21">
        <f t="shared" si="7"/>
        <v>825.1</v>
      </c>
      <c r="BM6" s="21">
        <f t="shared" si="7"/>
        <v>789.87</v>
      </c>
      <c r="BN6" s="21">
        <f t="shared" si="7"/>
        <v>749.43</v>
      </c>
      <c r="BO6" s="21">
        <f t="shared" si="7"/>
        <v>698.04</v>
      </c>
      <c r="BP6" s="20" t="str">
        <f>IF(BP7="","",IF(BP7="-","【-】","【"&amp;SUBSTITUTE(TEXT(BP7,"#,##0.00"),"-","△")&amp;"】"))</f>
        <v>【602.56】</v>
      </c>
      <c r="BQ6" s="21">
        <f>IF(BQ7="",NA(),BQ7)</f>
        <v>78.98</v>
      </c>
      <c r="BR6" s="21">
        <f t="shared" ref="BR6:BZ6" si="8">IF(BR7="",NA(),BR7)</f>
        <v>81.59</v>
      </c>
      <c r="BS6" s="21">
        <f t="shared" si="8"/>
        <v>99.26</v>
      </c>
      <c r="BT6" s="21">
        <f t="shared" si="8"/>
        <v>99.53</v>
      </c>
      <c r="BU6" s="21">
        <f t="shared" si="8"/>
        <v>99.49</v>
      </c>
      <c r="BV6" s="21">
        <f t="shared" si="8"/>
        <v>94.97</v>
      </c>
      <c r="BW6" s="21">
        <f t="shared" si="8"/>
        <v>97.07</v>
      </c>
      <c r="BX6" s="21">
        <f t="shared" si="8"/>
        <v>98.06</v>
      </c>
      <c r="BY6" s="21">
        <f t="shared" si="8"/>
        <v>98.46</v>
      </c>
      <c r="BZ6" s="21">
        <f t="shared" si="8"/>
        <v>97.98</v>
      </c>
      <c r="CA6" s="20" t="str">
        <f>IF(CA7="","",IF(CA7="-","【-】","【"&amp;SUBSTITUTE(TEXT(CA7,"#,##0.00"),"-","△")&amp;"】"))</f>
        <v>【97.94】</v>
      </c>
      <c r="CB6" s="21">
        <f>IF(CB7="",NA(),CB7)</f>
        <v>153.74</v>
      </c>
      <c r="CC6" s="21">
        <f t="shared" ref="CC6:CK6" si="9">IF(CC7="",NA(),CC7)</f>
        <v>151.25</v>
      </c>
      <c r="CD6" s="21">
        <f t="shared" si="9"/>
        <v>152.30000000000001</v>
      </c>
      <c r="CE6" s="21">
        <f t="shared" si="9"/>
        <v>152.18</v>
      </c>
      <c r="CF6" s="21">
        <f t="shared" si="9"/>
        <v>152.5</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52.8</v>
      </c>
      <c r="CN6" s="21">
        <f t="shared" ref="CN6:CV6" si="10">IF(CN7="",NA(),CN7)</f>
        <v>59.7</v>
      </c>
      <c r="CO6" s="21">
        <f t="shared" si="10"/>
        <v>48.82</v>
      </c>
      <c r="CP6" s="21">
        <f t="shared" si="10"/>
        <v>47.37</v>
      </c>
      <c r="CQ6" s="21">
        <f t="shared" si="10"/>
        <v>49.56</v>
      </c>
      <c r="CR6" s="21">
        <f t="shared" si="10"/>
        <v>65.28</v>
      </c>
      <c r="CS6" s="21">
        <f t="shared" si="10"/>
        <v>64.92</v>
      </c>
      <c r="CT6" s="21">
        <f t="shared" si="10"/>
        <v>64.14</v>
      </c>
      <c r="CU6" s="21">
        <f t="shared" si="10"/>
        <v>63.71</v>
      </c>
      <c r="CV6" s="21">
        <f t="shared" si="10"/>
        <v>64.95</v>
      </c>
      <c r="CW6" s="20" t="str">
        <f>IF(CW7="","",IF(CW7="-","【-】","【"&amp;SUBSTITUTE(TEXT(CW7,"#,##0.00"),"-","△")&amp;"】"))</f>
        <v>【60.13】</v>
      </c>
      <c r="CX6" s="21">
        <f>IF(CX7="",NA(),CX7)</f>
        <v>94.18</v>
      </c>
      <c r="CY6" s="21">
        <f t="shared" ref="CY6:DG6" si="11">IF(CY7="",NA(),CY7)</f>
        <v>94.24</v>
      </c>
      <c r="CZ6" s="21">
        <f t="shared" si="11"/>
        <v>94.21</v>
      </c>
      <c r="DA6" s="21">
        <f t="shared" si="11"/>
        <v>93.37</v>
      </c>
      <c r="DB6" s="21">
        <f t="shared" si="11"/>
        <v>94.61</v>
      </c>
      <c r="DC6" s="21">
        <f t="shared" si="11"/>
        <v>92.72</v>
      </c>
      <c r="DD6" s="21">
        <f t="shared" si="11"/>
        <v>92.88</v>
      </c>
      <c r="DE6" s="21">
        <f t="shared" si="11"/>
        <v>92.9</v>
      </c>
      <c r="DF6" s="21">
        <f t="shared" si="11"/>
        <v>92.89</v>
      </c>
      <c r="DG6" s="21">
        <f t="shared" si="11"/>
        <v>93.08</v>
      </c>
      <c r="DH6" s="20" t="str">
        <f>IF(DH7="","",IF(DH7="-","【-】","【"&amp;SUBSTITUTE(TEXT(DH7,"#,##0.00"),"-","△")&amp;"】"))</f>
        <v>【96.00】</v>
      </c>
      <c r="DI6" s="21">
        <f>IF(DI7="",NA(),DI7)</f>
        <v>3.62</v>
      </c>
      <c r="DJ6" s="21">
        <f t="shared" ref="DJ6:DR6" si="12">IF(DJ7="",NA(),DJ7)</f>
        <v>7.15</v>
      </c>
      <c r="DK6" s="21">
        <f t="shared" si="12"/>
        <v>10.64</v>
      </c>
      <c r="DL6" s="21">
        <f t="shared" si="12"/>
        <v>14.07</v>
      </c>
      <c r="DM6" s="21">
        <f t="shared" si="12"/>
        <v>17.5</v>
      </c>
      <c r="DN6" s="21">
        <f t="shared" si="12"/>
        <v>23.79</v>
      </c>
      <c r="DO6" s="21">
        <f t="shared" si="12"/>
        <v>25.66</v>
      </c>
      <c r="DP6" s="21">
        <f t="shared" si="12"/>
        <v>27.46</v>
      </c>
      <c r="DQ6" s="21">
        <f t="shared" si="12"/>
        <v>29.93</v>
      </c>
      <c r="DR6" s="21">
        <f t="shared" si="12"/>
        <v>31.89</v>
      </c>
      <c r="DS6" s="20" t="str">
        <f>IF(DS7="","",IF(DS7="-","【-】","【"&amp;SUBSTITUTE(TEXT(DS7,"#,##0.00"),"-","△")&amp;"】"))</f>
        <v>【42.20】</v>
      </c>
      <c r="DT6" s="21">
        <f>IF(DT7="",NA(),DT7)</f>
        <v>1.96</v>
      </c>
      <c r="DU6" s="21">
        <f t="shared" ref="DU6:EC6" si="13">IF(DU7="",NA(),DU7)</f>
        <v>1.96</v>
      </c>
      <c r="DV6" s="21">
        <f t="shared" si="13"/>
        <v>1.94</v>
      </c>
      <c r="DW6" s="21">
        <f t="shared" si="13"/>
        <v>1.94</v>
      </c>
      <c r="DX6" s="21">
        <f t="shared" si="13"/>
        <v>1.93</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92061</v>
      </c>
      <c r="D7" s="23">
        <v>46</v>
      </c>
      <c r="E7" s="23">
        <v>17</v>
      </c>
      <c r="F7" s="23">
        <v>1</v>
      </c>
      <c r="G7" s="23">
        <v>0</v>
      </c>
      <c r="H7" s="23" t="s">
        <v>96</v>
      </c>
      <c r="I7" s="23" t="s">
        <v>97</v>
      </c>
      <c r="J7" s="23" t="s">
        <v>98</v>
      </c>
      <c r="K7" s="23" t="s">
        <v>99</v>
      </c>
      <c r="L7" s="23" t="s">
        <v>100</v>
      </c>
      <c r="M7" s="23" t="s">
        <v>101</v>
      </c>
      <c r="N7" s="24" t="s">
        <v>102</v>
      </c>
      <c r="O7" s="24">
        <v>62.47</v>
      </c>
      <c r="P7" s="24">
        <v>65.89</v>
      </c>
      <c r="Q7" s="24">
        <v>73.849999999999994</v>
      </c>
      <c r="R7" s="24">
        <v>3062</v>
      </c>
      <c r="S7" s="24">
        <v>75281</v>
      </c>
      <c r="T7" s="24">
        <v>1449.83</v>
      </c>
      <c r="U7" s="24">
        <v>51.92</v>
      </c>
      <c r="V7" s="24">
        <v>49313</v>
      </c>
      <c r="W7" s="24">
        <v>22.63</v>
      </c>
      <c r="X7" s="24">
        <v>2179.1</v>
      </c>
      <c r="Y7" s="24">
        <v>115.41</v>
      </c>
      <c r="Z7" s="24">
        <v>118.25</v>
      </c>
      <c r="AA7" s="24">
        <v>119.6</v>
      </c>
      <c r="AB7" s="24">
        <v>120.54</v>
      </c>
      <c r="AC7" s="24">
        <v>117.46</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14.24</v>
      </c>
      <c r="AV7" s="24">
        <v>16.38</v>
      </c>
      <c r="AW7" s="24">
        <v>25.03</v>
      </c>
      <c r="AX7" s="24">
        <v>36.61</v>
      </c>
      <c r="AY7" s="24">
        <v>41.23</v>
      </c>
      <c r="AZ7" s="24">
        <v>67.930000000000007</v>
      </c>
      <c r="BA7" s="24">
        <v>68.53</v>
      </c>
      <c r="BB7" s="24">
        <v>69.180000000000007</v>
      </c>
      <c r="BC7" s="24">
        <v>76.319999999999993</v>
      </c>
      <c r="BD7" s="24">
        <v>80.33</v>
      </c>
      <c r="BE7" s="24">
        <v>82.75</v>
      </c>
      <c r="BF7" s="24">
        <v>970.89</v>
      </c>
      <c r="BG7" s="24">
        <v>992.86</v>
      </c>
      <c r="BH7" s="24">
        <v>830.84</v>
      </c>
      <c r="BI7" s="24">
        <v>530.89</v>
      </c>
      <c r="BJ7" s="24">
        <v>486.33</v>
      </c>
      <c r="BK7" s="24">
        <v>857.88</v>
      </c>
      <c r="BL7" s="24">
        <v>825.1</v>
      </c>
      <c r="BM7" s="24">
        <v>789.87</v>
      </c>
      <c r="BN7" s="24">
        <v>749.43</v>
      </c>
      <c r="BO7" s="24">
        <v>698.04</v>
      </c>
      <c r="BP7" s="24">
        <v>602.55999999999995</v>
      </c>
      <c r="BQ7" s="24">
        <v>78.98</v>
      </c>
      <c r="BR7" s="24">
        <v>81.59</v>
      </c>
      <c r="BS7" s="24">
        <v>99.26</v>
      </c>
      <c r="BT7" s="24">
        <v>99.53</v>
      </c>
      <c r="BU7" s="24">
        <v>99.49</v>
      </c>
      <c r="BV7" s="24">
        <v>94.97</v>
      </c>
      <c r="BW7" s="24">
        <v>97.07</v>
      </c>
      <c r="BX7" s="24">
        <v>98.06</v>
      </c>
      <c r="BY7" s="24">
        <v>98.46</v>
      </c>
      <c r="BZ7" s="24">
        <v>97.98</v>
      </c>
      <c r="CA7" s="24">
        <v>97.94</v>
      </c>
      <c r="CB7" s="24">
        <v>153.74</v>
      </c>
      <c r="CC7" s="24">
        <v>151.25</v>
      </c>
      <c r="CD7" s="24">
        <v>152.30000000000001</v>
      </c>
      <c r="CE7" s="24">
        <v>152.18</v>
      </c>
      <c r="CF7" s="24">
        <v>152.5</v>
      </c>
      <c r="CG7" s="24">
        <v>159.49</v>
      </c>
      <c r="CH7" s="24">
        <v>157.81</v>
      </c>
      <c r="CI7" s="24">
        <v>157.37</v>
      </c>
      <c r="CJ7" s="24">
        <v>157.44999999999999</v>
      </c>
      <c r="CK7" s="24">
        <v>159.75</v>
      </c>
      <c r="CL7" s="24">
        <v>140.97999999999999</v>
      </c>
      <c r="CM7" s="24">
        <v>52.8</v>
      </c>
      <c r="CN7" s="24">
        <v>59.7</v>
      </c>
      <c r="CO7" s="24">
        <v>48.82</v>
      </c>
      <c r="CP7" s="24">
        <v>47.37</v>
      </c>
      <c r="CQ7" s="24">
        <v>49.56</v>
      </c>
      <c r="CR7" s="24">
        <v>65.28</v>
      </c>
      <c r="CS7" s="24">
        <v>64.92</v>
      </c>
      <c r="CT7" s="24">
        <v>64.14</v>
      </c>
      <c r="CU7" s="24">
        <v>63.71</v>
      </c>
      <c r="CV7" s="24">
        <v>64.95</v>
      </c>
      <c r="CW7" s="24">
        <v>60.13</v>
      </c>
      <c r="CX7" s="24">
        <v>94.18</v>
      </c>
      <c r="CY7" s="24">
        <v>94.24</v>
      </c>
      <c r="CZ7" s="24">
        <v>94.21</v>
      </c>
      <c r="DA7" s="24">
        <v>93.37</v>
      </c>
      <c r="DB7" s="24">
        <v>94.61</v>
      </c>
      <c r="DC7" s="24">
        <v>92.72</v>
      </c>
      <c r="DD7" s="24">
        <v>92.88</v>
      </c>
      <c r="DE7" s="24">
        <v>92.9</v>
      </c>
      <c r="DF7" s="24">
        <v>92.89</v>
      </c>
      <c r="DG7" s="24">
        <v>93.08</v>
      </c>
      <c r="DH7" s="24">
        <v>96</v>
      </c>
      <c r="DI7" s="24">
        <v>3.62</v>
      </c>
      <c r="DJ7" s="24">
        <v>7.15</v>
      </c>
      <c r="DK7" s="24">
        <v>10.64</v>
      </c>
      <c r="DL7" s="24">
        <v>14.07</v>
      </c>
      <c r="DM7" s="24">
        <v>17.5</v>
      </c>
      <c r="DN7" s="24">
        <v>23.79</v>
      </c>
      <c r="DO7" s="24">
        <v>25.66</v>
      </c>
      <c r="DP7" s="24">
        <v>27.46</v>
      </c>
      <c r="DQ7" s="24">
        <v>29.93</v>
      </c>
      <c r="DR7" s="24">
        <v>31.89</v>
      </c>
      <c r="DS7" s="24">
        <v>42.2</v>
      </c>
      <c r="DT7" s="24">
        <v>1.96</v>
      </c>
      <c r="DU7" s="24">
        <v>1.96</v>
      </c>
      <c r="DV7" s="24">
        <v>1.94</v>
      </c>
      <c r="DW7" s="24">
        <v>1.94</v>
      </c>
      <c r="DX7" s="24">
        <v>1.93</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2026-02-03T03:00:17Z</cp:lastPrinted>
  <dcterms:created xsi:type="dcterms:W3CDTF">2025-12-23T05:58:04Z</dcterms:created>
  <dcterms:modified xsi:type="dcterms:W3CDTF">2026-03-06T04:55:22Z</dcterms:modified>
  <cp:category/>
</cp:coreProperties>
</file>