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AI10" i="4"/>
  <c r="Z10" i="4"/>
  <c r="R10" i="4"/>
  <c r="J10" i="4"/>
  <c r="B10" i="4"/>
  <c r="AY8" i="4"/>
  <c r="AQ8" i="4"/>
  <c r="AI8" i="4"/>
  <c r="Z8" i="4"/>
  <c r="R8" i="4"/>
  <c r="J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<sst xmlns="http://schemas.openxmlformats.org/spreadsheetml/2006/main" count="217" uniqueCount="107">
  <si>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</si>
  <si>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</si>
  <si>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</si>
  <si>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</si>
  <si>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</si>
  <si>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</si>
  <si>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</si>
  <si>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</si>
  <si>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</si>
  <si>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</si>
  <si>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</si>
  <si>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</si>
  <si>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</si>
  <si>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</si>
  <si>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</si>
  <si>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</si>
  <si>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</si>
  <si>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</si>
  <si>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</si>
  <si>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</si>
  <si>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</si>
  <si>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</si>
  <si>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</si>
  <si>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</si>
  <si>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</si>
  <si>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</si>
  <si>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</si>
  <si>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</si>
  <si>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</si>
  <si>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</si>
  <si>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</si>
  <si>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</si>
  <si>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</si>
  <si>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</si>
  <si>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</si>
  <si>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</si>
  <si>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</si>
  <si>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</si>
  <si>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</si>
  <si>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</si>
  <si>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</si>
  <si>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</si>
  <si>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</si>
  <si>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</si>
  <si>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</si>
  <si>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</si>
  <si>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</si>
  <si>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</si>
  <si>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</si>
  <si>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</si>
  <si>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</si>
  <si>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</si>
  <si>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</si>
  <si>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</si>
  <si>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</si>
  <si>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</si>
  <si>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</si>
  <si>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</si>
  <si>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</si>
  <si>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</si>
  <si>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</si>
  <si>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</si>
  <si>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</si>
  <si>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</si>
  <si>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</si>
  <si>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</si>
  <si>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</si>
  <si>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</si>
  <si>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</si>
  <si>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</si>
  <si>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</si>
  <si>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</si>
  <si>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</si>
  <si>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</si>
  <si>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</si>
  <si>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</si>
  <si>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</si>
  <si>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</si>
  <si>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</si>
  <si>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</si>
  <si>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</si>
  <si>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</si>
  <si>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</si>
  <si>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</si>
  <si>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</si>
  <si>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</si>
  <si>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</si>
  <si>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</si>
  <si>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</si>
  <si>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</si>
  <si>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</si>
  <si>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</si>
  <si>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</si>
  <si>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栃木県　佐野市</t>
  </si>
  <si>
    <t>法適用</t>
  </si>
  <si>
    <t>水道事業</t>
  </si>
  <si>
    <t>末端給水事業</t>
  </si>
  <si>
    <t>A3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</si>
  <si>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</si>
  <si>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</si>
  <si>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</si>
  <si>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</si>
  <si>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</si>
  <si>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</si>
  <si>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　①有形固定資産減価償却率については、水道施設全体の平均で、耐用年数の半分弱の期間使用している状況を示し、類似団体同様近年上昇傾向にある。
　②管路経年化率については、平成１０年度から平成２２年度にかけて石綿セメント管を集中的に更新したことにより、全国平均や類似団体を下回っている。
　③管路更新率については、更新計画に基づいて実施しているが、平成２４年度以降は全国平均や類似団体に比べて低くなっている。
</t>
    <phoneticPr fontId="4"/>
  </si>
  <si>
    <t>　平成２３年度の料金改定以降、比較的安定した経営状況といえる。しかし、今後は現有施設の更新に加えて、災害等への危機管理対策として、新たな施設を整備する必要がある。</t>
    <phoneticPr fontId="4"/>
  </si>
  <si>
    <t xml:space="preserve">　①経常収支比率については、平成２３年度の料金改定以降は改善傾向にある。
　②累積欠損金比率については、料金改定以降は存在していない。
　③流動比率は平成２６年度に低下しているが、これは地方公営企業会計基準の改正（以下「新会計基準」という。）の影響によるものであり、経営の実態に影響はない　が、全国平均や類似団体と比べると低くなっている。
　④企業債残高対給水収益比率は、給水収益の５倍弱の企業債残高があることを示し、類似団体や全国平均より高くなっている。
　⑤料金回収率については、料金改定後１００％を超えており改善している。平成２６年度に更に上昇しているが、新会計基準による計算式の変更によるものであり、この影響を除くと低下している。
　⑥給水原価については１㎥当たり１３０円台前半となっており、全国平均や類似団体と比べて低い。平成２６年度の減少理由は、新会計基準による計算式の変更によるものであり、この影響を除くとほぼ同程度となっている。
　⑦施設利用率については全国平均や類似団体平均より高いものの、給水需要に比例して減少している。
　⑧有収率については、８３～８６％の範囲で一進一退を繰り返しており、全国平均や類似団体に比べると低くなっている。
　経営健全性についての分析では、①～⑥の指標からは健全性を保てている。効率性については、⑦・⑧の指標から見るとやや低い状況にある。
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</si>
</sst>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0.5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1.29</c:v>
                </c:pt>
                <c:pt idx="1">
                  <c:v>1.04</c:v>
                </c:pt>
                <c:pt idx="2">
                  <c:v>0.59</c:v>
                </c:pt>
                <c:pt idx="3">
                  <c:v>0.49</c:v>
                </c:pt>
                <c:pt idx="4">
                  <c:v>0.65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66560"/>
        <c:axId val="30740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0.9</c:v>
                </c:pt>
                <c:pt idx="1">
                  <c:v>1.01</c:v>
                </c:pt>
                <c:pt idx="2">
                  <c:v>0.88</c:v>
                </c:pt>
                <c:pt idx="3">
                  <c:v>0.85</c:v>
                </c:pt>
                <c:pt idx="4">
                  <c:v>0.75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66560"/>
        <c:axId val="30740480"/>
      </c:lineChart>
      <c:dateAx>
        <c:axId val="30066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740480"/>
        <c:crosses val="autoZero"/>
        <c:auto val="1"/>
        <c:lblOffset val="100"/>
        <c:baseTimeUnit val="years"/>
      </c:dateAx>
      <c:valAx>
        <c:axId val="30740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066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67.14</c:v>
                </c:pt>
                <c:pt idx="1">
                  <c:v>66.39</c:v>
                </c:pt>
                <c:pt idx="2">
                  <c:v>66.739999999999995</c:v>
                </c:pt>
                <c:pt idx="3">
                  <c:v>65.33</c:v>
                </c:pt>
                <c:pt idx="4">
                  <c:v>65.36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01536"/>
        <c:axId val="31228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63.12</c:v>
                </c:pt>
                <c:pt idx="1">
                  <c:v>62.81</c:v>
                </c:pt>
                <c:pt idx="2">
                  <c:v>62.5</c:v>
                </c:pt>
                <c:pt idx="3">
                  <c:v>62.45</c:v>
                </c:pt>
                <c:pt idx="4">
                  <c:v>62.12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01536"/>
        <c:axId val="31228288"/>
      </c:lineChart>
      <c:dateAx>
        <c:axId val="31201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228288"/>
        <c:crosses val="autoZero"/>
        <c:auto val="1"/>
        <c:lblOffset val="100"/>
        <c:baseTimeUnit val="years"/>
      </c:dateAx>
      <c:valAx>
        <c:axId val="31228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201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86.5</c:v>
                </c:pt>
                <c:pt idx="1">
                  <c:v>85.48</c:v>
                </c:pt>
                <c:pt idx="2">
                  <c:v>85.08</c:v>
                </c:pt>
                <c:pt idx="3">
                  <c:v>85.99</c:v>
                </c:pt>
                <c:pt idx="4">
                  <c:v>83.59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58496"/>
        <c:axId val="31264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89.94</c:v>
                </c:pt>
                <c:pt idx="1">
                  <c:v>89.45</c:v>
                </c:pt>
                <c:pt idx="2">
                  <c:v>89.62</c:v>
                </c:pt>
                <c:pt idx="3">
                  <c:v>89.76</c:v>
                </c:pt>
                <c:pt idx="4">
                  <c:v>89.45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58496"/>
        <c:axId val="31264768"/>
      </c:lineChart>
      <c:dateAx>
        <c:axId val="31258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264768"/>
        <c:crosses val="autoZero"/>
        <c:auto val="1"/>
        <c:lblOffset val="100"/>
        <c:baseTimeUnit val="years"/>
      </c:dateAx>
      <c:valAx>
        <c:axId val="31264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258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98.1</c:v>
                </c:pt>
                <c:pt idx="1">
                  <c:v>107.76</c:v>
                </c:pt>
                <c:pt idx="2">
                  <c:v>107.44</c:v>
                </c:pt>
                <c:pt idx="3">
                  <c:v>108.3</c:v>
                </c:pt>
                <c:pt idx="4">
                  <c:v>115.1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70688"/>
        <c:axId val="30772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109.88</c:v>
                </c:pt>
                <c:pt idx="1">
                  <c:v>107.74</c:v>
                </c:pt>
                <c:pt idx="2">
                  <c:v>107.91</c:v>
                </c:pt>
                <c:pt idx="3">
                  <c:v>108.44</c:v>
                </c:pt>
                <c:pt idx="4">
                  <c:v>113.11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70688"/>
        <c:axId val="30772608"/>
      </c:lineChart>
      <c:dateAx>
        <c:axId val="30770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772608"/>
        <c:crosses val="autoZero"/>
        <c:auto val="1"/>
        <c:lblOffset val="100"/>
        <c:baseTimeUnit val="years"/>
      </c:dateAx>
      <c:valAx>
        <c:axId val="307726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770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39.76</c:v>
                </c:pt>
                <c:pt idx="1">
                  <c:v>40.799999999999997</c:v>
                </c:pt>
                <c:pt idx="2">
                  <c:v>41.99</c:v>
                </c:pt>
                <c:pt idx="3">
                  <c:v>43.25</c:v>
                </c:pt>
                <c:pt idx="4">
                  <c:v>46.47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69312"/>
        <c:axId val="31071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38.29</c:v>
                </c:pt>
                <c:pt idx="1">
                  <c:v>39.159999999999997</c:v>
                </c:pt>
                <c:pt idx="2">
                  <c:v>40.21</c:v>
                </c:pt>
                <c:pt idx="3">
                  <c:v>41.12</c:v>
                </c:pt>
                <c:pt idx="4">
                  <c:v>44.91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69312"/>
        <c:axId val="31071232"/>
      </c:lineChart>
      <c:dateAx>
        <c:axId val="31069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071232"/>
        <c:crosses val="autoZero"/>
        <c:auto val="1"/>
        <c:lblOffset val="100"/>
        <c:baseTimeUnit val="years"/>
      </c:dateAx>
      <c:valAx>
        <c:axId val="31071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069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3.51</c:v>
                </c:pt>
                <c:pt idx="1">
                  <c:v>3.14</c:v>
                </c:pt>
                <c:pt idx="2">
                  <c:v>3.48</c:v>
                </c:pt>
                <c:pt idx="3">
                  <c:v>3.88</c:v>
                </c:pt>
                <c:pt idx="4">
                  <c:v>4.0199999999999996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09888"/>
        <c:axId val="31111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7.87</c:v>
                </c:pt>
                <c:pt idx="1">
                  <c:v>9.14</c:v>
                </c:pt>
                <c:pt idx="2">
                  <c:v>10.19</c:v>
                </c:pt>
                <c:pt idx="3">
                  <c:v>10.9</c:v>
                </c:pt>
                <c:pt idx="4">
                  <c:v>12.03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09888"/>
        <c:axId val="31111808"/>
      </c:lineChart>
      <c:dateAx>
        <c:axId val="31109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111808"/>
        <c:crosses val="autoZero"/>
        <c:auto val="1"/>
        <c:lblOffset val="100"/>
        <c:baseTimeUnit val="years"/>
      </c:dateAx>
      <c:valAx>
        <c:axId val="31111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109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 formatCode="#,##0.00;&quot;△&quot;#,##0.00;&quot;-&quot;">
                  <c:v>2.2400000000000002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35456"/>
        <c:axId val="30837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1.1399999999999999</c:v>
                </c:pt>
                <c:pt idx="1">
                  <c:v>0.45</c:v>
                </c:pt>
                <c:pt idx="2">
                  <c:v>0.57999999999999996</c:v>
                </c:pt>
                <c:pt idx="3">
                  <c:v>0.81</c:v>
                </c:pt>
                <c:pt idx="4" formatCode="#,##0.00;&quot;△&quot;#,##0.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35456"/>
        <c:axId val="30837376"/>
      </c:lineChart>
      <c:dateAx>
        <c:axId val="30835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837376"/>
        <c:crosses val="autoZero"/>
        <c:auto val="1"/>
        <c:lblOffset val="100"/>
        <c:baseTimeUnit val="years"/>
      </c:dateAx>
      <c:valAx>
        <c:axId val="308373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835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589.67999999999995</c:v>
                </c:pt>
                <c:pt idx="1">
                  <c:v>790.02</c:v>
                </c:pt>
                <c:pt idx="2">
                  <c:v>644.78</c:v>
                </c:pt>
                <c:pt idx="3">
                  <c:v>580.07000000000005</c:v>
                </c:pt>
                <c:pt idx="4">
                  <c:v>218.03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84224"/>
        <c:axId val="30886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589.41999999999996</c:v>
                </c:pt>
                <c:pt idx="1">
                  <c:v>608.24</c:v>
                </c:pt>
                <c:pt idx="2">
                  <c:v>633.30999999999995</c:v>
                </c:pt>
                <c:pt idx="3">
                  <c:v>648.09</c:v>
                </c:pt>
                <c:pt idx="4">
                  <c:v>344.19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84224"/>
        <c:axId val="30886144"/>
      </c:lineChart>
      <c:dateAx>
        <c:axId val="30884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886144"/>
        <c:crosses val="autoZero"/>
        <c:auto val="1"/>
        <c:lblOffset val="100"/>
        <c:baseTimeUnit val="years"/>
      </c:dateAx>
      <c:valAx>
        <c:axId val="308861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884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586.13</c:v>
                </c:pt>
                <c:pt idx="1">
                  <c:v>526.92999999999995</c:v>
                </c:pt>
                <c:pt idx="2">
                  <c:v>495.03</c:v>
                </c:pt>
                <c:pt idx="3">
                  <c:v>489.58</c:v>
                </c:pt>
                <c:pt idx="4">
                  <c:v>493.4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20704"/>
        <c:axId val="30922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260.54000000000002</c:v>
                </c:pt>
                <c:pt idx="1">
                  <c:v>263.83999999999997</c:v>
                </c:pt>
                <c:pt idx="2">
                  <c:v>257.41000000000003</c:v>
                </c:pt>
                <c:pt idx="3">
                  <c:v>253.86</c:v>
                </c:pt>
                <c:pt idx="4">
                  <c:v>252.09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20704"/>
        <c:axId val="30922624"/>
      </c:lineChart>
      <c:dateAx>
        <c:axId val="30920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922624"/>
        <c:crosses val="autoZero"/>
        <c:auto val="1"/>
        <c:lblOffset val="100"/>
        <c:baseTimeUnit val="years"/>
      </c:dateAx>
      <c:valAx>
        <c:axId val="309226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920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91.59</c:v>
                </c:pt>
                <c:pt idx="1">
                  <c:v>100.42</c:v>
                </c:pt>
                <c:pt idx="2">
                  <c:v>100.76</c:v>
                </c:pt>
                <c:pt idx="3">
                  <c:v>101.46</c:v>
                </c:pt>
                <c:pt idx="4">
                  <c:v>110.14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56928"/>
        <c:axId val="30959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102.82</c:v>
                </c:pt>
                <c:pt idx="1">
                  <c:v>100.16</c:v>
                </c:pt>
                <c:pt idx="2">
                  <c:v>100.16</c:v>
                </c:pt>
                <c:pt idx="3">
                  <c:v>100.07</c:v>
                </c:pt>
                <c:pt idx="4">
                  <c:v>106.22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56928"/>
        <c:axId val="30959104"/>
      </c:lineChart>
      <c:dateAx>
        <c:axId val="30956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959104"/>
        <c:crosses val="autoZero"/>
        <c:auto val="1"/>
        <c:lblOffset val="100"/>
        <c:baseTimeUnit val="years"/>
      </c:dateAx>
      <c:valAx>
        <c:axId val="30959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956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130.13999999999999</c:v>
                </c:pt>
                <c:pt idx="1">
                  <c:v>131.30000000000001</c:v>
                </c:pt>
                <c:pt idx="2">
                  <c:v>133.66999999999999</c:v>
                </c:pt>
                <c:pt idx="3">
                  <c:v>131.87</c:v>
                </c:pt>
                <c:pt idx="4">
                  <c:v>121.47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88928"/>
        <c:axId val="30995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161.72999999999999</c:v>
                </c:pt>
                <c:pt idx="1">
                  <c:v>166.38</c:v>
                </c:pt>
                <c:pt idx="2">
                  <c:v>166.17</c:v>
                </c:pt>
                <c:pt idx="3">
                  <c:v>164.93</c:v>
                </c:pt>
                <c:pt idx="4">
                  <c:v>155.22999999999999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88928"/>
        <c:axId val="30995200"/>
      </c:lineChart>
      <c:dateAx>
        <c:axId val="30988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995200"/>
        <c:crosses val="autoZero"/>
        <c:auto val="1"/>
        <c:lblOffset val="100"/>
        <c:baseTimeUnit val="years"/>
      </c:dateAx>
      <c:valAx>
        <c:axId val="30995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988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栃木県　佐野市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A3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121966</v>
      </c>
      <c r="AJ8" s="56"/>
      <c r="AK8" s="56"/>
      <c r="AL8" s="56"/>
      <c r="AM8" s="56"/>
      <c r="AN8" s="56"/>
      <c r="AO8" s="56"/>
      <c r="AP8" s="57"/>
      <c r="AQ8" s="47">
        <f>データ!R6</f>
        <v>356.04</v>
      </c>
      <c r="AR8" s="47"/>
      <c r="AS8" s="47"/>
      <c r="AT8" s="47"/>
      <c r="AU8" s="47"/>
      <c r="AV8" s="47"/>
      <c r="AW8" s="47"/>
      <c r="AX8" s="47"/>
      <c r="AY8" s="47">
        <f>データ!S6</f>
        <v>342.56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60.59</v>
      </c>
      <c r="K10" s="47"/>
      <c r="L10" s="47"/>
      <c r="M10" s="47"/>
      <c r="N10" s="47"/>
      <c r="O10" s="47"/>
      <c r="P10" s="47"/>
      <c r="Q10" s="47"/>
      <c r="R10" s="47">
        <f>データ!O6</f>
        <v>98.54</v>
      </c>
      <c r="S10" s="47"/>
      <c r="T10" s="47"/>
      <c r="U10" s="47"/>
      <c r="V10" s="47"/>
      <c r="W10" s="47"/>
      <c r="X10" s="47"/>
      <c r="Y10" s="47"/>
      <c r="Z10" s="78">
        <f>データ!P6</f>
        <v>2270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119753</v>
      </c>
      <c r="AJ10" s="78"/>
      <c r="AK10" s="78"/>
      <c r="AL10" s="78"/>
      <c r="AM10" s="78"/>
      <c r="AN10" s="78"/>
      <c r="AO10" s="78"/>
      <c r="AP10" s="78"/>
      <c r="AQ10" s="47">
        <f>データ!U6</f>
        <v>184.34</v>
      </c>
      <c r="AR10" s="47"/>
      <c r="AS10" s="47"/>
      <c r="AT10" s="47"/>
      <c r="AU10" s="47"/>
      <c r="AV10" s="47"/>
      <c r="AW10" s="47"/>
      <c r="AX10" s="47"/>
      <c r="AY10" s="47">
        <f>データ!V6</f>
        <v>649.63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106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9" t="s">
        <v>104</v>
      </c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1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9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1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9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1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9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1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9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1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9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1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9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1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9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1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9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1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79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1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79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1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9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1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9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1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79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1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79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1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9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1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9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9" t="s">
        <v>105</v>
      </c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1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9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1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9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1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9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1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9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1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9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1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9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1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9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1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9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1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9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1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9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1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9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1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9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1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79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1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79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1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79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1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82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4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6" t="s">
        <v>49</v>
      </c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8"/>
      <c r="W3" s="92" t="s">
        <v>50</v>
      </c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 t="s">
        <v>51</v>
      </c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</row>
    <row r="4" spans="1:143">
      <c r="A4" s="26" t="s">
        <v>52</v>
      </c>
      <c r="B4" s="28"/>
      <c r="C4" s="28"/>
      <c r="D4" s="28"/>
      <c r="E4" s="28"/>
      <c r="F4" s="28"/>
      <c r="G4" s="28"/>
      <c r="H4" s="89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  <c r="W4" s="85" t="s">
        <v>53</v>
      </c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 t="s">
        <v>54</v>
      </c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 t="s">
        <v>55</v>
      </c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 t="s">
        <v>56</v>
      </c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 t="s">
        <v>57</v>
      </c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 t="s">
        <v>58</v>
      </c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 t="s">
        <v>59</v>
      </c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 t="s">
        <v>60</v>
      </c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 t="s">
        <v>61</v>
      </c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 t="s">
        <v>62</v>
      </c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 t="s">
        <v>63</v>
      </c>
      <c r="ED4" s="85"/>
      <c r="EE4" s="85"/>
      <c r="EF4" s="85"/>
      <c r="EG4" s="85"/>
      <c r="EH4" s="85"/>
      <c r="EI4" s="85"/>
      <c r="EJ4" s="85"/>
      <c r="EK4" s="85"/>
      <c r="EL4" s="85"/>
      <c r="EM4" s="85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92045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栃木県　佐野市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A3</v>
      </c>
      <c r="M6" s="32" t="str">
        <f t="shared" si="3"/>
        <v>-</v>
      </c>
      <c r="N6" s="32">
        <f t="shared" si="3"/>
        <v>60.59</v>
      </c>
      <c r="O6" s="32">
        <f t="shared" si="3"/>
        <v>98.54</v>
      </c>
      <c r="P6" s="32">
        <f t="shared" si="3"/>
        <v>2270</v>
      </c>
      <c r="Q6" s="32">
        <f t="shared" si="3"/>
        <v>121966</v>
      </c>
      <c r="R6" s="32">
        <f t="shared" si="3"/>
        <v>356.04</v>
      </c>
      <c r="S6" s="32">
        <f t="shared" si="3"/>
        <v>342.56</v>
      </c>
      <c r="T6" s="32">
        <f t="shared" si="3"/>
        <v>119753</v>
      </c>
      <c r="U6" s="32">
        <f t="shared" si="3"/>
        <v>184.34</v>
      </c>
      <c r="V6" s="32">
        <f t="shared" si="3"/>
        <v>649.63</v>
      </c>
      <c r="W6" s="33">
        <f>IF(W7="",NA(),W7)</f>
        <v>98.1</v>
      </c>
      <c r="X6" s="33">
        <f t="shared" ref="X6:AF6" si="4">IF(X7="",NA(),X7)</f>
        <v>107.76</v>
      </c>
      <c r="Y6" s="33">
        <f t="shared" si="4"/>
        <v>107.44</v>
      </c>
      <c r="Z6" s="33">
        <f t="shared" si="4"/>
        <v>108.3</v>
      </c>
      <c r="AA6" s="33">
        <f t="shared" si="4"/>
        <v>115.1</v>
      </c>
      <c r="AB6" s="33">
        <f t="shared" si="4"/>
        <v>109.88</v>
      </c>
      <c r="AC6" s="33">
        <f t="shared" si="4"/>
        <v>107.74</v>
      </c>
      <c r="AD6" s="33">
        <f t="shared" si="4"/>
        <v>107.91</v>
      </c>
      <c r="AE6" s="33">
        <f t="shared" si="4"/>
        <v>108.44</v>
      </c>
      <c r="AF6" s="33">
        <f t="shared" si="4"/>
        <v>113.11</v>
      </c>
      <c r="AG6" s="32" t="str">
        <f>IF(AG7="","",IF(AG7="-","【-】","【"&amp;SUBSTITUTE(TEXT(AG7,"#,##0.00"),"-","△")&amp;"】"))</f>
        <v>【113.03】</v>
      </c>
      <c r="AH6" s="33">
        <f>IF(AH7="",NA(),AH7)</f>
        <v>2.2400000000000002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1.1399999999999999</v>
      </c>
      <c r="AN6" s="33">
        <f t="shared" si="5"/>
        <v>0.45</v>
      </c>
      <c r="AO6" s="33">
        <f t="shared" si="5"/>
        <v>0.57999999999999996</v>
      </c>
      <c r="AP6" s="33">
        <f t="shared" si="5"/>
        <v>0.81</v>
      </c>
      <c r="AQ6" s="32">
        <f t="shared" si="5"/>
        <v>0</v>
      </c>
      <c r="AR6" s="32" t="str">
        <f>IF(AR7="","",IF(AR7="-","【-】","【"&amp;SUBSTITUTE(TEXT(AR7,"#,##0.00"),"-","△")&amp;"】"))</f>
        <v>【0.81】</v>
      </c>
      <c r="AS6" s="33">
        <f>IF(AS7="",NA(),AS7)</f>
        <v>589.67999999999995</v>
      </c>
      <c r="AT6" s="33">
        <f t="shared" ref="AT6:BB6" si="6">IF(AT7="",NA(),AT7)</f>
        <v>790.02</v>
      </c>
      <c r="AU6" s="33">
        <f t="shared" si="6"/>
        <v>644.78</v>
      </c>
      <c r="AV6" s="33">
        <f t="shared" si="6"/>
        <v>580.07000000000005</v>
      </c>
      <c r="AW6" s="33">
        <f t="shared" si="6"/>
        <v>218.03</v>
      </c>
      <c r="AX6" s="33">
        <f t="shared" si="6"/>
        <v>589.41999999999996</v>
      </c>
      <c r="AY6" s="33">
        <f t="shared" si="6"/>
        <v>608.24</v>
      </c>
      <c r="AZ6" s="33">
        <f t="shared" si="6"/>
        <v>633.30999999999995</v>
      </c>
      <c r="BA6" s="33">
        <f t="shared" si="6"/>
        <v>648.09</v>
      </c>
      <c r="BB6" s="33">
        <f t="shared" si="6"/>
        <v>344.19</v>
      </c>
      <c r="BC6" s="32" t="str">
        <f>IF(BC7="","",IF(BC7="-","【-】","【"&amp;SUBSTITUTE(TEXT(BC7,"#,##0.00"),"-","△")&amp;"】"))</f>
        <v>【264.16】</v>
      </c>
      <c r="BD6" s="33">
        <f>IF(BD7="",NA(),BD7)</f>
        <v>586.13</v>
      </c>
      <c r="BE6" s="33">
        <f t="shared" ref="BE6:BM6" si="7">IF(BE7="",NA(),BE7)</f>
        <v>526.92999999999995</v>
      </c>
      <c r="BF6" s="33">
        <f t="shared" si="7"/>
        <v>495.03</v>
      </c>
      <c r="BG6" s="33">
        <f t="shared" si="7"/>
        <v>489.58</v>
      </c>
      <c r="BH6" s="33">
        <f t="shared" si="7"/>
        <v>493.4</v>
      </c>
      <c r="BI6" s="33">
        <f t="shared" si="7"/>
        <v>260.54000000000002</v>
      </c>
      <c r="BJ6" s="33">
        <f t="shared" si="7"/>
        <v>263.83999999999997</v>
      </c>
      <c r="BK6" s="33">
        <f t="shared" si="7"/>
        <v>257.41000000000003</v>
      </c>
      <c r="BL6" s="33">
        <f t="shared" si="7"/>
        <v>253.86</v>
      </c>
      <c r="BM6" s="33">
        <f t="shared" si="7"/>
        <v>252.09</v>
      </c>
      <c r="BN6" s="32" t="str">
        <f>IF(BN7="","",IF(BN7="-","【-】","【"&amp;SUBSTITUTE(TEXT(BN7,"#,##0.00"),"-","△")&amp;"】"))</f>
        <v>【283.72】</v>
      </c>
      <c r="BO6" s="33">
        <f>IF(BO7="",NA(),BO7)</f>
        <v>91.59</v>
      </c>
      <c r="BP6" s="33">
        <f t="shared" ref="BP6:BX6" si="8">IF(BP7="",NA(),BP7)</f>
        <v>100.42</v>
      </c>
      <c r="BQ6" s="33">
        <f t="shared" si="8"/>
        <v>100.76</v>
      </c>
      <c r="BR6" s="33">
        <f t="shared" si="8"/>
        <v>101.46</v>
      </c>
      <c r="BS6" s="33">
        <f t="shared" si="8"/>
        <v>110.14</v>
      </c>
      <c r="BT6" s="33">
        <f t="shared" si="8"/>
        <v>102.82</v>
      </c>
      <c r="BU6" s="33">
        <f t="shared" si="8"/>
        <v>100.16</v>
      </c>
      <c r="BV6" s="33">
        <f t="shared" si="8"/>
        <v>100.16</v>
      </c>
      <c r="BW6" s="33">
        <f t="shared" si="8"/>
        <v>100.07</v>
      </c>
      <c r="BX6" s="33">
        <f t="shared" si="8"/>
        <v>106.22</v>
      </c>
      <c r="BY6" s="32" t="str">
        <f>IF(BY7="","",IF(BY7="-","【-】","【"&amp;SUBSTITUTE(TEXT(BY7,"#,##0.00"),"-","△")&amp;"】"))</f>
        <v>【104.60】</v>
      </c>
      <c r="BZ6" s="33">
        <f>IF(BZ7="",NA(),BZ7)</f>
        <v>130.13999999999999</v>
      </c>
      <c r="CA6" s="33">
        <f t="shared" ref="CA6:CI6" si="9">IF(CA7="",NA(),CA7)</f>
        <v>131.30000000000001</v>
      </c>
      <c r="CB6" s="33">
        <f t="shared" si="9"/>
        <v>133.66999999999999</v>
      </c>
      <c r="CC6" s="33">
        <f t="shared" si="9"/>
        <v>131.87</v>
      </c>
      <c r="CD6" s="33">
        <f t="shared" si="9"/>
        <v>121.47</v>
      </c>
      <c r="CE6" s="33">
        <f t="shared" si="9"/>
        <v>161.72999999999999</v>
      </c>
      <c r="CF6" s="33">
        <f t="shared" si="9"/>
        <v>166.38</v>
      </c>
      <c r="CG6" s="33">
        <f t="shared" si="9"/>
        <v>166.17</v>
      </c>
      <c r="CH6" s="33">
        <f t="shared" si="9"/>
        <v>164.93</v>
      </c>
      <c r="CI6" s="33">
        <f t="shared" si="9"/>
        <v>155.22999999999999</v>
      </c>
      <c r="CJ6" s="32" t="str">
        <f>IF(CJ7="","",IF(CJ7="-","【-】","【"&amp;SUBSTITUTE(TEXT(CJ7,"#,##0.00"),"-","△")&amp;"】"))</f>
        <v>【164.21】</v>
      </c>
      <c r="CK6" s="33">
        <f>IF(CK7="",NA(),CK7)</f>
        <v>67.14</v>
      </c>
      <c r="CL6" s="33">
        <f t="shared" ref="CL6:CT6" si="10">IF(CL7="",NA(),CL7)</f>
        <v>66.39</v>
      </c>
      <c r="CM6" s="33">
        <f t="shared" si="10"/>
        <v>66.739999999999995</v>
      </c>
      <c r="CN6" s="33">
        <f t="shared" si="10"/>
        <v>65.33</v>
      </c>
      <c r="CO6" s="33">
        <f t="shared" si="10"/>
        <v>65.36</v>
      </c>
      <c r="CP6" s="33">
        <f t="shared" si="10"/>
        <v>63.12</v>
      </c>
      <c r="CQ6" s="33">
        <f t="shared" si="10"/>
        <v>62.81</v>
      </c>
      <c r="CR6" s="33">
        <f t="shared" si="10"/>
        <v>62.5</v>
      </c>
      <c r="CS6" s="33">
        <f t="shared" si="10"/>
        <v>62.45</v>
      </c>
      <c r="CT6" s="33">
        <f t="shared" si="10"/>
        <v>62.12</v>
      </c>
      <c r="CU6" s="32" t="str">
        <f>IF(CU7="","",IF(CU7="-","【-】","【"&amp;SUBSTITUTE(TEXT(CU7,"#,##0.00"),"-","△")&amp;"】"))</f>
        <v>【59.80】</v>
      </c>
      <c r="CV6" s="33">
        <f>IF(CV7="",NA(),CV7)</f>
        <v>86.5</v>
      </c>
      <c r="CW6" s="33">
        <f t="shared" ref="CW6:DE6" si="11">IF(CW7="",NA(),CW7)</f>
        <v>85.48</v>
      </c>
      <c r="CX6" s="33">
        <f t="shared" si="11"/>
        <v>85.08</v>
      </c>
      <c r="CY6" s="33">
        <f t="shared" si="11"/>
        <v>85.99</v>
      </c>
      <c r="CZ6" s="33">
        <f t="shared" si="11"/>
        <v>83.59</v>
      </c>
      <c r="DA6" s="33">
        <f t="shared" si="11"/>
        <v>89.94</v>
      </c>
      <c r="DB6" s="33">
        <f t="shared" si="11"/>
        <v>89.45</v>
      </c>
      <c r="DC6" s="33">
        <f t="shared" si="11"/>
        <v>89.62</v>
      </c>
      <c r="DD6" s="33">
        <f t="shared" si="11"/>
        <v>89.76</v>
      </c>
      <c r="DE6" s="33">
        <f t="shared" si="11"/>
        <v>89.45</v>
      </c>
      <c r="DF6" s="32" t="str">
        <f>IF(DF7="","",IF(DF7="-","【-】","【"&amp;SUBSTITUTE(TEXT(DF7,"#,##0.00"),"-","△")&amp;"】"))</f>
        <v>【89.78】</v>
      </c>
      <c r="DG6" s="33">
        <f>IF(DG7="",NA(),DG7)</f>
        <v>39.76</v>
      </c>
      <c r="DH6" s="33">
        <f t="shared" ref="DH6:DP6" si="12">IF(DH7="",NA(),DH7)</f>
        <v>40.799999999999997</v>
      </c>
      <c r="DI6" s="33">
        <f t="shared" si="12"/>
        <v>41.99</v>
      </c>
      <c r="DJ6" s="33">
        <f t="shared" si="12"/>
        <v>43.25</v>
      </c>
      <c r="DK6" s="33">
        <f t="shared" si="12"/>
        <v>46.47</v>
      </c>
      <c r="DL6" s="33">
        <f t="shared" si="12"/>
        <v>38.29</v>
      </c>
      <c r="DM6" s="33">
        <f t="shared" si="12"/>
        <v>39.159999999999997</v>
      </c>
      <c r="DN6" s="33">
        <f t="shared" si="12"/>
        <v>40.21</v>
      </c>
      <c r="DO6" s="33">
        <f t="shared" si="12"/>
        <v>41.12</v>
      </c>
      <c r="DP6" s="33">
        <f t="shared" si="12"/>
        <v>44.91</v>
      </c>
      <c r="DQ6" s="32" t="str">
        <f>IF(DQ7="","",IF(DQ7="-","【-】","【"&amp;SUBSTITUTE(TEXT(DQ7,"#,##0.00"),"-","△")&amp;"】"))</f>
        <v>【46.31】</v>
      </c>
      <c r="DR6" s="33">
        <f>IF(DR7="",NA(),DR7)</f>
        <v>3.51</v>
      </c>
      <c r="DS6" s="33">
        <f t="shared" ref="DS6:EA6" si="13">IF(DS7="",NA(),DS7)</f>
        <v>3.14</v>
      </c>
      <c r="DT6" s="33">
        <f t="shared" si="13"/>
        <v>3.48</v>
      </c>
      <c r="DU6" s="33">
        <f t="shared" si="13"/>
        <v>3.88</v>
      </c>
      <c r="DV6" s="33">
        <f t="shared" si="13"/>
        <v>4.0199999999999996</v>
      </c>
      <c r="DW6" s="33">
        <f t="shared" si="13"/>
        <v>7.87</v>
      </c>
      <c r="DX6" s="33">
        <f t="shared" si="13"/>
        <v>9.14</v>
      </c>
      <c r="DY6" s="33">
        <f t="shared" si="13"/>
        <v>10.19</v>
      </c>
      <c r="DZ6" s="33">
        <f t="shared" si="13"/>
        <v>10.9</v>
      </c>
      <c r="EA6" s="33">
        <f t="shared" si="13"/>
        <v>12.03</v>
      </c>
      <c r="EB6" s="32" t="str">
        <f>IF(EB7="","",IF(EB7="-","【-】","【"&amp;SUBSTITUTE(TEXT(EB7,"#,##0.00"),"-","△")&amp;"】"))</f>
        <v>【12.42】</v>
      </c>
      <c r="EC6" s="33">
        <f>IF(EC7="",NA(),EC7)</f>
        <v>1.29</v>
      </c>
      <c r="ED6" s="33">
        <f t="shared" ref="ED6:EL6" si="14">IF(ED7="",NA(),ED7)</f>
        <v>1.04</v>
      </c>
      <c r="EE6" s="33">
        <f t="shared" si="14"/>
        <v>0.59</v>
      </c>
      <c r="EF6" s="33">
        <f t="shared" si="14"/>
        <v>0.49</v>
      </c>
      <c r="EG6" s="33">
        <f t="shared" si="14"/>
        <v>0.65</v>
      </c>
      <c r="EH6" s="33">
        <f t="shared" si="14"/>
        <v>0.9</v>
      </c>
      <c r="EI6" s="33">
        <f t="shared" si="14"/>
        <v>1.01</v>
      </c>
      <c r="EJ6" s="33">
        <f t="shared" si="14"/>
        <v>0.88</v>
      </c>
      <c r="EK6" s="33">
        <f t="shared" si="14"/>
        <v>0.85</v>
      </c>
      <c r="EL6" s="33">
        <f t="shared" si="14"/>
        <v>0.75</v>
      </c>
      <c r="EM6" s="32" t="str">
        <f>IF(EM7="","",IF(EM7="-","【-】","【"&amp;SUBSTITUTE(TEXT(EM7,"#,##0.00"),"-","△")&amp;"】"))</f>
        <v>【0.78】</v>
      </c>
    </row>
    <row r="7" spans="1:143" s="34" customFormat="1">
      <c r="A7" s="26"/>
      <c r="B7" s="35">
        <v>2014</v>
      </c>
      <c r="C7" s="35">
        <v>92045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60.59</v>
      </c>
      <c r="O7" s="36">
        <v>98.54</v>
      </c>
      <c r="P7" s="36">
        <v>2270</v>
      </c>
      <c r="Q7" s="36">
        <v>121966</v>
      </c>
      <c r="R7" s="36">
        <v>356.04</v>
      </c>
      <c r="S7" s="36">
        <v>342.56</v>
      </c>
      <c r="T7" s="36">
        <v>119753</v>
      </c>
      <c r="U7" s="36">
        <v>184.34</v>
      </c>
      <c r="V7" s="36">
        <v>649.63</v>
      </c>
      <c r="W7" s="36">
        <v>98.1</v>
      </c>
      <c r="X7" s="36">
        <v>107.76</v>
      </c>
      <c r="Y7" s="36">
        <v>107.44</v>
      </c>
      <c r="Z7" s="36">
        <v>108.3</v>
      </c>
      <c r="AA7" s="36">
        <v>115.1</v>
      </c>
      <c r="AB7" s="36">
        <v>109.88</v>
      </c>
      <c r="AC7" s="36">
        <v>107.74</v>
      </c>
      <c r="AD7" s="36">
        <v>107.91</v>
      </c>
      <c r="AE7" s="36">
        <v>108.44</v>
      </c>
      <c r="AF7" s="36">
        <v>113.11</v>
      </c>
      <c r="AG7" s="36">
        <v>113.03</v>
      </c>
      <c r="AH7" s="36">
        <v>2.2400000000000002</v>
      </c>
      <c r="AI7" s="36">
        <v>0</v>
      </c>
      <c r="AJ7" s="36">
        <v>0</v>
      </c>
      <c r="AK7" s="36">
        <v>0</v>
      </c>
      <c r="AL7" s="36">
        <v>0</v>
      </c>
      <c r="AM7" s="36">
        <v>1.1399999999999999</v>
      </c>
      <c r="AN7" s="36">
        <v>0.45</v>
      </c>
      <c r="AO7" s="36">
        <v>0.57999999999999996</v>
      </c>
      <c r="AP7" s="36">
        <v>0.81</v>
      </c>
      <c r="AQ7" s="36">
        <v>0</v>
      </c>
      <c r="AR7" s="36">
        <v>0.81</v>
      </c>
      <c r="AS7" s="36">
        <v>589.67999999999995</v>
      </c>
      <c r="AT7" s="36">
        <v>790.02</v>
      </c>
      <c r="AU7" s="36">
        <v>644.78</v>
      </c>
      <c r="AV7" s="36">
        <v>580.07000000000005</v>
      </c>
      <c r="AW7" s="36">
        <v>218.03</v>
      </c>
      <c r="AX7" s="36">
        <v>589.41999999999996</v>
      </c>
      <c r="AY7" s="36">
        <v>608.24</v>
      </c>
      <c r="AZ7" s="36">
        <v>633.30999999999995</v>
      </c>
      <c r="BA7" s="36">
        <v>648.09</v>
      </c>
      <c r="BB7" s="36">
        <v>344.19</v>
      </c>
      <c r="BC7" s="36">
        <v>264.16000000000003</v>
      </c>
      <c r="BD7" s="36">
        <v>586.13</v>
      </c>
      <c r="BE7" s="36">
        <v>526.92999999999995</v>
      </c>
      <c r="BF7" s="36">
        <v>495.03</v>
      </c>
      <c r="BG7" s="36">
        <v>489.58</v>
      </c>
      <c r="BH7" s="36">
        <v>493.4</v>
      </c>
      <c r="BI7" s="36">
        <v>260.54000000000002</v>
      </c>
      <c r="BJ7" s="36">
        <v>263.83999999999997</v>
      </c>
      <c r="BK7" s="36">
        <v>257.41000000000003</v>
      </c>
      <c r="BL7" s="36">
        <v>253.86</v>
      </c>
      <c r="BM7" s="36">
        <v>252.09</v>
      </c>
      <c r="BN7" s="36">
        <v>283.72000000000003</v>
      </c>
      <c r="BO7" s="36">
        <v>91.59</v>
      </c>
      <c r="BP7" s="36">
        <v>100.42</v>
      </c>
      <c r="BQ7" s="36">
        <v>100.76</v>
      </c>
      <c r="BR7" s="36">
        <v>101.46</v>
      </c>
      <c r="BS7" s="36">
        <v>110.14</v>
      </c>
      <c r="BT7" s="36">
        <v>102.82</v>
      </c>
      <c r="BU7" s="36">
        <v>100.16</v>
      </c>
      <c r="BV7" s="36">
        <v>100.16</v>
      </c>
      <c r="BW7" s="36">
        <v>100.07</v>
      </c>
      <c r="BX7" s="36">
        <v>106.22</v>
      </c>
      <c r="BY7" s="36">
        <v>104.6</v>
      </c>
      <c r="BZ7" s="36">
        <v>130.13999999999999</v>
      </c>
      <c r="CA7" s="36">
        <v>131.30000000000001</v>
      </c>
      <c r="CB7" s="36">
        <v>133.66999999999999</v>
      </c>
      <c r="CC7" s="36">
        <v>131.87</v>
      </c>
      <c r="CD7" s="36">
        <v>121.47</v>
      </c>
      <c r="CE7" s="36">
        <v>161.72999999999999</v>
      </c>
      <c r="CF7" s="36">
        <v>166.38</v>
      </c>
      <c r="CG7" s="36">
        <v>166.17</v>
      </c>
      <c r="CH7" s="36">
        <v>164.93</v>
      </c>
      <c r="CI7" s="36">
        <v>155.22999999999999</v>
      </c>
      <c r="CJ7" s="36">
        <v>164.21</v>
      </c>
      <c r="CK7" s="36">
        <v>67.14</v>
      </c>
      <c r="CL7" s="36">
        <v>66.39</v>
      </c>
      <c r="CM7" s="36">
        <v>66.739999999999995</v>
      </c>
      <c r="CN7" s="36">
        <v>65.33</v>
      </c>
      <c r="CO7" s="36">
        <v>65.36</v>
      </c>
      <c r="CP7" s="36">
        <v>63.12</v>
      </c>
      <c r="CQ7" s="36">
        <v>62.81</v>
      </c>
      <c r="CR7" s="36">
        <v>62.5</v>
      </c>
      <c r="CS7" s="36">
        <v>62.45</v>
      </c>
      <c r="CT7" s="36">
        <v>62.12</v>
      </c>
      <c r="CU7" s="36">
        <v>59.8</v>
      </c>
      <c r="CV7" s="36">
        <v>86.5</v>
      </c>
      <c r="CW7" s="36">
        <v>85.48</v>
      </c>
      <c r="CX7" s="36">
        <v>85.08</v>
      </c>
      <c r="CY7" s="36">
        <v>85.99</v>
      </c>
      <c r="CZ7" s="36">
        <v>83.59</v>
      </c>
      <c r="DA7" s="36">
        <v>89.94</v>
      </c>
      <c r="DB7" s="36">
        <v>89.45</v>
      </c>
      <c r="DC7" s="36">
        <v>89.62</v>
      </c>
      <c r="DD7" s="36">
        <v>89.76</v>
      </c>
      <c r="DE7" s="36">
        <v>89.45</v>
      </c>
      <c r="DF7" s="36">
        <v>89.78</v>
      </c>
      <c r="DG7" s="36">
        <v>39.76</v>
      </c>
      <c r="DH7" s="36">
        <v>40.799999999999997</v>
      </c>
      <c r="DI7" s="36">
        <v>41.99</v>
      </c>
      <c r="DJ7" s="36">
        <v>43.25</v>
      </c>
      <c r="DK7" s="36">
        <v>46.47</v>
      </c>
      <c r="DL7" s="36">
        <v>38.29</v>
      </c>
      <c r="DM7" s="36">
        <v>39.159999999999997</v>
      </c>
      <c r="DN7" s="36">
        <v>40.21</v>
      </c>
      <c r="DO7" s="36">
        <v>41.12</v>
      </c>
      <c r="DP7" s="36">
        <v>44.91</v>
      </c>
      <c r="DQ7" s="36">
        <v>46.31</v>
      </c>
      <c r="DR7" s="36">
        <v>3.51</v>
      </c>
      <c r="DS7" s="36">
        <v>3.14</v>
      </c>
      <c r="DT7" s="36">
        <v>3.48</v>
      </c>
      <c r="DU7" s="36">
        <v>3.88</v>
      </c>
      <c r="DV7" s="36">
        <v>4.0199999999999996</v>
      </c>
      <c r="DW7" s="36">
        <v>7.87</v>
      </c>
      <c r="DX7" s="36">
        <v>9.14</v>
      </c>
      <c r="DY7" s="36">
        <v>10.19</v>
      </c>
      <c r="DZ7" s="36">
        <v>10.9</v>
      </c>
      <c r="EA7" s="36">
        <v>12.03</v>
      </c>
      <c r="EB7" s="36">
        <v>12.42</v>
      </c>
      <c r="EC7" s="36">
        <v>1.29</v>
      </c>
      <c r="ED7" s="36">
        <v>1.04</v>
      </c>
      <c r="EE7" s="36">
        <v>0.59</v>
      </c>
      <c r="EF7" s="36">
        <v>0.49</v>
      </c>
      <c r="EG7" s="36">
        <v>0.65</v>
      </c>
      <c r="EH7" s="36">
        <v>0.9</v>
      </c>
      <c r="EI7" s="36">
        <v>1.01</v>
      </c>
      <c r="EJ7" s="36">
        <v>0.88</v>
      </c>
      <c r="EK7" s="36">
        <v>0.85</v>
      </c>
      <c r="EL7" s="36">
        <v>0.75</v>
      </c>
      <c r="EM7" s="36">
        <v>0.78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testserver</cp:lastModifiedBy>
  <dcterms:created xsi:type="dcterms:W3CDTF">2016-02-03T07:16:09Z</dcterms:created>
  <dcterms:modified xsi:type="dcterms:W3CDTF">2016-02-16T04:28:21Z</dcterms:modified>
  <cp:category/>
</cp:coreProperties>
</file>