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F696A057-CF54-4E03-A4DE-4D32902C6AB1}" xr6:coauthVersionLast="47" xr6:coauthVersionMax="47" xr10:uidLastSave="{00000000-0000-0000-0000-000000000000}"/>
  <workbookProtection workbookAlgorithmName="SHA-512" workbookHashValue="M9/lZeGRcdL9VO9jjaKLUKx43PycgWbsAbrjdHJ6BR1A0iFV4sDI6EFxULSqq2sL9CaRUBePC+FmtED7zuDMPQ==" workbookSaltValue="akqJubgNwwnAgaxzh5W/+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E85" i="4"/>
  <c r="BB10" i="4"/>
  <c r="AT8" i="4"/>
  <c r="W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<sst xmlns="http://schemas.openxmlformats.org/spreadsheetml/2006/main" count="231" uniqueCount="117">
  <si>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</si>
  <si>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</si>
  <si>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</si>
  <si>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</si>
  <si>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</si>
  <si>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</si>
  <si>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</si>
  <si>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</si>
  <si>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</si>
  <si>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</si>
  <si>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</si>
  <si>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</si>
  <si>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</si>
  <si>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</si>
  <si>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</si>
  <si>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</si>
  <si>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</si>
  <si>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</si>
  <si>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</si>
  <si>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</si>
  <si>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</si>
  <si>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</si>
  <si>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</si>
  <si>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</si>
  <si>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</si>
  <si>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</si>
  <si>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</si>
  <si>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</si>
  <si>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</si>
  <si>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</si>
  <si>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</si>
  <si>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</si>
  <si>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</si>
  <si>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</si>
  <si>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</si>
  <si>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</si>
  <si>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</si>
  <si>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</si>
  <si>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</si>
  <si>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</si>
  <si>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</si>
  <si>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</si>
  <si>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</si>
  <si>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</si>
  <si>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</si>
  <si>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</si>
  <si>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</si>
  <si>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</si>
  <si>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</si>
  <si>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</si>
  <si>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</si>
  <si>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</si>
  <si>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</si>
  <si>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</si>
  <si>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</si>
  <si>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</si>
  <si>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</si>
  <si>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</si>
  <si>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</si>
  <si>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</si>
  <si>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</si>
  <si>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</si>
  <si>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</si>
  <si>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</si>
  <si>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</si>
  <si>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</si>
  <si>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</si>
  <si>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</si>
  <si>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</si>
  <si>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</si>
  <si>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</si>
  <si>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</si>
  <si>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</si>
  <si>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</si>
  <si>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</si>
  <si>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</si>
  <si>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</si>
  <si>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</si>
  <si>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</si>
  <si>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</si>
  <si>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</si>
  <si>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</si>
  <si>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</si>
  <si>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</si>
  <si>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</si>
  <si>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</si>
  <si>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</si>
  <si>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</si>
  <si>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</si>
  <si>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</si>
  <si>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</si>
  <si>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</si>
  <si>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</si>
  <si>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</si>
  <si>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</si>
  <si>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</si>
  <si>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</si>
  <si>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</si>
  <si>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</si>
  <si>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</si>
  <si>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</si>
  <si>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</si>
  <si>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</si>
  <si>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</si>
  <si>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</si>
  <si>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</si>
  <si>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</si>
  <si>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</si>
  <si>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</si>
  <si>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</si>
  <si>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</si>
  <si>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</si>
  <si>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</si>
  <si>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</si>
  <si>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使用料収入だけでは経営を維持することが困難であるため、一般会計からの繰入金（基準外）に頼った経営状態となっている。人口減少などにより、使用料収入が減少傾向にあるため、水洗化率の向上、下水道使用料改定、維持管理費等の費用の削減を行う必要ある。また、近年の物価高騰による維持管理費の増加や施設の老朽化に伴う更新費用の増加が見込まれることから、ストックマネジメント計画・経営戦略を考慮し、維持管理の効率化等を進めると同時に計画的な改築更新を行っていく必要がある。</t>
    <phoneticPr fontId="14"/>
  </si>
  <si>
    <r>
      <t>　</t>
    </r>
    <r>
      <rPr>
        <sz val="11"/>
        <rFont val="ＭＳ ゴシック"/>
        <family val="3"/>
        <charset val="128"/>
      </rPr>
      <t>①経常収支比率は、前年度に比べて減少している。これは主に一般会計繰入金が減少し、処理場費等の維持管理費が増加したことによるものである。
　②累積欠損金比率は、存在していない。
　③流動比率は、前年度と同程度であり、類似団体や全国平均と比べて高い数値である。
　④企業債残高対事業規模比率は、使用料収入の約８倍の企業債残高があることを示し、前年度より低下したものの類似団体や全国平均より高くなっている。
　⑤経費回収率は、下水道使用料が減少したことにより、前年度よりわずか減少している。
　⑥汚水処理原価は、１㎥当たり１５０円で前年度と同額であり、類似団体より低く全国平均より高い。
　⑦施設利用率は、前年度より増加となり、類似団体や全国平均より高い状況である。
　⑧水洗化率は、前年度と同程度であり、類似団体より高く全国平均より低い状況となっている。
　経営の健全性・効率性は、④～⑥の指標から見るとやや低い状況にある。</t>
    </r>
    <rPh sb="10" eb="11">
      <t>ゼン</t>
    </rPh>
    <rPh sb="11" eb="13">
      <t>ネンド</t>
    </rPh>
    <rPh sb="14" eb="15">
      <t>クラ</t>
    </rPh>
    <rPh sb="17" eb="19">
      <t>ゲンショウ</t>
    </rPh>
    <rPh sb="27" eb="28">
      <t>オモ</t>
    </rPh>
    <rPh sb="29" eb="33">
      <t>イッパンカイケイ</t>
    </rPh>
    <rPh sb="33" eb="36">
      <t>クリイレキン</t>
    </rPh>
    <rPh sb="37" eb="39">
      <t>ゲンショウ</t>
    </rPh>
    <rPh sb="97" eb="98">
      <t>ゼン</t>
    </rPh>
    <rPh sb="108" eb="110">
      <t>ルイジ</t>
    </rPh>
    <rPh sb="110" eb="112">
      <t>ダンタイ</t>
    </rPh>
    <rPh sb="113" eb="115">
      <t>ゼンコク</t>
    </rPh>
    <rPh sb="115" eb="117">
      <t>ヘイキン</t>
    </rPh>
    <rPh sb="118" eb="119">
      <t>クラ</t>
    </rPh>
    <rPh sb="121" eb="122">
      <t>タカ</t>
    </rPh>
    <rPh sb="123" eb="125">
      <t>スウチ</t>
    </rPh>
    <rPh sb="138" eb="140">
      <t>ジギョウ</t>
    </rPh>
    <rPh sb="140" eb="142">
      <t>キボ</t>
    </rPh>
    <rPh sb="146" eb="149">
      <t>シヨウリョウ</t>
    </rPh>
    <rPh sb="149" eb="151">
      <t>シュウニュウ</t>
    </rPh>
    <rPh sb="152" eb="153">
      <t>ヤク</t>
    </rPh>
    <rPh sb="154" eb="155">
      <t>バイ</t>
    </rPh>
    <rPh sb="170" eb="173">
      <t>ゼンネンド</t>
    </rPh>
    <rPh sb="175" eb="177">
      <t>テイカ</t>
    </rPh>
    <rPh sb="204" eb="206">
      <t>ケイヒ</t>
    </rPh>
    <rPh sb="211" eb="217">
      <t>ゲスイドウシヨウリョウ</t>
    </rPh>
    <rPh sb="218" eb="220">
      <t>ゲンショウ</t>
    </rPh>
    <rPh sb="228" eb="231">
      <t>ゼンネンド</t>
    </rPh>
    <rPh sb="236" eb="238">
      <t>ゲンショウ</t>
    </rPh>
    <rPh sb="246" eb="248">
      <t>オスイ</t>
    </rPh>
    <rPh sb="248" eb="250">
      <t>ショリ</t>
    </rPh>
    <rPh sb="264" eb="267">
      <t>ゼンネンド</t>
    </rPh>
    <rPh sb="274" eb="276">
      <t>ルイジ</t>
    </rPh>
    <rPh sb="276" eb="278">
      <t>ダンタイ</t>
    </rPh>
    <rPh sb="280" eb="281">
      <t>ヒク</t>
    </rPh>
    <rPh sb="288" eb="289">
      <t>タカ</t>
    </rPh>
    <rPh sb="301" eb="304">
      <t>ゼンネンド</t>
    </rPh>
    <rPh sb="306" eb="308">
      <t>ゾウカ</t>
    </rPh>
    <rPh sb="312" eb="314">
      <t>ルイジ</t>
    </rPh>
    <rPh sb="314" eb="316">
      <t>ダンタイ</t>
    </rPh>
    <rPh sb="317" eb="319">
      <t>ゼンコク</t>
    </rPh>
    <rPh sb="319" eb="321">
      <t>ヘイキン</t>
    </rPh>
    <rPh sb="323" eb="324">
      <t>タカ</t>
    </rPh>
    <rPh sb="325" eb="327">
      <t>ジョウキョウ</t>
    </rPh>
    <rPh sb="334" eb="337">
      <t>スイセンカ</t>
    </rPh>
    <rPh sb="340" eb="343">
      <t>ゼンネンド</t>
    </rPh>
    <rPh sb="344" eb="345">
      <t>ドウ</t>
    </rPh>
    <rPh sb="345" eb="347">
      <t>テイド</t>
    </rPh>
    <rPh sb="351" eb="353">
      <t>ルイジ</t>
    </rPh>
    <rPh sb="353" eb="355">
      <t>ダンタイ</t>
    </rPh>
    <rPh sb="357" eb="358">
      <t>タカ</t>
    </rPh>
    <rPh sb="359" eb="361">
      <t>ゼンコク</t>
    </rPh>
    <rPh sb="361" eb="363">
      <t>ヘイキン</t>
    </rPh>
    <rPh sb="365" eb="366">
      <t>ヒク</t>
    </rPh>
    <rPh sb="367" eb="369">
      <t>ジョウキョウ</t>
    </rPh>
    <phoneticPr fontId="14"/>
  </si>
  <si>
    <t xml:space="preserve">　①有形固定資産減価償却率は、毎年３から４ポイント程度増加しており、類似団体や全国平均と比較すると増加の割合が大きい。
　②管渠老朽化率は、類似団体より高いが全国平均より低い状況である。
　③管渠改善率は、前年度より増加し類似団体より高いが、全国平均と比べると同程度となっている。
</t>
    <rPh sb="15" eb="17">
      <t>マイトシ</t>
    </rPh>
    <rPh sb="25" eb="27">
      <t>テイド</t>
    </rPh>
    <rPh sb="27" eb="29">
      <t>ゾウカ</t>
    </rPh>
    <rPh sb="34" eb="36">
      <t>ルイジ</t>
    </rPh>
    <rPh sb="36" eb="38">
      <t>ダンタイ</t>
    </rPh>
    <rPh sb="39" eb="41">
      <t>ゼンコク</t>
    </rPh>
    <rPh sb="41" eb="43">
      <t>ヘイキン</t>
    </rPh>
    <rPh sb="44" eb="46">
      <t>ヒカク</t>
    </rPh>
    <rPh sb="49" eb="51">
      <t>ゾウカ</t>
    </rPh>
    <rPh sb="52" eb="54">
      <t>ワリアイ</t>
    </rPh>
    <rPh sb="55" eb="56">
      <t>オオ</t>
    </rPh>
    <rPh sb="62" eb="64">
      <t>カンキョ</t>
    </rPh>
    <rPh sb="64" eb="66">
      <t>ロウキュウ</t>
    </rPh>
    <rPh sb="76" eb="77">
      <t>タカ</t>
    </rPh>
    <rPh sb="79" eb="81">
      <t>ゼンコク</t>
    </rPh>
    <rPh sb="81" eb="83">
      <t>ヘイキン</t>
    </rPh>
    <rPh sb="85" eb="86">
      <t>ヒク</t>
    </rPh>
    <rPh sb="87" eb="89">
      <t>ジョウキョウ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</si>
</sst>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0.14000000000000001</c:v>
                </c:pt>
                <c:pt idx="1">
                  <c:v>0.16</c:v>
                </c:pt>
                <c:pt idx="2">
                  <c:v>0.22</c:v>
                </c:pt>
                <c:pt idx="3">
                  <c:v>7.0000000000000007E-2</c:v>
                </c:pt>
                <c:pt idx="4">
                  <c:v>0.2</c:v>
                </c:pt>
              </c:numCache>
            </c:numRef>
          </c:val>
          <c:extLst>
            <c:ext xmlns:c16="http://schemas.microsoft.com/office/drawing/2014/chart" uri="{C3380CC4-5D6E-409C-BE32-E72D297353CC}">
              <c16:uniqueId val="{00000000-32A3-4B6A-8881-71B82012416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2A3-4B6A-8881-71B82012416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82.2</c:v>
                </c:pt>
                <c:pt idx="1">
                  <c:v>79.83</c:v>
                </c:pt>
                <c:pt idx="2">
                  <c:v>82.72</c:v>
                </c:pt>
                <c:pt idx="3">
                  <c:v>81.25</c:v>
                </c:pt>
                <c:pt idx="4">
                  <c:v>84.55</c:v>
                </c:pt>
              </c:numCache>
            </c:numRef>
          </c:val>
          <c:extLst>
            <c:ext xmlns:c16="http://schemas.microsoft.com/office/drawing/2014/chart" uri="{C3380CC4-5D6E-409C-BE32-E72D297353CC}">
              <c16:uniqueId val="{00000000-6417-447A-A2B5-D34FA8100B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6417-447A-A2B5-D34FA8100B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93.18</c:v>
                </c:pt>
                <c:pt idx="1">
                  <c:v>93.2</c:v>
                </c:pt>
                <c:pt idx="2">
                  <c:v>93.24</c:v>
                </c:pt>
                <c:pt idx="3">
                  <c:v>93.25</c:v>
                </c:pt>
                <c:pt idx="4">
                  <c:v>93.27</c:v>
                </c:pt>
              </c:numCache>
            </c:numRef>
          </c:val>
          <c:extLst>
            <c:ext xmlns:c16="http://schemas.microsoft.com/office/drawing/2014/chart" uri="{C3380CC4-5D6E-409C-BE32-E72D297353CC}">
              <c16:uniqueId val="{00000000-33E7-409D-AD7F-24EF5C4DD4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3E7-409D-AD7F-24EF5C4DD4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112.71</c:v>
                </c:pt>
                <c:pt idx="1">
                  <c:v>115.78</c:v>
                </c:pt>
                <c:pt idx="2">
                  <c:v>114.31</c:v>
                </c:pt>
                <c:pt idx="3">
                  <c:v>120.34</c:v>
                </c:pt>
                <c:pt idx="4">
                  <c:v>107.84</c:v>
                </c:pt>
              </c:numCache>
            </c:numRef>
          </c:val>
          <c:extLst>
            <c:ext xmlns:c16="http://schemas.microsoft.com/office/drawing/2014/chart" uri="{C3380CC4-5D6E-409C-BE32-E72D297353CC}">
              <c16:uniqueId val="{00000000-980A-4708-9639-CF41F15564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980A-4708-9639-CF41F15564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c:v>
                </c:pt>
                <c:pt idx="1">
                  <c:v>8.57</c:v>
                </c:pt>
                <c:pt idx="2">
                  <c:v>12.23</c:v>
                </c:pt>
                <c:pt idx="3">
                  <c:v>15.42</c:v>
                </c:pt>
                <c:pt idx="4">
                  <c:v>18.39</c:v>
                </c:pt>
              </c:numCache>
            </c:numRef>
          </c:val>
          <c:extLst>
            <c:ext xmlns:c16="http://schemas.microsoft.com/office/drawing/2014/chart" uri="{C3380CC4-5D6E-409C-BE32-E72D297353CC}">
              <c16:uniqueId val="{00000000-B80D-42AF-9CE1-D9A4490243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80D-42AF-9CE1-D9A4490243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2.33</c:v>
                </c:pt>
                <c:pt idx="1">
                  <c:v>2.81</c:v>
                </c:pt>
                <c:pt idx="2">
                  <c:v>3.11</c:v>
                </c:pt>
                <c:pt idx="3">
                  <c:v>3.58</c:v>
                </c:pt>
                <c:pt idx="4">
                  <c:v>4.42</c:v>
                </c:pt>
              </c:numCache>
            </c:numRef>
          </c:val>
          <c:extLst>
            <c:ext xmlns:c16="http://schemas.microsoft.com/office/drawing/2014/chart" uri="{C3380CC4-5D6E-409C-BE32-E72D297353CC}">
              <c16:uniqueId val="{00000000-3C0C-4A1A-88FE-EA69A5923F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C0C-4A1A-88FE-EA69A5923F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FE-4FEC-9F2B-0A4316D27F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9FE-4FEC-9F2B-0A4316D27F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55.11</c:v>
                </c:pt>
                <c:pt idx="1">
                  <c:v>81.64</c:v>
                </c:pt>
                <c:pt idx="2">
                  <c:v>91.05</c:v>
                </c:pt>
                <c:pt idx="3">
                  <c:v>107.61</c:v>
                </c:pt>
                <c:pt idx="4">
                  <c:v>107.59</c:v>
                </c:pt>
              </c:numCache>
            </c:numRef>
          </c:val>
          <c:extLst>
            <c:ext xmlns:c16="http://schemas.microsoft.com/office/drawing/2014/chart" uri="{C3380CC4-5D6E-409C-BE32-E72D297353CC}">
              <c16:uniqueId val="{00000000-E306-4C08-BD13-C2BD924FCE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306-4C08-BD13-C2BD924FCE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929.51</c:v>
                </c:pt>
                <c:pt idx="1">
                  <c:v>1212.72</c:v>
                </c:pt>
                <c:pt idx="2">
                  <c:v>896.98</c:v>
                </c:pt>
                <c:pt idx="3">
                  <c:v>976.45</c:v>
                </c:pt>
                <c:pt idx="4">
                  <c:v>808.38</c:v>
                </c:pt>
              </c:numCache>
            </c:numRef>
          </c:val>
          <c:extLst>
            <c:ext xmlns:c16="http://schemas.microsoft.com/office/drawing/2014/chart" uri="{C3380CC4-5D6E-409C-BE32-E72D297353CC}">
              <c16:uniqueId val="{00000000-2555-42F9-8F07-155F8E379A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555-42F9-8F07-155F8E379A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79.44</c:v>
                </c:pt>
                <c:pt idx="1">
                  <c:v>80.97</c:v>
                </c:pt>
                <c:pt idx="2">
                  <c:v>81.77</c:v>
                </c:pt>
                <c:pt idx="3">
                  <c:v>82.36</c:v>
                </c:pt>
                <c:pt idx="4">
                  <c:v>82.01</c:v>
                </c:pt>
              </c:numCache>
            </c:numRef>
          </c:val>
          <c:extLst>
            <c:ext xmlns:c16="http://schemas.microsoft.com/office/drawing/2014/chart" uri="{C3380CC4-5D6E-409C-BE32-E72D297353CC}">
              <c16:uniqueId val="{00000000-0916-4EFA-B39F-71B0CB3244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0916-4EFA-B39F-71B0CB3244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151.94</c:v>
                </c:pt>
                <c:pt idx="1">
                  <c:v>150</c:v>
                </c:pt>
                <c:pt idx="2">
                  <c:v>150</c:v>
                </c:pt>
                <c:pt idx="3">
                  <c:v>150</c:v>
                </c:pt>
                <c:pt idx="4">
                  <c:v>150</c:v>
                </c:pt>
              </c:numCache>
            </c:numRef>
          </c:val>
          <c:extLst>
            <c:ext xmlns:c16="http://schemas.microsoft.com/office/drawing/2014/chart" uri="{C3380CC4-5D6E-409C-BE32-E72D297353CC}">
              <c16:uniqueId val="{00000000-14D2-4EF4-9DA4-3A48B8F982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14D2-4EF4-9DA4-3A48B8F982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佐野市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112988</v>
      </c>
      <c r="AM8" s="44"/>
      <c r="AN8" s="44"/>
      <c r="AO8" s="44"/>
      <c r="AP8" s="44"/>
      <c r="AQ8" s="44"/>
      <c r="AR8" s="44"/>
      <c r="AS8" s="44"/>
      <c r="AT8" s="45">
        <f>データ!T6</f>
        <v>356.04</v>
      </c>
      <c r="AU8" s="45"/>
      <c r="AV8" s="45"/>
      <c r="AW8" s="45"/>
      <c r="AX8" s="45"/>
      <c r="AY8" s="45"/>
      <c r="AZ8" s="45"/>
      <c r="BA8" s="45"/>
      <c r="BB8" s="45">
        <f>データ!U6</f>
        <v>317.35000000000002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69.099999999999994</v>
      </c>
      <c r="J10" s="45"/>
      <c r="K10" s="45"/>
      <c r="L10" s="45"/>
      <c r="M10" s="45"/>
      <c r="N10" s="45"/>
      <c r="O10" s="45"/>
      <c r="P10" s="45">
        <f>データ!P6</f>
        <v>71.290000000000006</v>
      </c>
      <c r="Q10" s="45"/>
      <c r="R10" s="45"/>
      <c r="S10" s="45"/>
      <c r="T10" s="45"/>
      <c r="U10" s="45"/>
      <c r="V10" s="45"/>
      <c r="W10" s="45">
        <f>データ!Q6</f>
        <v>58.1</v>
      </c>
      <c r="X10" s="45"/>
      <c r="Y10" s="45"/>
      <c r="Z10" s="45"/>
      <c r="AA10" s="45"/>
      <c r="AB10" s="45"/>
      <c r="AC10" s="45"/>
      <c r="AD10" s="44">
        <f>データ!R6</f>
        <v>2200</v>
      </c>
      <c r="AE10" s="44"/>
      <c r="AF10" s="44"/>
      <c r="AG10" s="44"/>
      <c r="AH10" s="44"/>
      <c r="AI10" s="44"/>
      <c r="AJ10" s="44"/>
      <c r="AK10" s="2"/>
      <c r="AL10" s="44">
        <f>データ!V6</f>
        <v>80209</v>
      </c>
      <c r="AM10" s="44"/>
      <c r="AN10" s="44"/>
      <c r="AO10" s="44"/>
      <c r="AP10" s="44"/>
      <c r="AQ10" s="44"/>
      <c r="AR10" s="44"/>
      <c r="AS10" s="44"/>
      <c r="AT10" s="45">
        <f>データ!W6</f>
        <v>28.85</v>
      </c>
      <c r="AU10" s="45"/>
      <c r="AV10" s="45"/>
      <c r="AW10" s="45"/>
      <c r="AX10" s="45"/>
      <c r="AY10" s="45"/>
      <c r="AZ10" s="45"/>
      <c r="BA10" s="45"/>
      <c r="BB10" s="45">
        <f>データ!X6</f>
        <v>2780.21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tsjznmxcGdqBFRLtXW88SoSw6OGQNo3tYqRyQlXMUvnkF8lhJ0w6Bekl5PnzqcWkh8WtRwa/AP6wEVZ9G8WZg==" saltValue="FJHgrOBfeK0at5LNANjy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92045</v>
      </c>
      <c r="D6" s="19">
        <f t="shared" si="3"/>
        <v>46</v>
      </c>
      <c r="E6" s="19">
        <f t="shared" si="3"/>
        <v>17</v>
      </c>
      <c r="F6" s="19">
        <f t="shared" si="3"/>
        <v>1</v>
      </c>
      <c r="G6" s="19">
        <f t="shared" si="3"/>
        <v>0</v>
      </c>
      <c r="H6" s="19" t="str">
        <f t="shared" si="3"/>
        <v>栃木県　佐野市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69.099999999999994</v>
      </c>
      <c r="P6" s="20">
        <f t="shared" si="3"/>
        <v>71.290000000000006</v>
      </c>
      <c r="Q6" s="20">
        <f t="shared" si="3"/>
        <v>58.1</v>
      </c>
      <c r="R6" s="20">
        <f t="shared" si="3"/>
        <v>2200</v>
      </c>
      <c r="S6" s="20">
        <f t="shared" si="3"/>
        <v>112988</v>
      </c>
      <c r="T6" s="20">
        <f t="shared" si="3"/>
        <v>356.04</v>
      </c>
      <c r="U6" s="20">
        <f t="shared" si="3"/>
        <v>317.35000000000002</v>
      </c>
      <c r="V6" s="20">
        <f t="shared" si="3"/>
        <v>80209</v>
      </c>
      <c r="W6" s="20">
        <f t="shared" si="3"/>
        <v>28.85</v>
      </c>
      <c r="X6" s="20">
        <f t="shared" si="3"/>
        <v>2780.21</v>
      </c>
      <c r="Y6" s="21">
        <f>IF(Y7="",NA(),Y7)</f>
        <v>112.71</v>
      </c>
      <c r="Z6" s="21">
        <f t="shared" ref="Z6:AH6" si="4">IF(Z7="",NA(),Z7)</f>
        <v>115.78</v>
      </c>
      <c r="AA6" s="21">
        <f t="shared" si="4"/>
        <v>114.31</v>
      </c>
      <c r="AB6" s="21">
        <f t="shared" si="4"/>
        <v>120.34</v>
      </c>
      <c r="AC6" s="21">
        <f t="shared" si="4"/>
        <v>107.84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55.11</v>
      </c>
      <c r="AV6" s="21">
        <f t="shared" ref="AV6:BD6" si="6">IF(AV7="",NA(),AV7)</f>
        <v>81.64</v>
      </c>
      <c r="AW6" s="21">
        <f t="shared" si="6"/>
        <v>91.05</v>
      </c>
      <c r="AX6" s="21">
        <f t="shared" si="6"/>
        <v>107.61</v>
      </c>
      <c r="AY6" s="21">
        <f t="shared" si="6"/>
        <v>107.59</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929.51</v>
      </c>
      <c r="BG6" s="21">
        <f t="shared" ref="BG6:BO6" si="7">IF(BG7="",NA(),BG7)</f>
        <v>1212.72</v>
      </c>
      <c r="BH6" s="21">
        <f t="shared" si="7"/>
        <v>896.98</v>
      </c>
      <c r="BI6" s="21">
        <f t="shared" si="7"/>
        <v>976.45</v>
      </c>
      <c r="BJ6" s="21">
        <f t="shared" si="7"/>
        <v>808.38</v>
      </c>
      <c r="BK6" s="21">
        <f t="shared" si="7"/>
        <v>857.88</v>
      </c>
      <c r="BL6" s="21">
        <f t="shared" si="7"/>
        <v>825.1</v>
      </c>
      <c r="BM6" s="21">
        <f t="shared" si="7"/>
        <v>789.87</v>
      </c>
      <c r="BN6" s="21">
        <f t="shared" si="7"/>
        <v>749.43</v>
      </c>
      <c r="BO6" s="21">
        <f t="shared" si="7"/>
        <v>698.04</v>
      </c>
      <c r="BP6" s="20" t="str">
        <f>IF(BP7="","",IF(BP7="-","【-】","【"&amp;SUBSTITUTE(TEXT(BP7,"#,##0.00"),"-","△")&amp;"】"))</f>
        <v>【602.56】</v>
      </c>
      <c r="BQ6" s="21">
        <f>IF(BQ7="",NA(),BQ7)</f>
        <v>79.44</v>
      </c>
      <c r="BR6" s="21">
        <f t="shared" ref="BR6:BZ6" si="8">IF(BR7="",NA(),BR7)</f>
        <v>80.97</v>
      </c>
      <c r="BS6" s="21">
        <f t="shared" si="8"/>
        <v>81.77</v>
      </c>
      <c r="BT6" s="21">
        <f t="shared" si="8"/>
        <v>82.36</v>
      </c>
      <c r="BU6" s="21">
        <f t="shared" si="8"/>
        <v>82.01</v>
      </c>
      <c r="BV6" s="21">
        <f t="shared" si="8"/>
        <v>94.97</v>
      </c>
      <c r="BW6" s="21">
        <f t="shared" si="8"/>
        <v>97.07</v>
      </c>
      <c r="BX6" s="21">
        <f t="shared" si="8"/>
        <v>98.06</v>
      </c>
      <c r="BY6" s="21">
        <f t="shared" si="8"/>
        <v>98.46</v>
      </c>
      <c r="BZ6" s="21">
        <f t="shared" si="8"/>
        <v>97.98</v>
      </c>
      <c r="CA6" s="20" t="str">
        <f>IF(CA7="","",IF(CA7="-","【-】","【"&amp;SUBSTITUTE(TEXT(CA7,"#,##0.00"),"-","△")&amp;"】"))</f>
        <v>【97.94】</v>
      </c>
      <c r="CB6" s="21">
        <f>IF(CB7="",NA(),CB7)</f>
        <v>151.94</v>
      </c>
      <c r="CC6" s="21">
        <f t="shared" ref="CC6:CK6" si="9">IF(CC7="",NA(),CC7)</f>
        <v>150</v>
      </c>
      <c r="CD6" s="21">
        <f t="shared" si="9"/>
        <v>150</v>
      </c>
      <c r="CE6" s="21">
        <f t="shared" si="9"/>
        <v>150</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82.2</v>
      </c>
      <c r="CN6" s="21">
        <f t="shared" ref="CN6:CV6" si="10">IF(CN7="",NA(),CN7)</f>
        <v>79.83</v>
      </c>
      <c r="CO6" s="21">
        <f t="shared" si="10"/>
        <v>82.72</v>
      </c>
      <c r="CP6" s="21">
        <f t="shared" si="10"/>
        <v>81.25</v>
      </c>
      <c r="CQ6" s="21">
        <f t="shared" si="10"/>
        <v>84.55</v>
      </c>
      <c r="CR6" s="21">
        <f t="shared" si="10"/>
        <v>65.28</v>
      </c>
      <c r="CS6" s="21">
        <f t="shared" si="10"/>
        <v>64.92</v>
      </c>
      <c r="CT6" s="21">
        <f t="shared" si="10"/>
        <v>64.14</v>
      </c>
      <c r="CU6" s="21">
        <f t="shared" si="10"/>
        <v>63.71</v>
      </c>
      <c r="CV6" s="21">
        <f t="shared" si="10"/>
        <v>64.95</v>
      </c>
      <c r="CW6" s="20" t="str">
        <f>IF(CW7="","",IF(CW7="-","【-】","【"&amp;SUBSTITUTE(TEXT(CW7,"#,##0.00"),"-","△")&amp;"】"))</f>
        <v>【60.13】</v>
      </c>
      <c r="CX6" s="21">
        <f>IF(CX7="",NA(),CX7)</f>
        <v>93.18</v>
      </c>
      <c r="CY6" s="21">
        <f t="shared" ref="CY6:DG6" si="11">IF(CY7="",NA(),CY7)</f>
        <v>93.2</v>
      </c>
      <c r="CZ6" s="21">
        <f t="shared" si="11"/>
        <v>93.24</v>
      </c>
      <c r="DA6" s="21">
        <f t="shared" si="11"/>
        <v>93.25</v>
      </c>
      <c r="DB6" s="21">
        <f t="shared" si="11"/>
        <v>93.27</v>
      </c>
      <c r="DC6" s="21">
        <f t="shared" si="11"/>
        <v>92.72</v>
      </c>
      <c r="DD6" s="21">
        <f t="shared" si="11"/>
        <v>92.88</v>
      </c>
      <c r="DE6" s="21">
        <f t="shared" si="11"/>
        <v>92.9</v>
      </c>
      <c r="DF6" s="21">
        <f t="shared" si="11"/>
        <v>92.89</v>
      </c>
      <c r="DG6" s="21">
        <f t="shared" si="11"/>
        <v>93.08</v>
      </c>
      <c r="DH6" s="20" t="str">
        <f>IF(DH7="","",IF(DH7="-","【-】","【"&amp;SUBSTITUTE(TEXT(DH7,"#,##0.00"),"-","△")&amp;"】"))</f>
        <v>【96.00】</v>
      </c>
      <c r="DI6" s="21">
        <f>IF(DI7="",NA(),DI7)</f>
        <v>4.5</v>
      </c>
      <c r="DJ6" s="21">
        <f t="shared" ref="DJ6:DR6" si="12">IF(DJ7="",NA(),DJ7)</f>
        <v>8.57</v>
      </c>
      <c r="DK6" s="21">
        <f t="shared" si="12"/>
        <v>12.23</v>
      </c>
      <c r="DL6" s="21">
        <f t="shared" si="12"/>
        <v>15.42</v>
      </c>
      <c r="DM6" s="21">
        <f t="shared" si="12"/>
        <v>18.39</v>
      </c>
      <c r="DN6" s="21">
        <f t="shared" si="12"/>
        <v>23.79</v>
      </c>
      <c r="DO6" s="21">
        <f t="shared" si="12"/>
        <v>25.66</v>
      </c>
      <c r="DP6" s="21">
        <f t="shared" si="12"/>
        <v>27.46</v>
      </c>
      <c r="DQ6" s="21">
        <f t="shared" si="12"/>
        <v>29.93</v>
      </c>
      <c r="DR6" s="21">
        <f t="shared" si="12"/>
        <v>31.89</v>
      </c>
      <c r="DS6" s="20" t="str">
        <f>IF(DS7="","",IF(DS7="-","【-】","【"&amp;SUBSTITUTE(TEXT(DS7,"#,##0.00"),"-","△")&amp;"】"))</f>
        <v>【42.20】</v>
      </c>
      <c r="DT6" s="21">
        <f>IF(DT7="",NA(),DT7)</f>
        <v>2.33</v>
      </c>
      <c r="DU6" s="21">
        <f t="shared" ref="DU6:EC6" si="13">IF(DU7="",NA(),DU7)</f>
        <v>2.81</v>
      </c>
      <c r="DV6" s="21">
        <f t="shared" si="13"/>
        <v>3.11</v>
      </c>
      <c r="DW6" s="21">
        <f t="shared" si="13"/>
        <v>3.58</v>
      </c>
      <c r="DX6" s="21">
        <f t="shared" si="13"/>
        <v>4.42</v>
      </c>
      <c r="DY6" s="21">
        <f t="shared" si="13"/>
        <v>1.22</v>
      </c>
      <c r="DZ6" s="21">
        <f t="shared" si="13"/>
        <v>1.61</v>
      </c>
      <c r="EA6" s="21">
        <f t="shared" si="13"/>
        <v>2.08</v>
      </c>
      <c r="EB6" s="21">
        <f t="shared" si="13"/>
        <v>2.74</v>
      </c>
      <c r="EC6" s="21">
        <f t="shared" si="13"/>
        <v>3.24</v>
      </c>
      <c r="ED6" s="20" t="str">
        <f>IF(ED7="","",IF(ED7="-","【-】","【"&amp;SUBSTITUTE(TEXT(ED7,"#,##0.00"),"-","△")&amp;"】"))</f>
        <v>【9.46】</v>
      </c>
      <c r="EE6" s="21">
        <f>IF(EE7="",NA(),EE7)</f>
        <v>0.14000000000000001</v>
      </c>
      <c r="EF6" s="21">
        <f t="shared" ref="EF6:EN6" si="14">IF(EF7="",NA(),EF7)</f>
        <v>0.16</v>
      </c>
      <c r="EG6" s="21">
        <f t="shared" si="14"/>
        <v>0.22</v>
      </c>
      <c r="EH6" s="21">
        <f t="shared" si="14"/>
        <v>7.0000000000000007E-2</v>
      </c>
      <c r="EI6" s="21">
        <f t="shared" si="14"/>
        <v>0.2</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92045</v>
      </c>
      <c r="D7" s="23">
        <v>46</v>
      </c>
      <c r="E7" s="23">
        <v>17</v>
      </c>
      <c r="F7" s="23">
        <v>1</v>
      </c>
      <c r="G7" s="23">
        <v>0</v>
      </c>
      <c r="H7" s="23" t="s">
        <v>96</v>
      </c>
      <c r="I7" s="23" t="s">
        <v>97</v>
      </c>
      <c r="J7" s="23" t="s">
        <v>98</v>
      </c>
      <c r="K7" s="23" t="s">
        <v>99</v>
      </c>
      <c r="L7" s="23" t="s">
        <v>100</v>
      </c>
      <c r="M7" s="23" t="s">
        <v>101</v>
      </c>
      <c r="N7" s="24" t="s">
        <v>102</v>
      </c>
      <c r="O7" s="24">
        <v>69.099999999999994</v>
      </c>
      <c r="P7" s="24">
        <v>71.290000000000006</v>
      </c>
      <c r="Q7" s="24">
        <v>58.1</v>
      </c>
      <c r="R7" s="24">
        <v>2200</v>
      </c>
      <c r="S7" s="24">
        <v>112988</v>
      </c>
      <c r="T7" s="24">
        <v>356.04</v>
      </c>
      <c r="U7" s="24">
        <v>317.35000000000002</v>
      </c>
      <c r="V7" s="24">
        <v>80209</v>
      </c>
      <c r="W7" s="24">
        <v>28.85</v>
      </c>
      <c r="X7" s="24">
        <v>2780.21</v>
      </c>
      <c r="Y7" s="24">
        <v>112.71</v>
      </c>
      <c r="Z7" s="24">
        <v>115.78</v>
      </c>
      <c r="AA7" s="24">
        <v>114.31</v>
      </c>
      <c r="AB7" s="24">
        <v>120.34</v>
      </c>
      <c r="AC7" s="24">
        <v>107.84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55.11</v>
      </c>
      <c r="AV7" s="24">
        <v>81.64</v>
      </c>
      <c r="AW7" s="24">
        <v>91.05</v>
      </c>
      <c r="AX7" s="24">
        <v>107.61</v>
      </c>
      <c r="AY7" s="24">
        <v>107.59</v>
      </c>
      <c r="AZ7" s="24">
        <v>67.930000000000007</v>
      </c>
      <c r="BA7" s="24">
        <v>68.53</v>
      </c>
      <c r="BB7" s="24">
        <v>69.180000000000007</v>
      </c>
      <c r="BC7" s="24">
        <v>76.319999999999993</v>
      </c>
      <c r="BD7" s="24">
        <v>80.33</v>
      </c>
      <c r="BE7" s="24">
        <v>82.75</v>
      </c>
      <c r="BF7" s="24">
        <v>929.51</v>
      </c>
      <c r="BG7" s="24">
        <v>1212.72</v>
      </c>
      <c r="BH7" s="24">
        <v>896.98</v>
      </c>
      <c r="BI7" s="24">
        <v>976.45</v>
      </c>
      <c r="BJ7" s="24">
        <v>808.38</v>
      </c>
      <c r="BK7" s="24">
        <v>857.88</v>
      </c>
      <c r="BL7" s="24">
        <v>825.1</v>
      </c>
      <c r="BM7" s="24">
        <v>789.87</v>
      </c>
      <c r="BN7" s="24">
        <v>749.43</v>
      </c>
      <c r="BO7" s="24">
        <v>698.04</v>
      </c>
      <c r="BP7" s="24">
        <v>602.55999999999995</v>
      </c>
      <c r="BQ7" s="24">
        <v>79.44</v>
      </c>
      <c r="BR7" s="24">
        <v>80.97</v>
      </c>
      <c r="BS7" s="24">
        <v>81.77</v>
      </c>
      <c r="BT7" s="24">
        <v>82.36</v>
      </c>
      <c r="BU7" s="24">
        <v>82.01</v>
      </c>
      <c r="BV7" s="24">
        <v>94.97</v>
      </c>
      <c r="BW7" s="24">
        <v>97.07</v>
      </c>
      <c r="BX7" s="24">
        <v>98.06</v>
      </c>
      <c r="BY7" s="24">
        <v>98.46</v>
      </c>
      <c r="BZ7" s="24">
        <v>97.98</v>
      </c>
      <c r="CA7" s="24">
        <v>97.94</v>
      </c>
      <c r="CB7" s="24">
        <v>151.94</v>
      </c>
      <c r="CC7" s="24">
        <v>150</v>
      </c>
      <c r="CD7" s="24">
        <v>150</v>
      </c>
      <c r="CE7" s="24">
        <v>150</v>
      </c>
      <c r="CF7" s="24">
        <v>150</v>
      </c>
      <c r="CG7" s="24">
        <v>159.49</v>
      </c>
      <c r="CH7" s="24">
        <v>157.81</v>
      </c>
      <c r="CI7" s="24">
        <v>157.37</v>
      </c>
      <c r="CJ7" s="24">
        <v>157.44999999999999</v>
      </c>
      <c r="CK7" s="24">
        <v>159.75</v>
      </c>
      <c r="CL7" s="24">
        <v>140.97999999999999</v>
      </c>
      <c r="CM7" s="24">
        <v>82.2</v>
      </c>
      <c r="CN7" s="24">
        <v>79.83</v>
      </c>
      <c r="CO7" s="24">
        <v>82.72</v>
      </c>
      <c r="CP7" s="24">
        <v>81.25</v>
      </c>
      <c r="CQ7" s="24">
        <v>84.55</v>
      </c>
      <c r="CR7" s="24">
        <v>65.28</v>
      </c>
      <c r="CS7" s="24">
        <v>64.92</v>
      </c>
      <c r="CT7" s="24">
        <v>64.14</v>
      </c>
      <c r="CU7" s="24">
        <v>63.71</v>
      </c>
      <c r="CV7" s="24">
        <v>64.95</v>
      </c>
      <c r="CW7" s="24">
        <v>60.13</v>
      </c>
      <c r="CX7" s="24">
        <v>93.18</v>
      </c>
      <c r="CY7" s="24">
        <v>93.2</v>
      </c>
      <c r="CZ7" s="24">
        <v>93.24</v>
      </c>
      <c r="DA7" s="24">
        <v>93.25</v>
      </c>
      <c r="DB7" s="24">
        <v>93.27</v>
      </c>
      <c r="DC7" s="24">
        <v>92.72</v>
      </c>
      <c r="DD7" s="24">
        <v>92.88</v>
      </c>
      <c r="DE7" s="24">
        <v>92.9</v>
      </c>
      <c r="DF7" s="24">
        <v>92.89</v>
      </c>
      <c r="DG7" s="24">
        <v>93.08</v>
      </c>
      <c r="DH7" s="24">
        <v>96</v>
      </c>
      <c r="DI7" s="24">
        <v>4.5</v>
      </c>
      <c r="DJ7" s="24">
        <v>8.57</v>
      </c>
      <c r="DK7" s="24">
        <v>12.23</v>
      </c>
      <c r="DL7" s="24">
        <v>15.42</v>
      </c>
      <c r="DM7" s="24">
        <v>18.39</v>
      </c>
      <c r="DN7" s="24">
        <v>23.79</v>
      </c>
      <c r="DO7" s="24">
        <v>25.66</v>
      </c>
      <c r="DP7" s="24">
        <v>27.46</v>
      </c>
      <c r="DQ7" s="24">
        <v>29.93</v>
      </c>
      <c r="DR7" s="24">
        <v>31.89</v>
      </c>
      <c r="DS7" s="24">
        <v>42.2</v>
      </c>
      <c r="DT7" s="24">
        <v>2.33</v>
      </c>
      <c r="DU7" s="24">
        <v>2.81</v>
      </c>
      <c r="DV7" s="24">
        <v>3.11</v>
      </c>
      <c r="DW7" s="24">
        <v>3.58</v>
      </c>
      <c r="DX7" s="24">
        <v>4.42</v>
      </c>
      <c r="DY7" s="24">
        <v>1.22</v>
      </c>
      <c r="DZ7" s="24">
        <v>1.61</v>
      </c>
      <c r="EA7" s="24">
        <v>2.08</v>
      </c>
      <c r="EB7" s="24">
        <v>2.74</v>
      </c>
      <c r="EC7" s="24">
        <v>3.24</v>
      </c>
      <c r="ED7" s="24">
        <v>9.4600000000000009</v>
      </c>
      <c r="EE7" s="24">
        <v>0.14000000000000001</v>
      </c>
      <c r="EF7" s="24">
        <v>0.16</v>
      </c>
      <c r="EG7" s="24">
        <v>0.22</v>
      </c>
      <c r="EH7" s="24">
        <v>7.0000000000000007E-2</v>
      </c>
      <c r="EI7" s="24">
        <v>0.2</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2026-03-02T01:00:24Z</cp:lastPrinted>
  <dcterms:created xsi:type="dcterms:W3CDTF">2025-12-23T05:58:02Z</dcterms:created>
  <dcterms:modified xsi:type="dcterms:W3CDTF">2026-03-06T04:59:37Z</dcterms:modified>
  <cp:category/>
</cp:coreProperties>
</file>