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1 上水道\"/>
    </mc:Choice>
  </mc:AlternateContent>
  <xr:revisionPtr revIDLastSave="0" documentId="13_ncr:1_{829D41AC-2303-4BEC-88F5-E3974684C60C}" xr6:coauthVersionLast="47" xr6:coauthVersionMax="47" xr10:uidLastSave="{00000000-0000-0000-0000-000000000000}"/>
  <workbookProtection workbookAlgorithmName="SHA-512" workbookHashValue="jy+K3XO9WvMQJbuV5YEN0TuNaJrl1jRd0Y8ROi0vdyBoc6tptVQtXlzq5jowtGWmfFUK1GukfySavV9IOWLDUg==" workbookSaltValue="8ndGAGkGbWuT4k8EpzpNKQ==" workbookSpinCount="100000" lockStructure="1"/>
  <bookViews>
    <workbookView xWindow="45"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H85" i="4"/>
  <c r="G85" i="4"/>
  <c r="F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<sst xmlns="http://schemas.openxmlformats.org/spreadsheetml/2006/main" count="228" uniqueCount="111">
  <si>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</si>
  <si>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</si>
  <si>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</si>
  <si>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</si>
  <si>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</si>
  <si>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</si>
  <si>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</si>
  <si>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</si>
  <si>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</si>
  <si>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</si>
  <si>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</si>
  <si>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</si>
  <si>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</si>
  <si>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</si>
  <si>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</si>
  <si>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</si>
  <si>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</si>
  <si>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</si>
  <si>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</si>
  <si>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</si>
  <si>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</si>
  <si>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</si>
  <si>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</si>
  <si>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</si>
  <si>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</si>
  <si>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</si>
  <si>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</si>
  <si>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</si>
  <si>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</si>
  <si>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</si>
  <si>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</si>
  <si>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</si>
  <si>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R6年度は料金改定を行ったことによりR5年度に比べて増収となり、経営の健全性を維持することができた。しかしながら、人件費や物価高騰の影響で、経営状況については想定よりも料金改定の効果を得られなかった。また、有収率の改善が見られなかったことから、漏水調査・修繕を進めると共に、人口減少に伴うサービス需要の減少や効率的な人材配置、物価高騰の対応策について検討していく必要がある。管路・施設の老朽化は年々進んでいて、今後も耐用年数を迎える管路・施設が続くことから計画的な更新工事と事業費の確保に努めていく。</t>
    <rPh sb="10" eb="11">
      <t>オコナ</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</si>
  <si>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</si>
  <si>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</si>
  <si>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</si>
  <si>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</si>
  <si>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</si>
  <si>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</si>
  <si>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</si>
  <si>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</si>
  <si>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</si>
  <si>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</si>
  <si>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</si>
  <si>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</si>
  <si>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</si>
  <si>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</si>
  <si>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</si>
  <si>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</si>
  <si>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</si>
  <si>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</si>
  <si>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</si>
  <si>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</si>
  <si>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</si>
  <si>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</si>
  <si>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</si>
  <si>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</si>
  <si>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</si>
  <si>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</si>
  <si>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</si>
  <si>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</si>
  <si>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</si>
  <si>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</si>
  <si>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</si>
  <si>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</si>
  <si>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</si>
  <si>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</si>
  <si>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</si>
  <si>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</si>
  <si>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</si>
  <si>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</si>
  <si>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</si>
  <si>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</si>
  <si>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</si>
  <si>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</si>
  <si>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</si>
  <si>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</si>
  <si>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</si>
  <si>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</si>
  <si>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</si>
  <si>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</si>
  <si>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</si>
  <si>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</si>
  <si>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</si>
  <si>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</si>
  <si>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 xml:space="preserve">R6年4月に水道料金を改定したことに伴い給水収益が増加し、また、電力高騰に対する補助金の繰入れがあったことから、①「経常収支比率」は、前年度比3.1ポイントの増となった。また、⑤「料金回収率」においても、R5年度に引き続き100％を上回っており給水に係る費用を給水収益で賄うことができた。
R6年4月の料金改定により給水収益が増えたため、③「流動比率」においては、R5年度と比較して73.6ポイントの増で短期的な支払能力を維持している。
④「企業債残高対給水収益比率」はR5年度より減少しているが、全国・類似団体より高い水準であり、今後も計画的な企業債の活用を検討していく必要がある。
給水人口の減少及び節水機器の普及により、有収水量は減少が継続している。⑧「有収率」は全国・類似団体を大きく下回っておりR5年度から2.77ポイント減少した。⑥「給水原価」は人件費や物価の高騰の影響を受け8.38ポイント増加したものの、全国・類似団体と比べても安価な水準を維持している。⑦「施設利用率」は、R5年度から3.01ポイントの増で、全国・類似団体と比較しても高い水準を維持しているが、給水サービス需要を踏まえて適切な施設利用を検討していく必要がある。
</t>
    <rPh sb="300" eb="301">
      <t>オヨ</t>
    </rPh>
    <rPh sb="302" eb="304">
      <t>セッスイ</t>
    </rPh>
    <rPh sb="304" eb="306">
      <t>キキ</t>
    </rPh>
    <rPh sb="307" eb="309">
      <t>フキュウ</t>
    </rPh>
    <rPh sb="318" eb="320">
      <t>ゲンショウ</t>
    </rPh>
    <rPh sb="321" eb="323">
      <t>ケイゾク</t>
    </rPh>
    <rPh sb="335" eb="337">
      <t>ゼンコク</t>
    </rPh>
    <rPh sb="338" eb="340">
      <t>ルイジ</t>
    </rPh>
    <rPh sb="340" eb="342">
      <t>ダンタイ</t>
    </rPh>
    <rPh sb="343" eb="344">
      <t>オオ</t>
    </rPh>
    <rPh sb="346" eb="348">
      <t>シタマワ</t>
    </rPh>
    <rPh sb="354" eb="356">
      <t>ネンド</t>
    </rPh>
    <rPh sb="447" eb="449">
      <t>ネンド</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</si>
  <si>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</si>
  <si>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</si>
  <si>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</si>
  <si>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</si>
  <si>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</si>
  <si>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</si>
  <si>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</si>
  <si>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</si>
  <si>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</si>
  <si>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栃木県　栃木市</t>
  </si>
  <si>
    <t>法適用</t>
  </si>
  <si>
    <t>水道事業</t>
  </si>
  <si>
    <t>末端給水事業</t>
  </si>
  <si>
    <t>A3</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</si>
  <si>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</si>
  <si>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</si>
  <si>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</si>
  <si>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</si>
  <si>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</si>
  <si>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</si>
  <si>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</si>
  <si>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</si>
  <si>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</si>
  <si>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</si>
  <si>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有形固定資産減価償却率」は年々増加傾向にあり、全国・類似団体と比較しても資産の老朽化が進んでいる。②「管路経年化率」はほぼ横ばいで、今後とも施設整備計画に基づき管路施設の更新を計画的に進めていく。③「管路更新率」は全国・類似団体と同程度でR5年度から、管路以外の更新を進めているため低い水準を維持している。事業費や耐用年数を加味して、管路と施設のバランスをとりながら更新工事を進めていく必要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</si>
</sst>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1.84</c:v>
                </c:pt>
                <c:pt idx="1">
                  <c:v>1.47</c:v>
                </c:pt>
                <c:pt idx="2">
                  <c:v>1.32</c:v>
                </c:pt>
                <c:pt idx="3">
                  <c:v>0.62</c:v>
                </c:pt>
                <c:pt idx="4">
                  <c:v>0.59</c:v>
                </c:pt>
              </c:numCache>
            </c:numRef>
          </c:val>
          <c:extLst>
            <c:ext xmlns:c16="http://schemas.microsoft.com/office/drawing/2014/chart" uri="{C3380CC4-5D6E-409C-BE32-E72D297353CC}">
              <c16:uniqueId val="{00000000-0AB3-46E7-B117-3C0475239D0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0.62</c:v>
                </c:pt>
                <c:pt idx="2">
                  <c:v>0.6</c:v>
                </c:pt>
                <c:pt idx="3">
                  <c:v>0.57999999999999996</c:v>
                </c:pt>
                <c:pt idx="4">
                  <c:v>0.56999999999999995</c:v>
                </c:pt>
              </c:numCache>
            </c:numRef>
          </c:val>
          <c:smooth val="0"/>
          <c:extLst>
            <c:ext xmlns:c16="http://schemas.microsoft.com/office/drawing/2014/chart" uri="{C3380CC4-5D6E-409C-BE32-E72D297353CC}">
              <c16:uniqueId val="{00000001-0AB3-46E7-B117-3C0475239D0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70.599999999999994</c:v>
                </c:pt>
                <c:pt idx="1">
                  <c:v>68.75</c:v>
                </c:pt>
                <c:pt idx="2">
                  <c:v>70.03</c:v>
                </c:pt>
                <c:pt idx="3">
                  <c:v>72.47</c:v>
                </c:pt>
                <c:pt idx="4">
                  <c:v>75.48</c:v>
                </c:pt>
              </c:numCache>
            </c:numRef>
          </c:val>
          <c:extLst>
            <c:ext xmlns:c16="http://schemas.microsoft.com/office/drawing/2014/chart" uri="{C3380CC4-5D6E-409C-BE32-E72D297353CC}">
              <c16:uniqueId val="{00000000-A868-4179-9D5F-82FE770CB38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63.23</c:v>
                </c:pt>
                <c:pt idx="1">
                  <c:v>62.59</c:v>
                </c:pt>
                <c:pt idx="2">
                  <c:v>61.81</c:v>
                </c:pt>
                <c:pt idx="3">
                  <c:v>62.35</c:v>
                </c:pt>
                <c:pt idx="4">
                  <c:v>62.69</c:v>
                </c:pt>
              </c:numCache>
            </c:numRef>
          </c:val>
          <c:smooth val="0"/>
          <c:extLst>
            <c:ext xmlns:c16="http://schemas.microsoft.com/office/drawing/2014/chart" uri="{C3380CC4-5D6E-409C-BE32-E72D297353CC}">
              <c16:uniqueId val="{00000001-A868-4179-9D5F-82FE770CB38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73.260000000000005</c:v>
                </c:pt>
                <c:pt idx="1">
                  <c:v>74.58</c:v>
                </c:pt>
                <c:pt idx="2">
                  <c:v>72.91</c:v>
                </c:pt>
                <c:pt idx="3">
                  <c:v>70.06</c:v>
                </c:pt>
                <c:pt idx="4">
                  <c:v>67.290000000000006</c:v>
                </c:pt>
              </c:numCache>
            </c:numRef>
          </c:val>
          <c:extLst>
            <c:ext xmlns:c16="http://schemas.microsoft.com/office/drawing/2014/chart" uri="{C3380CC4-5D6E-409C-BE32-E72D297353CC}">
              <c16:uniqueId val="{00000000-0602-44F8-A3E7-5097497CF05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89.35</c:v>
                </c:pt>
                <c:pt idx="1">
                  <c:v>89.7</c:v>
                </c:pt>
                <c:pt idx="2">
                  <c:v>89.24</c:v>
                </c:pt>
                <c:pt idx="3">
                  <c:v>88.71</c:v>
                </c:pt>
                <c:pt idx="4">
                  <c:v>88.32</c:v>
                </c:pt>
              </c:numCache>
            </c:numRef>
          </c:val>
          <c:smooth val="0"/>
          <c:extLst>
            <c:ext xmlns:c16="http://schemas.microsoft.com/office/drawing/2014/chart" uri="{C3380CC4-5D6E-409C-BE32-E72D297353CC}">
              <c16:uniqueId val="{00000001-0602-44F8-A3E7-5097497CF05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110.19</c:v>
                </c:pt>
                <c:pt idx="1">
                  <c:v>107.12</c:v>
                </c:pt>
                <c:pt idx="2">
                  <c:v>108.06</c:v>
                </c:pt>
                <c:pt idx="3">
                  <c:v>110.39</c:v>
                </c:pt>
                <c:pt idx="4">
                  <c:v>113.49</c:v>
                </c:pt>
              </c:numCache>
            </c:numRef>
          </c:val>
          <c:extLst>
            <c:ext xmlns:c16="http://schemas.microsoft.com/office/drawing/2014/chart" uri="{C3380CC4-5D6E-409C-BE32-E72D297353CC}">
              <c16:uniqueId val="{00000000-E2D2-499F-A5D3-F251F11EA89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111.89</c:v>
                </c:pt>
                <c:pt idx="2">
                  <c:v>109.99</c:v>
                </c:pt>
                <c:pt idx="3">
                  <c:v>110.2</c:v>
                </c:pt>
                <c:pt idx="4">
                  <c:v>108.49</c:v>
                </c:pt>
              </c:numCache>
            </c:numRef>
          </c:val>
          <c:smooth val="0"/>
          <c:extLst>
            <c:ext xmlns:c16="http://schemas.microsoft.com/office/drawing/2014/chart" uri="{C3380CC4-5D6E-409C-BE32-E72D297353CC}">
              <c16:uniqueId val="{00000001-E2D2-499F-A5D3-F251F11EA89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50.93</c:v>
                </c:pt>
                <c:pt idx="1">
                  <c:v>51.24</c:v>
                </c:pt>
                <c:pt idx="2">
                  <c:v>52.16</c:v>
                </c:pt>
                <c:pt idx="3">
                  <c:v>52.97</c:v>
                </c:pt>
                <c:pt idx="4">
                  <c:v>53.68</c:v>
                </c:pt>
              </c:numCache>
            </c:numRef>
          </c:val>
          <c:extLst>
            <c:ext xmlns:c16="http://schemas.microsoft.com/office/drawing/2014/chart" uri="{C3380CC4-5D6E-409C-BE32-E72D297353CC}">
              <c16:uniqueId val="{00000000-190E-40B2-BCE9-49896B5C3D6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49.62</c:v>
                </c:pt>
                <c:pt idx="1">
                  <c:v>50.5</c:v>
                </c:pt>
                <c:pt idx="2">
                  <c:v>51.28</c:v>
                </c:pt>
                <c:pt idx="3">
                  <c:v>51.95</c:v>
                </c:pt>
                <c:pt idx="4">
                  <c:v>52.55</c:v>
                </c:pt>
              </c:numCache>
            </c:numRef>
          </c:val>
          <c:smooth val="0"/>
          <c:extLst>
            <c:ext xmlns:c16="http://schemas.microsoft.com/office/drawing/2014/chart" uri="{C3380CC4-5D6E-409C-BE32-E72D297353CC}">
              <c16:uniqueId val="{00000001-190E-40B2-BCE9-49896B5C3D6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8.8000000000000007</c:v>
                </c:pt>
                <c:pt idx="1">
                  <c:v>18.010000000000002</c:v>
                </c:pt>
                <c:pt idx="2">
                  <c:v>18.239999999999998</c:v>
                </c:pt>
                <c:pt idx="3">
                  <c:v>19</c:v>
                </c:pt>
                <c:pt idx="4">
                  <c:v>18.420000000000002</c:v>
                </c:pt>
              </c:numCache>
            </c:numRef>
          </c:val>
          <c:extLst>
            <c:ext xmlns:c16="http://schemas.microsoft.com/office/drawing/2014/chart" uri="{C3380CC4-5D6E-409C-BE32-E72D297353CC}">
              <c16:uniqueId val="{00000000-B522-47E7-9EB7-BB1A52226A4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19.510000000000002</c:v>
                </c:pt>
                <c:pt idx="1">
                  <c:v>21.19</c:v>
                </c:pt>
                <c:pt idx="2">
                  <c:v>22.64</c:v>
                </c:pt>
                <c:pt idx="3">
                  <c:v>24.49</c:v>
                </c:pt>
                <c:pt idx="4">
                  <c:v>25.85</c:v>
                </c:pt>
              </c:numCache>
            </c:numRef>
          </c:val>
          <c:smooth val="0"/>
          <c:extLst>
            <c:ext xmlns:c16="http://schemas.microsoft.com/office/drawing/2014/chart" uri="{C3380CC4-5D6E-409C-BE32-E72D297353CC}">
              <c16:uniqueId val="{00000001-B522-47E7-9EB7-BB1A52226A4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D4C-4604-89A7-C2996ECA90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
                  <c:v>0</c:v>
                </c:pt>
                <c:pt idx="1">
                  <c:v>0.45</c:v>
                </c:pt>
                <c:pt idx="2" formatCode="#,##0.00;&quot;△&quot;#,##0.00">
                  <c:v>0</c:v>
                </c:pt>
                <c:pt idx="3">
                  <c:v>0.05</c:v>
                </c:pt>
                <c:pt idx="4" formatCode="#,##0.00;&quot;△&quot;#,##0.00">
                  <c:v>0</c:v>
                </c:pt>
              </c:numCache>
            </c:numRef>
          </c:val>
          <c:smooth val="0"/>
          <c:extLst>
            <c:ext xmlns:c16="http://schemas.microsoft.com/office/drawing/2014/chart" uri="{C3380CC4-5D6E-409C-BE32-E72D297353CC}">
              <c16:uniqueId val="{00000001-8D4C-4604-89A7-C2996ECA90C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333.96</c:v>
                </c:pt>
                <c:pt idx="1">
                  <c:v>292.19</c:v>
                </c:pt>
                <c:pt idx="2">
                  <c:v>303.62</c:v>
                </c:pt>
                <c:pt idx="3">
                  <c:v>279.69</c:v>
                </c:pt>
                <c:pt idx="4">
                  <c:v>353.29</c:v>
                </c:pt>
              </c:numCache>
            </c:numRef>
          </c:val>
          <c:extLst>
            <c:ext xmlns:c16="http://schemas.microsoft.com/office/drawing/2014/chart" uri="{C3380CC4-5D6E-409C-BE32-E72D297353CC}">
              <c16:uniqueId val="{00000000-7C21-4746-AD77-11DD093FD55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360.96</c:v>
                </c:pt>
                <c:pt idx="1">
                  <c:v>351.29</c:v>
                </c:pt>
                <c:pt idx="2">
                  <c:v>364.24</c:v>
                </c:pt>
                <c:pt idx="3">
                  <c:v>369.82</c:v>
                </c:pt>
                <c:pt idx="4">
                  <c:v>355.75</c:v>
                </c:pt>
              </c:numCache>
            </c:numRef>
          </c:val>
          <c:smooth val="0"/>
          <c:extLst>
            <c:ext xmlns:c16="http://schemas.microsoft.com/office/drawing/2014/chart" uri="{C3380CC4-5D6E-409C-BE32-E72D297353CC}">
              <c16:uniqueId val="{00000001-7C21-4746-AD77-11DD093FD55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361.32</c:v>
                </c:pt>
                <c:pt idx="1">
                  <c:v>361.78</c:v>
                </c:pt>
                <c:pt idx="2">
                  <c:v>355.48</c:v>
                </c:pt>
                <c:pt idx="3">
                  <c:v>337.14</c:v>
                </c:pt>
                <c:pt idx="4">
                  <c:v>315.97000000000003</c:v>
                </c:pt>
              </c:numCache>
            </c:numRef>
          </c:val>
          <c:extLst>
            <c:ext xmlns:c16="http://schemas.microsoft.com/office/drawing/2014/chart" uri="{C3380CC4-5D6E-409C-BE32-E72D297353CC}">
              <c16:uniqueId val="{00000000-14E6-44B7-A6D9-DBE1E4D01E1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239.18</c:v>
                </c:pt>
                <c:pt idx="1">
                  <c:v>236.29</c:v>
                </c:pt>
                <c:pt idx="2">
                  <c:v>238.77</c:v>
                </c:pt>
                <c:pt idx="3">
                  <c:v>218.57</c:v>
                </c:pt>
                <c:pt idx="4">
                  <c:v>222.45</c:v>
                </c:pt>
              </c:numCache>
            </c:numRef>
          </c:val>
          <c:smooth val="0"/>
          <c:extLst>
            <c:ext xmlns:c16="http://schemas.microsoft.com/office/drawing/2014/chart" uri="{C3380CC4-5D6E-409C-BE32-E72D297353CC}">
              <c16:uniqueId val="{00000001-14E6-44B7-A6D9-DBE1E4D01E1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106.54</c:v>
                </c:pt>
                <c:pt idx="1">
                  <c:v>103.22</c:v>
                </c:pt>
                <c:pt idx="2">
                  <c:v>98.79</c:v>
                </c:pt>
                <c:pt idx="3">
                  <c:v>103.55</c:v>
                </c:pt>
                <c:pt idx="4">
                  <c:v>106.28</c:v>
                </c:pt>
              </c:numCache>
            </c:numRef>
          </c:val>
          <c:extLst>
            <c:ext xmlns:c16="http://schemas.microsoft.com/office/drawing/2014/chart" uri="{C3380CC4-5D6E-409C-BE32-E72D297353CC}">
              <c16:uniqueId val="{00000000-97ED-43E2-876E-9E6DE222CF1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101.89</c:v>
                </c:pt>
                <c:pt idx="1">
                  <c:v>104.33</c:v>
                </c:pt>
                <c:pt idx="2">
                  <c:v>98.85</c:v>
                </c:pt>
                <c:pt idx="3">
                  <c:v>101.78</c:v>
                </c:pt>
                <c:pt idx="4">
                  <c:v>100.33</c:v>
                </c:pt>
              </c:numCache>
            </c:numRef>
          </c:val>
          <c:smooth val="0"/>
          <c:extLst>
            <c:ext xmlns:c16="http://schemas.microsoft.com/office/drawing/2014/chart" uri="{C3380CC4-5D6E-409C-BE32-E72D297353CC}">
              <c16:uniqueId val="{00000001-97ED-43E2-876E-9E6DE222CF1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119.54</c:v>
                </c:pt>
                <c:pt idx="1">
                  <c:v>123.87</c:v>
                </c:pt>
                <c:pt idx="2">
                  <c:v>130.16999999999999</c:v>
                </c:pt>
                <c:pt idx="3">
                  <c:v>125.08</c:v>
                </c:pt>
                <c:pt idx="4">
                  <c:v>133.46</c:v>
                </c:pt>
              </c:numCache>
            </c:numRef>
          </c:val>
          <c:extLst>
            <c:ext xmlns:c16="http://schemas.microsoft.com/office/drawing/2014/chart" uri="{C3380CC4-5D6E-409C-BE32-E72D297353CC}">
              <c16:uniqueId val="{00000000-8AEF-42ED-9678-B56879C378C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156.32</c:v>
                </c:pt>
                <c:pt idx="1">
                  <c:v>157.4</c:v>
                </c:pt>
                <c:pt idx="2">
                  <c:v>162.61000000000001</c:v>
                </c:pt>
                <c:pt idx="3">
                  <c:v>163.94</c:v>
                </c:pt>
                <c:pt idx="4">
                  <c:v>169.31</c:v>
                </c:pt>
              </c:numCache>
            </c:numRef>
          </c:val>
          <c:smooth val="0"/>
          <c:extLst>
            <c:ext xmlns:c16="http://schemas.microsoft.com/office/drawing/2014/chart" uri="{C3380CC4-5D6E-409C-BE32-E72D297353CC}">
              <c16:uniqueId val="{00000001-8AEF-42ED-9678-B56879C378C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5</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栃木県　栃木市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10</v>
      </c>
      <c r="C7" s="52"/>
      <c r="D7" s="52"/>
      <c r="E7" s="52"/>
      <c r="F7" s="52"/>
      <c r="G7" s="52"/>
      <c r="H7" s="52"/>
      <c r="I7" s="51" t="s">
        <v>16</v>
      </c>
      <c r="J7" s="52"/>
      <c r="K7" s="52"/>
      <c r="L7" s="52"/>
      <c r="M7" s="52"/>
      <c r="N7" s="52"/>
      <c r="O7" s="67"/>
      <c r="P7" s="53" t="s">
        <v>9</v>
      </c>
      <c r="Q7" s="53"/>
      <c r="R7" s="53"/>
      <c r="S7" s="53"/>
      <c r="T7" s="53"/>
      <c r="U7" s="53"/>
      <c r="V7" s="53"/>
      <c r="W7" s="53" t="s">
        <v>17</v>
      </c>
      <c r="X7" s="53"/>
      <c r="Y7" s="53"/>
      <c r="Z7" s="53"/>
      <c r="AA7" s="53"/>
      <c r="AB7" s="53"/>
      <c r="AC7" s="53"/>
      <c r="AD7" s="53" t="s">
        <v>8</v>
      </c>
      <c r="AE7" s="53"/>
      <c r="AF7" s="53"/>
      <c r="AG7" s="53"/>
      <c r="AH7" s="53"/>
      <c r="AI7" s="53"/>
      <c r="AJ7" s="53"/>
      <c r="AK7" s="2"/>
      <c r="AL7" s="53" t="s">
        <v>2</v>
      </c>
      <c r="AM7" s="53"/>
      <c r="AN7" s="53"/>
      <c r="AO7" s="53"/>
      <c r="AP7" s="53"/>
      <c r="AQ7" s="53"/>
      <c r="AR7" s="53"/>
      <c r="AS7" s="53"/>
      <c r="AT7" s="51" t="s">
        <v>14</v>
      </c>
      <c r="AU7" s="52"/>
      <c r="AV7" s="52"/>
      <c r="AW7" s="52"/>
      <c r="AX7" s="52"/>
      <c r="AY7" s="52"/>
      <c r="AZ7" s="52"/>
      <c r="BA7" s="52"/>
      <c r="BB7" s="53" t="s">
        <v>18</v>
      </c>
      <c r="BC7" s="53"/>
      <c r="BD7" s="53"/>
      <c r="BE7" s="53"/>
      <c r="BF7" s="53"/>
      <c r="BG7" s="53"/>
      <c r="BH7" s="53"/>
      <c r="BI7" s="53"/>
      <c r="BJ7" s="3"/>
      <c r="BK7" s="3"/>
      <c r="BL7" s="68" t="s">
        <v>19</v>
      </c>
      <c r="BM7" s="69"/>
      <c r="BN7" s="69"/>
      <c r="BO7" s="69"/>
      <c r="BP7" s="69"/>
      <c r="BQ7" s="69"/>
      <c r="BR7" s="69"/>
      <c r="BS7" s="69"/>
      <c r="BT7" s="69"/>
      <c r="BU7" s="69"/>
      <c r="BV7" s="69"/>
      <c r="BW7" s="69"/>
      <c r="BX7" s="69"/>
      <c r="BY7" s="7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A3</v>
      </c>
      <c r="X8" s="74"/>
      <c r="Y8" s="74"/>
      <c r="Z8" s="74"/>
      <c r="AA8" s="74"/>
      <c r="AB8" s="74"/>
      <c r="AC8" s="74"/>
      <c r="AD8" s="74" t="str">
        <f>データ!$M$6</f>
        <v>非設置</v>
      </c>
      <c r="AE8" s="74"/>
      <c r="AF8" s="74"/>
      <c r="AG8" s="74"/>
      <c r="AH8" s="74"/>
      <c r="AI8" s="74"/>
      <c r="AJ8" s="74"/>
      <c r="AK8" s="2"/>
      <c r="AL8" s="62">
        <f>データ!$R$6</f>
        <v>153088</v>
      </c>
      <c r="AM8" s="62"/>
      <c r="AN8" s="62"/>
      <c r="AO8" s="62"/>
      <c r="AP8" s="62"/>
      <c r="AQ8" s="62"/>
      <c r="AR8" s="62"/>
      <c r="AS8" s="62"/>
      <c r="AT8" s="58">
        <f>データ!$S$6</f>
        <v>331.5</v>
      </c>
      <c r="AU8" s="59"/>
      <c r="AV8" s="59"/>
      <c r="AW8" s="59"/>
      <c r="AX8" s="59"/>
      <c r="AY8" s="59"/>
      <c r="AZ8" s="59"/>
      <c r="BA8" s="59"/>
      <c r="BB8" s="61">
        <f>データ!$T$6</f>
        <v>461.8</v>
      </c>
      <c r="BC8" s="61"/>
      <c r="BD8" s="61"/>
      <c r="BE8" s="61"/>
      <c r="BF8" s="61"/>
      <c r="BG8" s="61"/>
      <c r="BH8" s="61"/>
      <c r="BI8" s="61"/>
      <c r="BJ8" s="3"/>
      <c r="BK8" s="3"/>
      <c r="BL8" s="75" t="s">
        <v>15</v>
      </c>
      <c r="BM8" s="76"/>
      <c r="BN8" s="77" t="s">
        <v>21</v>
      </c>
      <c r="BO8" s="77"/>
      <c r="BP8" s="77"/>
      <c r="BQ8" s="77"/>
      <c r="BR8" s="77"/>
      <c r="BS8" s="77"/>
      <c r="BT8" s="77"/>
      <c r="BU8" s="77"/>
      <c r="BV8" s="77"/>
      <c r="BW8" s="77"/>
      <c r="BX8" s="77"/>
      <c r="BY8" s="78"/>
    </row>
    <row r="9" spans="1:78" ht="18.75" customHeight="1" x14ac:dyDescent="0.2">
      <c r="A9" s="2"/>
      <c r="B9" s="51" t="s">
        <v>23</v>
      </c>
      <c r="C9" s="52"/>
      <c r="D9" s="52"/>
      <c r="E9" s="52"/>
      <c r="F9" s="52"/>
      <c r="G9" s="52"/>
      <c r="H9" s="52"/>
      <c r="I9" s="51" t="s">
        <v>24</v>
      </c>
      <c r="J9" s="52"/>
      <c r="K9" s="52"/>
      <c r="L9" s="52"/>
      <c r="M9" s="52"/>
      <c r="N9" s="52"/>
      <c r="O9" s="67"/>
      <c r="P9" s="53" t="s">
        <v>26</v>
      </c>
      <c r="Q9" s="53"/>
      <c r="R9" s="53"/>
      <c r="S9" s="53"/>
      <c r="T9" s="53"/>
      <c r="U9" s="53"/>
      <c r="V9" s="53"/>
      <c r="W9" s="53" t="s">
        <v>22</v>
      </c>
      <c r="X9" s="53"/>
      <c r="Y9" s="53"/>
      <c r="Z9" s="53"/>
      <c r="AA9" s="53"/>
      <c r="AB9" s="53"/>
      <c r="AC9" s="53"/>
      <c r="AD9" s="2"/>
      <c r="AE9" s="2"/>
      <c r="AF9" s="2"/>
      <c r="AG9" s="2"/>
      <c r="AH9" s="2"/>
      <c r="AI9" s="2"/>
      <c r="AJ9" s="2"/>
      <c r="AK9" s="2"/>
      <c r="AL9" s="53" t="s">
        <v>29</v>
      </c>
      <c r="AM9" s="53"/>
      <c r="AN9" s="53"/>
      <c r="AO9" s="53"/>
      <c r="AP9" s="53"/>
      <c r="AQ9" s="53"/>
      <c r="AR9" s="53"/>
      <c r="AS9" s="53"/>
      <c r="AT9" s="51" t="s">
        <v>31</v>
      </c>
      <c r="AU9" s="52"/>
      <c r="AV9" s="52"/>
      <c r="AW9" s="52"/>
      <c r="AX9" s="52"/>
      <c r="AY9" s="52"/>
      <c r="AZ9" s="52"/>
      <c r="BA9" s="52"/>
      <c r="BB9" s="53" t="s">
        <v>1</v>
      </c>
      <c r="BC9" s="53"/>
      <c r="BD9" s="53"/>
      <c r="BE9" s="53"/>
      <c r="BF9" s="53"/>
      <c r="BG9" s="53"/>
      <c r="BH9" s="53"/>
      <c r="BI9" s="53"/>
      <c r="BJ9" s="3"/>
      <c r="BK9" s="3"/>
      <c r="BL9" s="54" t="s">
        <v>33</v>
      </c>
      <c r="BM9" s="55"/>
      <c r="BN9" s="56" t="s">
        <v>35</v>
      </c>
      <c r="BO9" s="56"/>
      <c r="BP9" s="56"/>
      <c r="BQ9" s="56"/>
      <c r="BR9" s="56"/>
      <c r="BS9" s="56"/>
      <c r="BT9" s="56"/>
      <c r="BU9" s="56"/>
      <c r="BV9" s="56"/>
      <c r="BW9" s="56"/>
      <c r="BX9" s="56"/>
      <c r="BY9" s="57"/>
    </row>
    <row r="10" spans="1:78" ht="18.75" customHeight="1" x14ac:dyDescent="0.2">
      <c r="A10" s="2"/>
      <c r="B10" s="58" t="str">
        <f>データ!$N$6</f>
        <v>-</v>
      </c>
      <c r="C10" s="59"/>
      <c r="D10" s="59"/>
      <c r="E10" s="59"/>
      <c r="F10" s="59"/>
      <c r="G10" s="59"/>
      <c r="H10" s="59"/>
      <c r="I10" s="58">
        <f>データ!$O$6</f>
        <v>73.02</v>
      </c>
      <c r="J10" s="59"/>
      <c r="K10" s="59"/>
      <c r="L10" s="59"/>
      <c r="M10" s="59"/>
      <c r="N10" s="59"/>
      <c r="O10" s="60"/>
      <c r="P10" s="61">
        <f>データ!$P$6</f>
        <v>93.93</v>
      </c>
      <c r="Q10" s="61"/>
      <c r="R10" s="61"/>
      <c r="S10" s="61"/>
      <c r="T10" s="61"/>
      <c r="U10" s="61"/>
      <c r="V10" s="61"/>
      <c r="W10" s="62">
        <f>データ!$Q$6</f>
        <v>2640</v>
      </c>
      <c r="X10" s="62"/>
      <c r="Y10" s="62"/>
      <c r="Z10" s="62"/>
      <c r="AA10" s="62"/>
      <c r="AB10" s="62"/>
      <c r="AC10" s="62"/>
      <c r="AD10" s="2"/>
      <c r="AE10" s="2"/>
      <c r="AF10" s="2"/>
      <c r="AG10" s="2"/>
      <c r="AH10" s="2"/>
      <c r="AI10" s="2"/>
      <c r="AJ10" s="2"/>
      <c r="AK10" s="2"/>
      <c r="AL10" s="62">
        <f>データ!$U$6</f>
        <v>143085</v>
      </c>
      <c r="AM10" s="62"/>
      <c r="AN10" s="62"/>
      <c r="AO10" s="62"/>
      <c r="AP10" s="62"/>
      <c r="AQ10" s="62"/>
      <c r="AR10" s="62"/>
      <c r="AS10" s="62"/>
      <c r="AT10" s="58">
        <f>データ!$V$6</f>
        <v>301.48</v>
      </c>
      <c r="AU10" s="59"/>
      <c r="AV10" s="59"/>
      <c r="AW10" s="59"/>
      <c r="AX10" s="59"/>
      <c r="AY10" s="59"/>
      <c r="AZ10" s="59"/>
      <c r="BA10" s="59"/>
      <c r="BB10" s="61">
        <f>データ!$W$6</f>
        <v>474.61</v>
      </c>
      <c r="BC10" s="61"/>
      <c r="BD10" s="61"/>
      <c r="BE10" s="61"/>
      <c r="BF10" s="61"/>
      <c r="BG10" s="61"/>
      <c r="BH10" s="61"/>
      <c r="BI10" s="61"/>
      <c r="BJ10" s="2"/>
      <c r="BK10" s="2"/>
      <c r="BL10" s="63" t="s">
        <v>37</v>
      </c>
      <c r="BM10" s="64"/>
      <c r="BN10" s="65" t="s">
        <v>39</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40</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42</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3" t="s">
        <v>43</v>
      </c>
      <c r="BM14" s="34"/>
      <c r="BN14" s="34"/>
      <c r="BO14" s="34"/>
      <c r="BP14" s="34"/>
      <c r="BQ14" s="34"/>
      <c r="BR14" s="34"/>
      <c r="BS14" s="34"/>
      <c r="BT14" s="34"/>
      <c r="BU14" s="34"/>
      <c r="BV14" s="34"/>
      <c r="BW14" s="34"/>
      <c r="BX14" s="34"/>
      <c r="BY14" s="34"/>
      <c r="BZ14" s="35"/>
    </row>
    <row r="15" spans="1:78" ht="13.5" customHeight="1" x14ac:dyDescent="0.2">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39" t="s">
        <v>85</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3" t="s">
        <v>45</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39" t="s">
        <v>110</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39"/>
      <c r="BM58" s="40"/>
      <c r="BN58" s="40"/>
      <c r="BO58" s="40"/>
      <c r="BP58" s="40"/>
      <c r="BQ58" s="40"/>
      <c r="BR58" s="40"/>
      <c r="BS58" s="40"/>
      <c r="BT58" s="40"/>
      <c r="BU58" s="40"/>
      <c r="BV58" s="40"/>
      <c r="BW58" s="40"/>
      <c r="BX58" s="40"/>
      <c r="BY58" s="40"/>
      <c r="BZ58" s="41"/>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39"/>
      <c r="BM59" s="40"/>
      <c r="BN59" s="40"/>
      <c r="BO59" s="40"/>
      <c r="BP59" s="40"/>
      <c r="BQ59" s="40"/>
      <c r="BR59" s="40"/>
      <c r="BS59" s="40"/>
      <c r="BT59" s="40"/>
      <c r="BU59" s="40"/>
      <c r="BV59" s="40"/>
      <c r="BW59" s="40"/>
      <c r="BX59" s="40"/>
      <c r="BY59" s="40"/>
      <c r="BZ59" s="41"/>
    </row>
    <row r="60" spans="1:78" ht="13.5" customHeight="1" x14ac:dyDescent="0.2">
      <c r="A60" s="2"/>
      <c r="B60" s="30" t="s">
        <v>13</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39"/>
      <c r="BM60" s="40"/>
      <c r="BN60" s="40"/>
      <c r="BO60" s="40"/>
      <c r="BP60" s="40"/>
      <c r="BQ60" s="40"/>
      <c r="BR60" s="40"/>
      <c r="BS60" s="40"/>
      <c r="BT60" s="40"/>
      <c r="BU60" s="40"/>
      <c r="BV60" s="40"/>
      <c r="BW60" s="40"/>
      <c r="BX60" s="40"/>
      <c r="BY60" s="40"/>
      <c r="BZ60" s="41"/>
    </row>
    <row r="61" spans="1:78" ht="13.5" customHeight="1" x14ac:dyDescent="0.2">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3" t="s">
        <v>12</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39" t="s">
        <v>32</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39"/>
      <c r="BM80" s="40"/>
      <c r="BN80" s="40"/>
      <c r="BO80" s="40"/>
      <c r="BP80" s="40"/>
      <c r="BQ80" s="40"/>
      <c r="BR80" s="40"/>
      <c r="BS80" s="40"/>
      <c r="BT80" s="40"/>
      <c r="BU80" s="40"/>
      <c r="BV80" s="40"/>
      <c r="BW80" s="40"/>
      <c r="BX80" s="40"/>
      <c r="BY80" s="40"/>
      <c r="BZ80" s="41"/>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39"/>
      <c r="BM81" s="40"/>
      <c r="BN81" s="40"/>
      <c r="BO81" s="40"/>
      <c r="BP81" s="40"/>
      <c r="BQ81" s="40"/>
      <c r="BR81" s="40"/>
      <c r="BS81" s="40"/>
      <c r="BT81" s="40"/>
      <c r="BU81" s="40"/>
      <c r="BV81" s="40"/>
      <c r="BW81" s="40"/>
      <c r="BX81" s="40"/>
      <c r="BY81" s="40"/>
      <c r="BZ81" s="41"/>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2"/>
      <c r="BM82" s="43"/>
      <c r="BN82" s="43"/>
      <c r="BO82" s="43"/>
      <c r="BP82" s="43"/>
      <c r="BQ82" s="43"/>
      <c r="BR82" s="43"/>
      <c r="BS82" s="43"/>
      <c r="BT82" s="43"/>
      <c r="BU82" s="43"/>
      <c r="BV82" s="43"/>
      <c r="BW82" s="43"/>
      <c r="BX82" s="43"/>
      <c r="BY82" s="43"/>
      <c r="BZ82" s="44"/>
    </row>
    <row r="83" spans="1:78" x14ac:dyDescent="0.2">
      <c r="C83" s="10"/>
    </row>
    <row r="84" spans="1:78" hidden="1" x14ac:dyDescent="0.2">
      <c r="B84" s="6" t="s">
        <v>46</v>
      </c>
      <c r="C84" s="6"/>
      <c r="D84" s="6"/>
      <c r="E84" s="6" t="s">
        <v>48</v>
      </c>
      <c r="F84" s="6" t="s">
        <v>50</v>
      </c>
      <c r="G84" s="6" t="s">
        <v>51</v>
      </c>
      <c r="H84" s="6" t="s">
        <v>44</v>
      </c>
      <c r="I84" s="6" t="s">
        <v>11</v>
      </c>
      <c r="J84" s="6" t="s">
        <v>27</v>
      </c>
      <c r="K84" s="6" t="s">
        <v>52</v>
      </c>
      <c r="L84" s="6" t="s">
        <v>54</v>
      </c>
      <c r="M84" s="6" t="s">
        <v>34</v>
      </c>
      <c r="N84" s="6" t="s">
        <v>56</v>
      </c>
      <c r="O84" s="6" t="s">
        <v>58</v>
      </c>
    </row>
    <row r="85" spans="1:78" hidden="1" x14ac:dyDescent="0.2">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vQGni4bvLjPlM3/C+bWCNQ2Q7rVYpLhnuRgMpzY8f4iu+nsmzV0j7UdXgvaoFjHCRB5hMnNK5soxO/yjU6bYtQ==" saltValue="MPVyeln5UUK3zMomHa9m4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49</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59</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20</v>
      </c>
      <c r="B3" s="17" t="s">
        <v>53</v>
      </c>
      <c r="C3" s="17" t="s">
        <v>61</v>
      </c>
      <c r="D3" s="17" t="s">
        <v>38</v>
      </c>
      <c r="E3" s="17" t="s">
        <v>7</v>
      </c>
      <c r="F3" s="17" t="s">
        <v>6</v>
      </c>
      <c r="G3" s="17" t="s">
        <v>25</v>
      </c>
      <c r="H3" s="81" t="s">
        <v>30</v>
      </c>
      <c r="I3" s="82"/>
      <c r="J3" s="82"/>
      <c r="K3" s="82"/>
      <c r="L3" s="82"/>
      <c r="M3" s="82"/>
      <c r="N3" s="82"/>
      <c r="O3" s="82"/>
      <c r="P3" s="82"/>
      <c r="Q3" s="82"/>
      <c r="R3" s="82"/>
      <c r="S3" s="82"/>
      <c r="T3" s="82"/>
      <c r="U3" s="82"/>
      <c r="V3" s="82"/>
      <c r="W3" s="83"/>
      <c r="X3" s="87" t="s">
        <v>57</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13</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2">
      <c r="A4" s="15" t="s">
        <v>62</v>
      </c>
      <c r="B4" s="18"/>
      <c r="C4" s="18"/>
      <c r="D4" s="18"/>
      <c r="E4" s="18"/>
      <c r="F4" s="18"/>
      <c r="G4" s="18"/>
      <c r="H4" s="84"/>
      <c r="I4" s="85"/>
      <c r="J4" s="85"/>
      <c r="K4" s="85"/>
      <c r="L4" s="85"/>
      <c r="M4" s="85"/>
      <c r="N4" s="85"/>
      <c r="O4" s="85"/>
      <c r="P4" s="85"/>
      <c r="Q4" s="85"/>
      <c r="R4" s="85"/>
      <c r="S4" s="85"/>
      <c r="T4" s="85"/>
      <c r="U4" s="85"/>
      <c r="V4" s="85"/>
      <c r="W4" s="86"/>
      <c r="X4" s="88" t="s">
        <v>55</v>
      </c>
      <c r="Y4" s="88"/>
      <c r="Z4" s="88"/>
      <c r="AA4" s="88"/>
      <c r="AB4" s="88"/>
      <c r="AC4" s="88"/>
      <c r="AD4" s="88"/>
      <c r="AE4" s="88"/>
      <c r="AF4" s="88"/>
      <c r="AG4" s="88"/>
      <c r="AH4" s="88"/>
      <c r="AI4" s="88" t="s">
        <v>47</v>
      </c>
      <c r="AJ4" s="88"/>
      <c r="AK4" s="88"/>
      <c r="AL4" s="88"/>
      <c r="AM4" s="88"/>
      <c r="AN4" s="88"/>
      <c r="AO4" s="88"/>
      <c r="AP4" s="88"/>
      <c r="AQ4" s="88"/>
      <c r="AR4" s="88"/>
      <c r="AS4" s="88"/>
      <c r="AT4" s="88" t="s">
        <v>41</v>
      </c>
      <c r="AU4" s="88"/>
      <c r="AV4" s="88"/>
      <c r="AW4" s="88"/>
      <c r="AX4" s="88"/>
      <c r="AY4" s="88"/>
      <c r="AZ4" s="88"/>
      <c r="BA4" s="88"/>
      <c r="BB4" s="88"/>
      <c r="BC4" s="88"/>
      <c r="BD4" s="88"/>
      <c r="BE4" s="88" t="s">
        <v>4</v>
      </c>
      <c r="BF4" s="88"/>
      <c r="BG4" s="88"/>
      <c r="BH4" s="88"/>
      <c r="BI4" s="88"/>
      <c r="BJ4" s="88"/>
      <c r="BK4" s="88"/>
      <c r="BL4" s="88"/>
      <c r="BM4" s="88"/>
      <c r="BN4" s="88"/>
      <c r="BO4" s="88"/>
      <c r="BP4" s="88" t="s">
        <v>36</v>
      </c>
      <c r="BQ4" s="88"/>
      <c r="BR4" s="88"/>
      <c r="BS4" s="88"/>
      <c r="BT4" s="88"/>
      <c r="BU4" s="88"/>
      <c r="BV4" s="88"/>
      <c r="BW4" s="88"/>
      <c r="BX4" s="88"/>
      <c r="BY4" s="88"/>
      <c r="BZ4" s="88"/>
      <c r="CA4" s="88" t="s">
        <v>63</v>
      </c>
      <c r="CB4" s="88"/>
      <c r="CC4" s="88"/>
      <c r="CD4" s="88"/>
      <c r="CE4" s="88"/>
      <c r="CF4" s="88"/>
      <c r="CG4" s="88"/>
      <c r="CH4" s="88"/>
      <c r="CI4" s="88"/>
      <c r="CJ4" s="88"/>
      <c r="CK4" s="88"/>
      <c r="CL4" s="88" t="s">
        <v>65</v>
      </c>
      <c r="CM4" s="88"/>
      <c r="CN4" s="88"/>
      <c r="CO4" s="88"/>
      <c r="CP4" s="88"/>
      <c r="CQ4" s="88"/>
      <c r="CR4" s="88"/>
      <c r="CS4" s="88"/>
      <c r="CT4" s="88"/>
      <c r="CU4" s="88"/>
      <c r="CV4" s="88"/>
      <c r="CW4" s="88" t="s">
        <v>66</v>
      </c>
      <c r="CX4" s="88"/>
      <c r="CY4" s="88"/>
      <c r="CZ4" s="88"/>
      <c r="DA4" s="88"/>
      <c r="DB4" s="88"/>
      <c r="DC4" s="88"/>
      <c r="DD4" s="88"/>
      <c r="DE4" s="88"/>
      <c r="DF4" s="88"/>
      <c r="DG4" s="88"/>
      <c r="DH4" s="88" t="s">
        <v>67</v>
      </c>
      <c r="DI4" s="88"/>
      <c r="DJ4" s="88"/>
      <c r="DK4" s="88"/>
      <c r="DL4" s="88"/>
      <c r="DM4" s="88"/>
      <c r="DN4" s="88"/>
      <c r="DO4" s="88"/>
      <c r="DP4" s="88"/>
      <c r="DQ4" s="88"/>
      <c r="DR4" s="88"/>
      <c r="DS4" s="88" t="s">
        <v>3</v>
      </c>
      <c r="DT4" s="88"/>
      <c r="DU4" s="88"/>
      <c r="DV4" s="88"/>
      <c r="DW4" s="88"/>
      <c r="DX4" s="88"/>
      <c r="DY4" s="88"/>
      <c r="DZ4" s="88"/>
      <c r="EA4" s="88"/>
      <c r="EB4" s="88"/>
      <c r="EC4" s="88"/>
      <c r="ED4" s="88" t="s">
        <v>68</v>
      </c>
      <c r="EE4" s="88"/>
      <c r="EF4" s="88"/>
      <c r="EG4" s="88"/>
      <c r="EH4" s="88"/>
      <c r="EI4" s="88"/>
      <c r="EJ4" s="88"/>
      <c r="EK4" s="88"/>
      <c r="EL4" s="88"/>
      <c r="EM4" s="88"/>
      <c r="EN4" s="88"/>
    </row>
    <row r="5" spans="1:144" x14ac:dyDescent="0.2">
      <c r="A5" s="15" t="s">
        <v>28</v>
      </c>
      <c r="B5" s="19"/>
      <c r="C5" s="19"/>
      <c r="D5" s="19"/>
      <c r="E5" s="19"/>
      <c r="F5" s="19"/>
      <c r="G5" s="19"/>
      <c r="H5" s="24" t="s">
        <v>60</v>
      </c>
      <c r="I5" s="24" t="s">
        <v>69</v>
      </c>
      <c r="J5" s="24" t="s">
        <v>70</v>
      </c>
      <c r="K5" s="24" t="s">
        <v>71</v>
      </c>
      <c r="L5" s="24" t="s">
        <v>72</v>
      </c>
      <c r="M5" s="24" t="s">
        <v>8</v>
      </c>
      <c r="N5" s="24" t="s">
        <v>73</v>
      </c>
      <c r="O5" s="24" t="s">
        <v>74</v>
      </c>
      <c r="P5" s="24" t="s">
        <v>75</v>
      </c>
      <c r="Q5" s="24" t="s">
        <v>76</v>
      </c>
      <c r="R5" s="24" t="s">
        <v>77</v>
      </c>
      <c r="S5" s="24" t="s">
        <v>78</v>
      </c>
      <c r="T5" s="24" t="s">
        <v>64</v>
      </c>
      <c r="U5" s="24" t="s">
        <v>79</v>
      </c>
      <c r="V5" s="24" t="s">
        <v>80</v>
      </c>
      <c r="W5" s="24" t="s">
        <v>81</v>
      </c>
      <c r="X5" s="24" t="s">
        <v>82</v>
      </c>
      <c r="Y5" s="24" t="s">
        <v>83</v>
      </c>
      <c r="Z5" s="24" t="s">
        <v>84</v>
      </c>
      <c r="AA5" s="24" t="s">
        <v>86</v>
      </c>
      <c r="AB5" s="24" t="s">
        <v>87</v>
      </c>
      <c r="AC5" s="24" t="s">
        <v>89</v>
      </c>
      <c r="AD5" s="24" t="s">
        <v>90</v>
      </c>
      <c r="AE5" s="24" t="s">
        <v>91</v>
      </c>
      <c r="AF5" s="24" t="s">
        <v>92</v>
      </c>
      <c r="AG5" s="24" t="s">
        <v>93</v>
      </c>
      <c r="AH5" s="24" t="s">
        <v>46</v>
      </c>
      <c r="AI5" s="24" t="s">
        <v>82</v>
      </c>
      <c r="AJ5" s="24" t="s">
        <v>83</v>
      </c>
      <c r="AK5" s="24" t="s">
        <v>84</v>
      </c>
      <c r="AL5" s="24" t="s">
        <v>86</v>
      </c>
      <c r="AM5" s="24" t="s">
        <v>87</v>
      </c>
      <c r="AN5" s="24" t="s">
        <v>89</v>
      </c>
      <c r="AO5" s="24" t="s">
        <v>90</v>
      </c>
      <c r="AP5" s="24" t="s">
        <v>91</v>
      </c>
      <c r="AQ5" s="24" t="s">
        <v>92</v>
      </c>
      <c r="AR5" s="24" t="s">
        <v>93</v>
      </c>
      <c r="AS5" s="24" t="s">
        <v>88</v>
      </c>
      <c r="AT5" s="24" t="s">
        <v>82</v>
      </c>
      <c r="AU5" s="24" t="s">
        <v>83</v>
      </c>
      <c r="AV5" s="24" t="s">
        <v>84</v>
      </c>
      <c r="AW5" s="24" t="s">
        <v>86</v>
      </c>
      <c r="AX5" s="24" t="s">
        <v>87</v>
      </c>
      <c r="AY5" s="24" t="s">
        <v>89</v>
      </c>
      <c r="AZ5" s="24" t="s">
        <v>90</v>
      </c>
      <c r="BA5" s="24" t="s">
        <v>91</v>
      </c>
      <c r="BB5" s="24" t="s">
        <v>92</v>
      </c>
      <c r="BC5" s="24" t="s">
        <v>93</v>
      </c>
      <c r="BD5" s="24" t="s">
        <v>88</v>
      </c>
      <c r="BE5" s="24" t="s">
        <v>82</v>
      </c>
      <c r="BF5" s="24" t="s">
        <v>83</v>
      </c>
      <c r="BG5" s="24" t="s">
        <v>84</v>
      </c>
      <c r="BH5" s="24" t="s">
        <v>86</v>
      </c>
      <c r="BI5" s="24" t="s">
        <v>87</v>
      </c>
      <c r="BJ5" s="24" t="s">
        <v>89</v>
      </c>
      <c r="BK5" s="24" t="s">
        <v>90</v>
      </c>
      <c r="BL5" s="24" t="s">
        <v>91</v>
      </c>
      <c r="BM5" s="24" t="s">
        <v>92</v>
      </c>
      <c r="BN5" s="24" t="s">
        <v>93</v>
      </c>
      <c r="BO5" s="24" t="s">
        <v>88</v>
      </c>
      <c r="BP5" s="24" t="s">
        <v>82</v>
      </c>
      <c r="BQ5" s="24" t="s">
        <v>83</v>
      </c>
      <c r="BR5" s="24" t="s">
        <v>84</v>
      </c>
      <c r="BS5" s="24" t="s">
        <v>86</v>
      </c>
      <c r="BT5" s="24" t="s">
        <v>87</v>
      </c>
      <c r="BU5" s="24" t="s">
        <v>89</v>
      </c>
      <c r="BV5" s="24" t="s">
        <v>90</v>
      </c>
      <c r="BW5" s="24" t="s">
        <v>91</v>
      </c>
      <c r="BX5" s="24" t="s">
        <v>92</v>
      </c>
      <c r="BY5" s="24" t="s">
        <v>93</v>
      </c>
      <c r="BZ5" s="24" t="s">
        <v>88</v>
      </c>
      <c r="CA5" s="24" t="s">
        <v>82</v>
      </c>
      <c r="CB5" s="24" t="s">
        <v>83</v>
      </c>
      <c r="CC5" s="24" t="s">
        <v>84</v>
      </c>
      <c r="CD5" s="24" t="s">
        <v>86</v>
      </c>
      <c r="CE5" s="24" t="s">
        <v>87</v>
      </c>
      <c r="CF5" s="24" t="s">
        <v>89</v>
      </c>
      <c r="CG5" s="24" t="s">
        <v>90</v>
      </c>
      <c r="CH5" s="24" t="s">
        <v>91</v>
      </c>
      <c r="CI5" s="24" t="s">
        <v>92</v>
      </c>
      <c r="CJ5" s="24" t="s">
        <v>93</v>
      </c>
      <c r="CK5" s="24" t="s">
        <v>88</v>
      </c>
      <c r="CL5" s="24" t="s">
        <v>82</v>
      </c>
      <c r="CM5" s="24" t="s">
        <v>83</v>
      </c>
      <c r="CN5" s="24" t="s">
        <v>84</v>
      </c>
      <c r="CO5" s="24" t="s">
        <v>86</v>
      </c>
      <c r="CP5" s="24" t="s">
        <v>87</v>
      </c>
      <c r="CQ5" s="24" t="s">
        <v>89</v>
      </c>
      <c r="CR5" s="24" t="s">
        <v>90</v>
      </c>
      <c r="CS5" s="24" t="s">
        <v>91</v>
      </c>
      <c r="CT5" s="24" t="s">
        <v>92</v>
      </c>
      <c r="CU5" s="24" t="s">
        <v>93</v>
      </c>
      <c r="CV5" s="24" t="s">
        <v>88</v>
      </c>
      <c r="CW5" s="24" t="s">
        <v>82</v>
      </c>
      <c r="CX5" s="24" t="s">
        <v>83</v>
      </c>
      <c r="CY5" s="24" t="s">
        <v>84</v>
      </c>
      <c r="CZ5" s="24" t="s">
        <v>86</v>
      </c>
      <c r="DA5" s="24" t="s">
        <v>87</v>
      </c>
      <c r="DB5" s="24" t="s">
        <v>89</v>
      </c>
      <c r="DC5" s="24" t="s">
        <v>90</v>
      </c>
      <c r="DD5" s="24" t="s">
        <v>91</v>
      </c>
      <c r="DE5" s="24" t="s">
        <v>92</v>
      </c>
      <c r="DF5" s="24" t="s">
        <v>93</v>
      </c>
      <c r="DG5" s="24" t="s">
        <v>88</v>
      </c>
      <c r="DH5" s="24" t="s">
        <v>82</v>
      </c>
      <c r="DI5" s="24" t="s">
        <v>83</v>
      </c>
      <c r="DJ5" s="24" t="s">
        <v>84</v>
      </c>
      <c r="DK5" s="24" t="s">
        <v>86</v>
      </c>
      <c r="DL5" s="24" t="s">
        <v>87</v>
      </c>
      <c r="DM5" s="24" t="s">
        <v>89</v>
      </c>
      <c r="DN5" s="24" t="s">
        <v>90</v>
      </c>
      <c r="DO5" s="24" t="s">
        <v>91</v>
      </c>
      <c r="DP5" s="24" t="s">
        <v>92</v>
      </c>
      <c r="DQ5" s="24" t="s">
        <v>93</v>
      </c>
      <c r="DR5" s="24" t="s">
        <v>88</v>
      </c>
      <c r="DS5" s="24" t="s">
        <v>82</v>
      </c>
      <c r="DT5" s="24" t="s">
        <v>83</v>
      </c>
      <c r="DU5" s="24" t="s">
        <v>84</v>
      </c>
      <c r="DV5" s="24" t="s">
        <v>86</v>
      </c>
      <c r="DW5" s="24" t="s">
        <v>87</v>
      </c>
      <c r="DX5" s="24" t="s">
        <v>89</v>
      </c>
      <c r="DY5" s="24" t="s">
        <v>90</v>
      </c>
      <c r="DZ5" s="24" t="s">
        <v>91</v>
      </c>
      <c r="EA5" s="24" t="s">
        <v>92</v>
      </c>
      <c r="EB5" s="24" t="s">
        <v>93</v>
      </c>
      <c r="EC5" s="24" t="s">
        <v>88</v>
      </c>
      <c r="ED5" s="24" t="s">
        <v>82</v>
      </c>
      <c r="EE5" s="24" t="s">
        <v>83</v>
      </c>
      <c r="EF5" s="24" t="s">
        <v>84</v>
      </c>
      <c r="EG5" s="24" t="s">
        <v>86</v>
      </c>
      <c r="EH5" s="24" t="s">
        <v>87</v>
      </c>
      <c r="EI5" s="24" t="s">
        <v>89</v>
      </c>
      <c r="EJ5" s="24" t="s">
        <v>90</v>
      </c>
      <c r="EK5" s="24" t="s">
        <v>91</v>
      </c>
      <c r="EL5" s="24" t="s">
        <v>92</v>
      </c>
      <c r="EM5" s="24" t="s">
        <v>93</v>
      </c>
      <c r="EN5" s="24" t="s">
        <v>88</v>
      </c>
    </row>
    <row r="6" spans="1:144" s="14" customFormat="1" x14ac:dyDescent="0.2">
      <c r="A6" s="15" t="s">
        <v>94</v>
      </c>
      <c r="B6" s="20">
        <f t="shared" ref="B6:W6" si="1">B7</f>
        <v>2024</v>
      </c>
      <c r="C6" s="20">
        <f t="shared" si="1"/>
        <v>92037</v>
      </c>
      <c r="D6" s="20">
        <f t="shared" si="1"/>
        <v>46</v>
      </c>
      <c r="E6" s="20">
        <f t="shared" si="1"/>
        <v>1</v>
      </c>
      <c r="F6" s="20">
        <f t="shared" si="1"/>
        <v>0</v>
      </c>
      <c r="G6" s="20">
        <f t="shared" si="1"/>
        <v>1</v>
      </c>
      <c r="H6" s="20" t="str">
        <f t="shared" si="1"/>
        <v>栃木県　栃木市</v>
      </c>
      <c r="I6" s="20" t="str">
        <f t="shared" si="1"/>
        <v>法適用</v>
      </c>
      <c r="J6" s="20" t="str">
        <f t="shared" si="1"/>
        <v>水道事業</v>
      </c>
      <c r="K6" s="20" t="str">
        <f t="shared" si="1"/>
        <v>末端給水事業</v>
      </c>
      <c r="L6" s="20" t="str">
        <f t="shared" si="1"/>
        <v>A3</v>
      </c>
      <c r="M6" s="20" t="str">
        <f t="shared" si="1"/>
        <v>非設置</v>
      </c>
      <c r="N6" s="25" t="str">
        <f t="shared" si="1"/>
        <v>-</v>
      </c>
      <c r="O6" s="25">
        <f t="shared" si="1"/>
        <v>73.02</v>
      </c>
      <c r="P6" s="25">
        <f t="shared" si="1"/>
        <v>93.93</v>
      </c>
      <c r="Q6" s="25">
        <f t="shared" si="1"/>
        <v>2640</v>
      </c>
      <c r="R6" s="25">
        <f t="shared" si="1"/>
        <v>153088</v>
      </c>
      <c r="S6" s="25">
        <f t="shared" si="1"/>
        <v>331.5</v>
      </c>
      <c r="T6" s="25">
        <f t="shared" si="1"/>
        <v>461.8</v>
      </c>
      <c r="U6" s="25">
        <f t="shared" si="1"/>
        <v>143085</v>
      </c>
      <c r="V6" s="25">
        <f t="shared" si="1"/>
        <v>301.48</v>
      </c>
      <c r="W6" s="25">
        <f t="shared" si="1"/>
        <v>474.61</v>
      </c>
      <c r="X6" s="27">
        <f t="shared" ref="X6:AG6" si="2">IF(X7="",NA(),X7)</f>
        <v>110.19</v>
      </c>
      <c r="Y6" s="27">
        <f t="shared" si="2"/>
        <v>107.12</v>
      </c>
      <c r="Z6" s="27">
        <f t="shared" si="2"/>
        <v>108.06</v>
      </c>
      <c r="AA6" s="27">
        <f t="shared" si="2"/>
        <v>110.39</v>
      </c>
      <c r="AB6" s="27">
        <f t="shared" si="2"/>
        <v>113.49</v>
      </c>
      <c r="AC6" s="27">
        <f t="shared" si="2"/>
        <v>111.21</v>
      </c>
      <c r="AD6" s="27">
        <f t="shared" si="2"/>
        <v>111.89</v>
      </c>
      <c r="AE6" s="27">
        <f t="shared" si="2"/>
        <v>109.99</v>
      </c>
      <c r="AF6" s="27">
        <f t="shared" si="2"/>
        <v>110.2</v>
      </c>
      <c r="AG6" s="27">
        <f t="shared" si="2"/>
        <v>108.49</v>
      </c>
      <c r="AH6" s="25" t="str">
        <f>IF(AH7="","",IF(AH7="-","【-】","【"&amp;SUBSTITUTE(TEXT(AH7,"#,##0.00"),"-","△")&amp;"】"))</f>
        <v>【107.26】</v>
      </c>
      <c r="AI6" s="25">
        <f t="shared" ref="AI6:AR6" si="3">IF(AI7="",NA(),AI7)</f>
        <v>0</v>
      </c>
      <c r="AJ6" s="25">
        <f t="shared" si="3"/>
        <v>0</v>
      </c>
      <c r="AK6" s="25">
        <f t="shared" si="3"/>
        <v>0</v>
      </c>
      <c r="AL6" s="25">
        <f t="shared" si="3"/>
        <v>0</v>
      </c>
      <c r="AM6" s="25">
        <f t="shared" si="3"/>
        <v>0</v>
      </c>
      <c r="AN6" s="25">
        <f t="shared" si="3"/>
        <v>0</v>
      </c>
      <c r="AO6" s="27">
        <f t="shared" si="3"/>
        <v>0.45</v>
      </c>
      <c r="AP6" s="25">
        <f t="shared" si="3"/>
        <v>0</v>
      </c>
      <c r="AQ6" s="27">
        <f t="shared" si="3"/>
        <v>0.05</v>
      </c>
      <c r="AR6" s="25">
        <f t="shared" si="3"/>
        <v>0</v>
      </c>
      <c r="AS6" s="25" t="str">
        <f>IF(AS7="","",IF(AS7="-","【-】","【"&amp;SUBSTITUTE(TEXT(AS7,"#,##0.00"),"-","△")&amp;"】"))</f>
        <v>【1.61】</v>
      </c>
      <c r="AT6" s="27">
        <f t="shared" ref="AT6:BC6" si="4">IF(AT7="",NA(),AT7)</f>
        <v>333.96</v>
      </c>
      <c r="AU6" s="27">
        <f t="shared" si="4"/>
        <v>292.19</v>
      </c>
      <c r="AV6" s="27">
        <f t="shared" si="4"/>
        <v>303.62</v>
      </c>
      <c r="AW6" s="27">
        <f t="shared" si="4"/>
        <v>279.69</v>
      </c>
      <c r="AX6" s="27">
        <f t="shared" si="4"/>
        <v>353.29</v>
      </c>
      <c r="AY6" s="27">
        <f t="shared" si="4"/>
        <v>360.96</v>
      </c>
      <c r="AZ6" s="27">
        <f t="shared" si="4"/>
        <v>351.29</v>
      </c>
      <c r="BA6" s="27">
        <f t="shared" si="4"/>
        <v>364.24</v>
      </c>
      <c r="BB6" s="27">
        <f t="shared" si="4"/>
        <v>369.82</v>
      </c>
      <c r="BC6" s="27">
        <f t="shared" si="4"/>
        <v>355.75</v>
      </c>
      <c r="BD6" s="25" t="str">
        <f>IF(BD7="","",IF(BD7="-","【-】","【"&amp;SUBSTITUTE(TEXT(BD7,"#,##0.00"),"-","△")&amp;"】"))</f>
        <v>【239.69】</v>
      </c>
      <c r="BE6" s="27">
        <f t="shared" ref="BE6:BN6" si="5">IF(BE7="",NA(),BE7)</f>
        <v>361.32</v>
      </c>
      <c r="BF6" s="27">
        <f t="shared" si="5"/>
        <v>361.78</v>
      </c>
      <c r="BG6" s="27">
        <f t="shared" si="5"/>
        <v>355.48</v>
      </c>
      <c r="BH6" s="27">
        <f t="shared" si="5"/>
        <v>337.14</v>
      </c>
      <c r="BI6" s="27">
        <f t="shared" si="5"/>
        <v>315.97000000000003</v>
      </c>
      <c r="BJ6" s="27">
        <f t="shared" si="5"/>
        <v>239.18</v>
      </c>
      <c r="BK6" s="27">
        <f t="shared" si="5"/>
        <v>236.29</v>
      </c>
      <c r="BL6" s="27">
        <f t="shared" si="5"/>
        <v>238.77</v>
      </c>
      <c r="BM6" s="27">
        <f t="shared" si="5"/>
        <v>218.57</v>
      </c>
      <c r="BN6" s="27">
        <f t="shared" si="5"/>
        <v>222.45</v>
      </c>
      <c r="BO6" s="25" t="str">
        <f>IF(BO7="","",IF(BO7="-","【-】","【"&amp;SUBSTITUTE(TEXT(BO7,"#,##0.00"),"-","△")&amp;"】"))</f>
        <v>【264.86】</v>
      </c>
      <c r="BP6" s="27">
        <f t="shared" ref="BP6:BY6" si="6">IF(BP7="",NA(),BP7)</f>
        <v>106.54</v>
      </c>
      <c r="BQ6" s="27">
        <f t="shared" si="6"/>
        <v>103.22</v>
      </c>
      <c r="BR6" s="27">
        <f t="shared" si="6"/>
        <v>98.79</v>
      </c>
      <c r="BS6" s="27">
        <f t="shared" si="6"/>
        <v>103.55</v>
      </c>
      <c r="BT6" s="27">
        <f t="shared" si="6"/>
        <v>106.28</v>
      </c>
      <c r="BU6" s="27">
        <f t="shared" si="6"/>
        <v>101.89</v>
      </c>
      <c r="BV6" s="27">
        <f t="shared" si="6"/>
        <v>104.33</v>
      </c>
      <c r="BW6" s="27">
        <f t="shared" si="6"/>
        <v>98.85</v>
      </c>
      <c r="BX6" s="27">
        <f t="shared" si="6"/>
        <v>101.78</v>
      </c>
      <c r="BY6" s="27">
        <f t="shared" si="6"/>
        <v>100.33</v>
      </c>
      <c r="BZ6" s="25" t="str">
        <f>IF(BZ7="","",IF(BZ7="-","【-】","【"&amp;SUBSTITUTE(TEXT(BZ7,"#,##0.00"),"-","△")&amp;"】"))</f>
        <v>【97.59】</v>
      </c>
      <c r="CA6" s="27">
        <f t="shared" ref="CA6:CJ6" si="7">IF(CA7="",NA(),CA7)</f>
        <v>119.54</v>
      </c>
      <c r="CB6" s="27">
        <f t="shared" si="7"/>
        <v>123.87</v>
      </c>
      <c r="CC6" s="27">
        <f t="shared" si="7"/>
        <v>130.16999999999999</v>
      </c>
      <c r="CD6" s="27">
        <f t="shared" si="7"/>
        <v>125.08</v>
      </c>
      <c r="CE6" s="27">
        <f t="shared" si="7"/>
        <v>133.46</v>
      </c>
      <c r="CF6" s="27">
        <f t="shared" si="7"/>
        <v>156.32</v>
      </c>
      <c r="CG6" s="27">
        <f t="shared" si="7"/>
        <v>157.4</v>
      </c>
      <c r="CH6" s="27">
        <f t="shared" si="7"/>
        <v>162.61000000000001</v>
      </c>
      <c r="CI6" s="27">
        <f t="shared" si="7"/>
        <v>163.94</v>
      </c>
      <c r="CJ6" s="27">
        <f t="shared" si="7"/>
        <v>169.31</v>
      </c>
      <c r="CK6" s="25" t="str">
        <f>IF(CK7="","",IF(CK7="-","【-】","【"&amp;SUBSTITUTE(TEXT(CK7,"#,##0.00"),"-","△")&amp;"】"))</f>
        <v>【181.66】</v>
      </c>
      <c r="CL6" s="27">
        <f t="shared" ref="CL6:CU6" si="8">IF(CL7="",NA(),CL7)</f>
        <v>70.599999999999994</v>
      </c>
      <c r="CM6" s="27">
        <f t="shared" si="8"/>
        <v>68.75</v>
      </c>
      <c r="CN6" s="27">
        <f t="shared" si="8"/>
        <v>70.03</v>
      </c>
      <c r="CO6" s="27">
        <f t="shared" si="8"/>
        <v>72.47</v>
      </c>
      <c r="CP6" s="27">
        <f t="shared" si="8"/>
        <v>75.48</v>
      </c>
      <c r="CQ6" s="27">
        <f t="shared" si="8"/>
        <v>63.23</v>
      </c>
      <c r="CR6" s="27">
        <f t="shared" si="8"/>
        <v>62.59</v>
      </c>
      <c r="CS6" s="27">
        <f t="shared" si="8"/>
        <v>61.81</v>
      </c>
      <c r="CT6" s="27">
        <f t="shared" si="8"/>
        <v>62.35</v>
      </c>
      <c r="CU6" s="27">
        <f t="shared" si="8"/>
        <v>62.69</v>
      </c>
      <c r="CV6" s="25" t="str">
        <f>IF(CV7="","",IF(CV7="-","【-】","【"&amp;SUBSTITUTE(TEXT(CV7,"#,##0.00"),"-","△")&amp;"】"))</f>
        <v>【60.21】</v>
      </c>
      <c r="CW6" s="27">
        <f t="shared" ref="CW6:DF6" si="9">IF(CW7="",NA(),CW7)</f>
        <v>73.260000000000005</v>
      </c>
      <c r="CX6" s="27">
        <f t="shared" si="9"/>
        <v>74.58</v>
      </c>
      <c r="CY6" s="27">
        <f t="shared" si="9"/>
        <v>72.91</v>
      </c>
      <c r="CZ6" s="27">
        <f t="shared" si="9"/>
        <v>70.06</v>
      </c>
      <c r="DA6" s="27">
        <f t="shared" si="9"/>
        <v>67.290000000000006</v>
      </c>
      <c r="DB6" s="27">
        <f t="shared" si="9"/>
        <v>89.35</v>
      </c>
      <c r="DC6" s="27">
        <f t="shared" si="9"/>
        <v>89.7</v>
      </c>
      <c r="DD6" s="27">
        <f t="shared" si="9"/>
        <v>89.24</v>
      </c>
      <c r="DE6" s="27">
        <f t="shared" si="9"/>
        <v>88.71</v>
      </c>
      <c r="DF6" s="27">
        <f t="shared" si="9"/>
        <v>88.32</v>
      </c>
      <c r="DG6" s="25" t="str">
        <f>IF(DG7="","",IF(DG7="-","【-】","【"&amp;SUBSTITUTE(TEXT(DG7,"#,##0.00"),"-","△")&amp;"】"))</f>
        <v>【89.21】</v>
      </c>
      <c r="DH6" s="27">
        <f t="shared" ref="DH6:DQ6" si="10">IF(DH7="",NA(),DH7)</f>
        <v>50.93</v>
      </c>
      <c r="DI6" s="27">
        <f t="shared" si="10"/>
        <v>51.24</v>
      </c>
      <c r="DJ6" s="27">
        <f t="shared" si="10"/>
        <v>52.16</v>
      </c>
      <c r="DK6" s="27">
        <f t="shared" si="10"/>
        <v>52.97</v>
      </c>
      <c r="DL6" s="27">
        <f t="shared" si="10"/>
        <v>53.68</v>
      </c>
      <c r="DM6" s="27">
        <f t="shared" si="10"/>
        <v>49.62</v>
      </c>
      <c r="DN6" s="27">
        <f t="shared" si="10"/>
        <v>50.5</v>
      </c>
      <c r="DO6" s="27">
        <f t="shared" si="10"/>
        <v>51.28</v>
      </c>
      <c r="DP6" s="27">
        <f t="shared" si="10"/>
        <v>51.95</v>
      </c>
      <c r="DQ6" s="27">
        <f t="shared" si="10"/>
        <v>52.55</v>
      </c>
      <c r="DR6" s="25" t="str">
        <f>IF(DR7="","",IF(DR7="-","【-】","【"&amp;SUBSTITUTE(TEXT(DR7,"#,##0.00"),"-","△")&amp;"】"))</f>
        <v>【52.41】</v>
      </c>
      <c r="DS6" s="27">
        <f t="shared" ref="DS6:EB6" si="11">IF(DS7="",NA(),DS7)</f>
        <v>8.8000000000000007</v>
      </c>
      <c r="DT6" s="27">
        <f t="shared" si="11"/>
        <v>18.010000000000002</v>
      </c>
      <c r="DU6" s="27">
        <f t="shared" si="11"/>
        <v>18.239999999999998</v>
      </c>
      <c r="DV6" s="27">
        <f t="shared" si="11"/>
        <v>19</v>
      </c>
      <c r="DW6" s="27">
        <f t="shared" si="11"/>
        <v>18.420000000000002</v>
      </c>
      <c r="DX6" s="27">
        <f t="shared" si="11"/>
        <v>19.510000000000002</v>
      </c>
      <c r="DY6" s="27">
        <f t="shared" si="11"/>
        <v>21.19</v>
      </c>
      <c r="DZ6" s="27">
        <f t="shared" si="11"/>
        <v>22.64</v>
      </c>
      <c r="EA6" s="27">
        <f t="shared" si="11"/>
        <v>24.49</v>
      </c>
      <c r="EB6" s="27">
        <f t="shared" si="11"/>
        <v>25.85</v>
      </c>
      <c r="EC6" s="25" t="str">
        <f>IF(EC7="","",IF(EC7="-","【-】","【"&amp;SUBSTITUTE(TEXT(EC7,"#,##0.00"),"-","△")&amp;"】"))</f>
        <v>【26.78】</v>
      </c>
      <c r="ED6" s="27">
        <f t="shared" ref="ED6:EM6" si="12">IF(ED7="",NA(),ED7)</f>
        <v>1.84</v>
      </c>
      <c r="EE6" s="27">
        <f t="shared" si="12"/>
        <v>1.47</v>
      </c>
      <c r="EF6" s="27">
        <f t="shared" si="12"/>
        <v>1.32</v>
      </c>
      <c r="EG6" s="27">
        <f t="shared" si="12"/>
        <v>0.62</v>
      </c>
      <c r="EH6" s="27">
        <f t="shared" si="12"/>
        <v>0.59</v>
      </c>
      <c r="EI6" s="27">
        <f t="shared" si="12"/>
        <v>0.67</v>
      </c>
      <c r="EJ6" s="27">
        <f t="shared" si="12"/>
        <v>0.62</v>
      </c>
      <c r="EK6" s="27">
        <f t="shared" si="12"/>
        <v>0.6</v>
      </c>
      <c r="EL6" s="27">
        <f t="shared" si="12"/>
        <v>0.57999999999999996</v>
      </c>
      <c r="EM6" s="27">
        <f t="shared" si="12"/>
        <v>0.56999999999999995</v>
      </c>
      <c r="EN6" s="25" t="str">
        <f>IF(EN7="","",IF(EN7="-","【-】","【"&amp;SUBSTITUTE(TEXT(EN7,"#,##0.00"),"-","△")&amp;"】"))</f>
        <v>【0.59】</v>
      </c>
    </row>
    <row r="7" spans="1:144" s="14" customFormat="1" x14ac:dyDescent="0.2">
      <c r="A7" s="15"/>
      <c r="B7" s="21">
        <v>2024</v>
      </c>
      <c r="C7" s="21">
        <v>92037</v>
      </c>
      <c r="D7" s="21">
        <v>46</v>
      </c>
      <c r="E7" s="21">
        <v>1</v>
      </c>
      <c r="F7" s="21">
        <v>0</v>
      </c>
      <c r="G7" s="21">
        <v>1</v>
      </c>
      <c r="H7" s="21" t="s">
        <v>95</v>
      </c>
      <c r="I7" s="21" t="s">
        <v>96</v>
      </c>
      <c r="J7" s="21" t="s">
        <v>97</v>
      </c>
      <c r="K7" s="21" t="s">
        <v>98</v>
      </c>
      <c r="L7" s="21" t="s">
        <v>99</v>
      </c>
      <c r="M7" s="21" t="s">
        <v>0</v>
      </c>
      <c r="N7" s="26" t="s">
        <v>100</v>
      </c>
      <c r="O7" s="26">
        <v>73.02</v>
      </c>
      <c r="P7" s="26">
        <v>93.93</v>
      </c>
      <c r="Q7" s="26">
        <v>2640</v>
      </c>
      <c r="R7" s="26">
        <v>153088</v>
      </c>
      <c r="S7" s="26">
        <v>331.5</v>
      </c>
      <c r="T7" s="26">
        <v>461.8</v>
      </c>
      <c r="U7" s="26">
        <v>143085</v>
      </c>
      <c r="V7" s="26">
        <v>301.48</v>
      </c>
      <c r="W7" s="26">
        <v>474.61</v>
      </c>
      <c r="X7" s="26">
        <v>110.19</v>
      </c>
      <c r="Y7" s="26">
        <v>107.12</v>
      </c>
      <c r="Z7" s="26">
        <v>108.06</v>
      </c>
      <c r="AA7" s="26">
        <v>110.39</v>
      </c>
      <c r="AB7" s="26">
        <v>113.49</v>
      </c>
      <c r="AC7" s="26">
        <v>111.21</v>
      </c>
      <c r="AD7" s="26">
        <v>111.89</v>
      </c>
      <c r="AE7" s="26">
        <v>109.99</v>
      </c>
      <c r="AF7" s="26">
        <v>110.2</v>
      </c>
      <c r="AG7" s="26">
        <v>108.49</v>
      </c>
      <c r="AH7" s="26">
        <v>107.26</v>
      </c>
      <c r="AI7" s="26">
        <v>0</v>
      </c>
      <c r="AJ7" s="26">
        <v>0</v>
      </c>
      <c r="AK7" s="26">
        <v>0</v>
      </c>
      <c r="AL7" s="26">
        <v>0</v>
      </c>
      <c r="AM7" s="26">
        <v>0</v>
      </c>
      <c r="AN7" s="26">
        <v>0</v>
      </c>
      <c r="AO7" s="26">
        <v>0.45</v>
      </c>
      <c r="AP7" s="26">
        <v>0</v>
      </c>
      <c r="AQ7" s="26">
        <v>0.05</v>
      </c>
      <c r="AR7" s="26">
        <v>0</v>
      </c>
      <c r="AS7" s="26">
        <v>1.61</v>
      </c>
      <c r="AT7" s="26">
        <v>333.96</v>
      </c>
      <c r="AU7" s="26">
        <v>292.19</v>
      </c>
      <c r="AV7" s="26">
        <v>303.62</v>
      </c>
      <c r="AW7" s="26">
        <v>279.69</v>
      </c>
      <c r="AX7" s="26">
        <v>353.29</v>
      </c>
      <c r="AY7" s="26">
        <v>360.96</v>
      </c>
      <c r="AZ7" s="26">
        <v>351.29</v>
      </c>
      <c r="BA7" s="26">
        <v>364.24</v>
      </c>
      <c r="BB7" s="26">
        <v>369.82</v>
      </c>
      <c r="BC7" s="26">
        <v>355.75</v>
      </c>
      <c r="BD7" s="26">
        <v>239.69</v>
      </c>
      <c r="BE7" s="26">
        <v>361.32</v>
      </c>
      <c r="BF7" s="26">
        <v>361.78</v>
      </c>
      <c r="BG7" s="26">
        <v>355.48</v>
      </c>
      <c r="BH7" s="26">
        <v>337.14</v>
      </c>
      <c r="BI7" s="26">
        <v>315.97000000000003</v>
      </c>
      <c r="BJ7" s="26">
        <v>239.18</v>
      </c>
      <c r="BK7" s="26">
        <v>236.29</v>
      </c>
      <c r="BL7" s="26">
        <v>238.77</v>
      </c>
      <c r="BM7" s="26">
        <v>218.57</v>
      </c>
      <c r="BN7" s="26">
        <v>222.45</v>
      </c>
      <c r="BO7" s="26">
        <v>264.86</v>
      </c>
      <c r="BP7" s="26">
        <v>106.54</v>
      </c>
      <c r="BQ7" s="26">
        <v>103.22</v>
      </c>
      <c r="BR7" s="26">
        <v>98.79</v>
      </c>
      <c r="BS7" s="26">
        <v>103.55</v>
      </c>
      <c r="BT7" s="26">
        <v>106.28</v>
      </c>
      <c r="BU7" s="26">
        <v>101.89</v>
      </c>
      <c r="BV7" s="26">
        <v>104.33</v>
      </c>
      <c r="BW7" s="26">
        <v>98.85</v>
      </c>
      <c r="BX7" s="26">
        <v>101.78</v>
      </c>
      <c r="BY7" s="26">
        <v>100.33</v>
      </c>
      <c r="BZ7" s="26">
        <v>97.59</v>
      </c>
      <c r="CA7" s="26">
        <v>119.54</v>
      </c>
      <c r="CB7" s="26">
        <v>123.87</v>
      </c>
      <c r="CC7" s="26">
        <v>130.16999999999999</v>
      </c>
      <c r="CD7" s="26">
        <v>125.08</v>
      </c>
      <c r="CE7" s="26">
        <v>133.46</v>
      </c>
      <c r="CF7" s="26">
        <v>156.32</v>
      </c>
      <c r="CG7" s="26">
        <v>157.4</v>
      </c>
      <c r="CH7" s="26">
        <v>162.61000000000001</v>
      </c>
      <c r="CI7" s="26">
        <v>163.94</v>
      </c>
      <c r="CJ7" s="26">
        <v>169.31</v>
      </c>
      <c r="CK7" s="26">
        <v>181.66</v>
      </c>
      <c r="CL7" s="26">
        <v>70.599999999999994</v>
      </c>
      <c r="CM7" s="26">
        <v>68.75</v>
      </c>
      <c r="CN7" s="26">
        <v>70.03</v>
      </c>
      <c r="CO7" s="26">
        <v>72.47</v>
      </c>
      <c r="CP7" s="26">
        <v>75.48</v>
      </c>
      <c r="CQ7" s="26">
        <v>63.23</v>
      </c>
      <c r="CR7" s="26">
        <v>62.59</v>
      </c>
      <c r="CS7" s="26">
        <v>61.81</v>
      </c>
      <c r="CT7" s="26">
        <v>62.35</v>
      </c>
      <c r="CU7" s="26">
        <v>62.69</v>
      </c>
      <c r="CV7" s="26">
        <v>60.21</v>
      </c>
      <c r="CW7" s="26">
        <v>73.260000000000005</v>
      </c>
      <c r="CX7" s="26">
        <v>74.58</v>
      </c>
      <c r="CY7" s="26">
        <v>72.91</v>
      </c>
      <c r="CZ7" s="26">
        <v>70.06</v>
      </c>
      <c r="DA7" s="26">
        <v>67.290000000000006</v>
      </c>
      <c r="DB7" s="26">
        <v>89.35</v>
      </c>
      <c r="DC7" s="26">
        <v>89.7</v>
      </c>
      <c r="DD7" s="26">
        <v>89.24</v>
      </c>
      <c r="DE7" s="26">
        <v>88.71</v>
      </c>
      <c r="DF7" s="26">
        <v>88.32</v>
      </c>
      <c r="DG7" s="26">
        <v>89.21</v>
      </c>
      <c r="DH7" s="26">
        <v>50.93</v>
      </c>
      <c r="DI7" s="26">
        <v>51.24</v>
      </c>
      <c r="DJ7" s="26">
        <v>52.16</v>
      </c>
      <c r="DK7" s="26">
        <v>52.97</v>
      </c>
      <c r="DL7" s="26">
        <v>53.68</v>
      </c>
      <c r="DM7" s="26">
        <v>49.62</v>
      </c>
      <c r="DN7" s="26">
        <v>50.5</v>
      </c>
      <c r="DO7" s="26">
        <v>51.28</v>
      </c>
      <c r="DP7" s="26">
        <v>51.95</v>
      </c>
      <c r="DQ7" s="26">
        <v>52.55</v>
      </c>
      <c r="DR7" s="26">
        <v>52.41</v>
      </c>
      <c r="DS7" s="26">
        <v>8.8000000000000007</v>
      </c>
      <c r="DT7" s="26">
        <v>18.010000000000002</v>
      </c>
      <c r="DU7" s="26">
        <v>18.239999999999998</v>
      </c>
      <c r="DV7" s="26">
        <v>19</v>
      </c>
      <c r="DW7" s="26">
        <v>18.420000000000002</v>
      </c>
      <c r="DX7" s="26">
        <v>19.510000000000002</v>
      </c>
      <c r="DY7" s="26">
        <v>21.19</v>
      </c>
      <c r="DZ7" s="26">
        <v>22.64</v>
      </c>
      <c r="EA7" s="26">
        <v>24.49</v>
      </c>
      <c r="EB7" s="26">
        <v>25.85</v>
      </c>
      <c r="EC7" s="26">
        <v>26.78</v>
      </c>
      <c r="ED7" s="26">
        <v>1.84</v>
      </c>
      <c r="EE7" s="26">
        <v>1.47</v>
      </c>
      <c r="EF7" s="26">
        <v>1.32</v>
      </c>
      <c r="EG7" s="26">
        <v>0.62</v>
      </c>
      <c r="EH7" s="26">
        <v>0.59</v>
      </c>
      <c r="EI7" s="26">
        <v>0.67</v>
      </c>
      <c r="EJ7" s="26">
        <v>0.62</v>
      </c>
      <c r="EK7" s="26">
        <v>0.6</v>
      </c>
      <c r="EL7" s="26">
        <v>0.57999999999999996</v>
      </c>
      <c r="EM7" s="26">
        <v>0.56999999999999995</v>
      </c>
      <c r="EN7" s="26">
        <v>0.59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101</v>
      </c>
      <c r="C9" s="16" t="s">
        <v>102</v>
      </c>
      <c r="D9" s="16" t="s">
        <v>103</v>
      </c>
      <c r="E9" s="16" t="s">
        <v>104</v>
      </c>
      <c r="F9" s="16" t="s">
        <v>105</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53</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106</v>
      </c>
    </row>
    <row r="12" spans="1:144" x14ac:dyDescent="0.2">
      <c r="B12">
        <v>1</v>
      </c>
      <c r="C12">
        <v>1</v>
      </c>
      <c r="D12">
        <v>1</v>
      </c>
      <c r="E12">
        <v>1</v>
      </c>
      <c r="F12">
        <v>1</v>
      </c>
      <c r="G12" t="s">
        <v>107</v>
      </c>
    </row>
    <row r="13" spans="1:144" x14ac:dyDescent="0.2">
      <c r="B13" t="s">
        <v>108</v>
      </c>
      <c r="C13" t="s">
        <v>108</v>
      </c>
      <c r="D13" t="s">
        <v>108</v>
      </c>
      <c r="E13" t="s">
        <v>108</v>
      </c>
      <c r="F13" t="s">
        <v>108</v>
      </c>
      <c r="G13" t="s">
        <v>109</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中野　友寛</cp:lastModifiedBy>
  <cp:lastPrinted>2026-02-12T02:24:59Z</cp:lastPrinted>
  <dcterms:created xsi:type="dcterms:W3CDTF">2025-12-12T09:13:16Z</dcterms:created>
  <dcterms:modified xsi:type="dcterms:W3CDTF">2026-03-06T04:55:55Z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2026-03-02T00:25:57Z</vt:filetime>
  </property>
</Properties>
</file>