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154C3B16-5AEF-4820-A3A1-47A2B32FA8A7}" xr6:coauthVersionLast="47" xr6:coauthVersionMax="47" xr10:uidLastSave="{00000000-0000-0000-0000-000000000000}"/>
  <workbookProtection workbookAlgorithmName="SHA-512" workbookHashValue="kmtjwB2fGO3odB2uYdnB53iFJ2STSFYy/AJn6HdSl1XaEyQdqVDAZZOv6KbxfZ4iAzQhX0lCCIhLWWwzN6Le8Q==" workbookSaltValue="ZCkVLzx380NkcmqzE97oP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P10" i="4" s="1"/>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BB10" i="4"/>
  <c r="AD10" i="4"/>
  <c r="W10" i="4"/>
  <c r="B10" i="4"/>
  <c r="BB8" i="4"/>
  <c r="AT8" i="4"/>
  <c r="AL8" i="4"/>
  <c r="AD8" i="4"/>
  <c r="W8" i="4"/>
  <c r="P8" i="4"/>
  <c r="I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<sst xmlns="http://schemas.openxmlformats.org/spreadsheetml/2006/main" count="231" uniqueCount="114">
  <si>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</si>
  <si>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</si>
  <si>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</si>
  <si>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</si>
  <si>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</si>
  <si>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</si>
  <si>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</si>
  <si>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</si>
  <si>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</si>
  <si>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</si>
  <si>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</si>
  <si>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</si>
  <si>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</si>
  <si>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</si>
  <si>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</si>
  <si>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</si>
  <si>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</si>
  <si>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</si>
  <si>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</si>
  <si>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</si>
  <si>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</si>
  <si>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</si>
  <si>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</si>
  <si>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</si>
  <si>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</si>
  <si>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</si>
  <si>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　本市の農業集落排水事業は、平成元年より供用開始し、6処理区、約96kmの管渠整備を行ってきた。現在整備は完了している。
　今後は、西方地域2処理区、大平地域2処理区を順次公共下水道への編入を予定しているため、編入時期までは大きな改修工事は行わず、維持していく必要があるため、施設についての知識を持った人材の確保が必要である。また、藤岡地域2処理区については、公共下水道まで距離があること、汚水処理手法が真空方式を採用していることから、公共下水道への編入は難しい。今後の維持管理、運営方針が大きな課題である。</t>
    <rPh sb="138" eb="140">
      <t>シセツ</t>
    </rPh>
    <rPh sb="145" eb="147">
      <t>チシキ</t>
    </rPh>
    <rPh sb="148" eb="149">
      <t>モ</t>
    </rPh>
    <rPh sb="151" eb="153">
      <t>ジンザイ</t>
    </rPh>
    <rPh sb="154" eb="156">
      <t>カクホ</t>
    </rPh>
    <rPh sb="157" eb="159">
      <t>ヒツヨウ</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</si>
  <si>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</si>
  <si>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</si>
  <si>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</si>
  <si>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</si>
  <si>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</si>
  <si>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</si>
  <si>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</si>
  <si>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</si>
  <si>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</si>
  <si>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</si>
  <si>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</si>
  <si>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</si>
  <si>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</si>
  <si>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　①経常収支比率は100％を上回り黒字経営となっている。②累積欠損金比率は0％であり、⑤経費回収率は使用料改定により昨年より約10ポイント増加した。施設の老朽化により修繕費は増大しており、不足する分は一般会計からの繰入金で補てんしている。経常収益4.3億円に対して、繰入金が2.1億円であり、そのうち0.6億円が基準外繰入金である。
　③流動比率は、類似団体平均値より2.26ポイント低く、流動資産0.7億円、流動負債1.8億円、そのうち企業債償還金1.4億円となっており、内部資金が不足していることがわかる。
　④企業債残高対事業規模比率は、新規の借入が無いため企業債残高は年々減少傾向である。
　⑥汚水処理原価は類似団体平均より低いが、使用料単価より高いため経費削減等により減少させていく必要がある。
　⑦6処理場により汚水処理を行っている。施設利用率は約60％であることから処理能力に対して余裕がある。
　⑧水洗化率は70％台後半であり、微増している。今後も普及促進活動等により接続人口の向上に努める必要がある。
　今後の課題として、人口減少により使用料の増大は期待できないため、経費削減により基準外繰入金を削減していくとともに、公共下水道への編入が可能な西方、大平地域の処理区域については計画的に準備を進め、施設の最適化を図る必要がある。</t>
    <rPh sb="14" eb="15">
      <t>ウエ</t>
    </rPh>
    <rPh sb="17" eb="18">
      <t>クロ</t>
    </rPh>
    <rPh sb="50" eb="52">
      <t>シヨウ</t>
    </rPh>
    <rPh sb="52" eb="53">
      <t>リョウ</t>
    </rPh>
    <rPh sb="53" eb="55">
      <t>カイテイ</t>
    </rPh>
    <rPh sb="58" eb="60">
      <t>サクネン</t>
    </rPh>
    <rPh sb="62" eb="63">
      <t>ヤク</t>
    </rPh>
    <rPh sb="69" eb="71">
      <t>ゾウカ</t>
    </rPh>
    <rPh sb="74" eb="76">
      <t>シセツ</t>
    </rPh>
    <rPh sb="77" eb="80">
      <t>ロウキュウカ</t>
    </rPh>
    <rPh sb="83" eb="85">
      <t>シュウゼン</t>
    </rPh>
    <rPh sb="85" eb="86">
      <t>ヒ</t>
    </rPh>
    <rPh sb="87" eb="89">
      <t>ゾウダイ</t>
    </rPh>
    <rPh sb="175" eb="177">
      <t>ルイジ</t>
    </rPh>
    <rPh sb="177" eb="179">
      <t>ダンタイ</t>
    </rPh>
    <rPh sb="179" eb="182">
      <t>ヘイキンチ</t>
    </rPh>
    <rPh sb="192" eb="193">
      <t>ヒク</t>
    </rPh>
    <rPh sb="316" eb="317">
      <t>ヒク</t>
    </rPh>
    <rPh sb="327" eb="328">
      <t>タカ</t>
    </rPh>
    <rPh sb="415" eb="416">
      <t>ダイ</t>
    </rPh>
    <rPh sb="422" eb="424">
      <t>ビゾウ</t>
    </rPh>
    <rPh sb="470" eb="472">
      <t>ジンコウ</t>
    </rPh>
    <rPh sb="472" eb="474">
      <t>ゲンショウ</t>
    </rPh>
    <rPh sb="477" eb="480">
      <t>シヨウリョウ</t>
    </rPh>
    <rPh sb="481" eb="483">
      <t>ゾウダイ</t>
    </rPh>
    <rPh sb="484" eb="486">
      <t>キタイ</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</si>
  <si>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</si>
  <si>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</si>
  <si>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</si>
  <si>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</si>
  <si>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</si>
  <si>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</si>
  <si>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</si>
  <si>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</si>
  <si>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</si>
  <si>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</si>
  <si>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</si>
  <si>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</si>
  <si>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</si>
  <si>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</si>
  <si>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</si>
  <si>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</si>
  <si>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</si>
  <si>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</si>
  <si>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</si>
  <si>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</si>
  <si>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</si>
  <si>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</si>
  <si>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</si>
  <si>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</si>
  <si>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</si>
  <si>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</si>
  <si>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</si>
  <si>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</si>
  <si>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</si>
  <si>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</si>
  <si>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</si>
  <si>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</si>
  <si>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</si>
  <si>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</si>
  <si>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</si>
  <si>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</si>
  <si>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</si>
  <si>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</si>
  <si>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</si>
  <si>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</si>
  <si>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</si>
  <si>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</si>
  <si>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</si>
  <si>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</si>
  <si>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</si>
  <si>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</si>
  <si>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</si>
  <si>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</si>
  <si>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</si>
  <si>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</si>
  <si>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</si>
  <si>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</si>
  <si>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</si>
  <si>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</si>
  <si>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</si>
  <si>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</si>
  <si>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栃木県　栃木市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</si>
  <si>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</si>
  <si>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</si>
  <si>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</si>
  <si>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</si>
  <si>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</si>
  <si>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</si>
  <si>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</si>
  <si>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</si>
  <si>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</si>
  <si>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</si>
  <si>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</si>
  <si>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</si>
  <si>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</si>
  <si>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</si>
  <si>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</si>
  <si>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①有形固定資産減価償却率は、先に企業会計として運営していた類似団体に比べて低いが、約3ポイント増えており増加傾向である。
　②管渠老朽化率は、最も早いものが平成元年供用開始のため耐用年数を超えている管渠はない。今後、令和20年ころから耐用年数を超える管渠が出てくる。
　③管渠改善率は、老朽化による改善は行っておらず、他事業に伴う管渠移設工事等がある。令和6年度には該当するものはなかった。
　今後の課題として、公共下水道への編入が難しい藤岡地域2処理区の維持管理費の増大、更新費用、運営方針を検討する必要がある。</t>
    <rPh sb="42" eb="43">
      <t>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</si>
</sst>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93-4022-9C95-5DD120D56F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8893-4022-9C95-5DD120D56F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57.38</c:v>
                </c:pt>
                <c:pt idx="1">
                  <c:v>57.77</c:v>
                </c:pt>
                <c:pt idx="2">
                  <c:v>57.1</c:v>
                </c:pt>
                <c:pt idx="3">
                  <c:v>58.33</c:v>
                </c:pt>
                <c:pt idx="4">
                  <c:v>55.7</c:v>
                </c:pt>
              </c:numCache>
            </c:numRef>
          </c:val>
          <c:extLst>
            <c:ext xmlns:c16="http://schemas.microsoft.com/office/drawing/2014/chart" uri="{C3380CC4-5D6E-409C-BE32-E72D297353CC}">
              <c16:uniqueId val="{00000000-37A3-4233-82B6-C3E6A79D17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37A3-4233-82B6-C3E6A79D17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76.3</c:v>
                </c:pt>
                <c:pt idx="1">
                  <c:v>77.45</c:v>
                </c:pt>
                <c:pt idx="2">
                  <c:v>77.709999999999994</c:v>
                </c:pt>
                <c:pt idx="3">
                  <c:v>77.989999999999995</c:v>
                </c:pt>
                <c:pt idx="4">
                  <c:v>78.209999999999994</c:v>
                </c:pt>
              </c:numCache>
            </c:numRef>
          </c:val>
          <c:extLst>
            <c:ext xmlns:c16="http://schemas.microsoft.com/office/drawing/2014/chart" uri="{C3380CC4-5D6E-409C-BE32-E72D297353CC}">
              <c16:uniqueId val="{00000000-E44B-4617-9169-D8B3416393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E44B-4617-9169-D8B3416393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100.02</c:v>
                </c:pt>
                <c:pt idx="2">
                  <c:v>99.96</c:v>
                </c:pt>
                <c:pt idx="3">
                  <c:v>100.02</c:v>
                </c:pt>
                <c:pt idx="4">
                  <c:v>100.34</c:v>
                </c:pt>
              </c:numCache>
            </c:numRef>
          </c:val>
          <c:extLst>
            <c:ext xmlns:c16="http://schemas.microsoft.com/office/drawing/2014/chart" uri="{C3380CC4-5D6E-409C-BE32-E72D297353CC}">
              <c16:uniqueId val="{00000000-EEEF-435F-9548-29F55981C1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EEEF-435F-9548-29F55981C1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11.42</c:v>
                </c:pt>
                <c:pt idx="1">
                  <c:v>15.22</c:v>
                </c:pt>
                <c:pt idx="2">
                  <c:v>18.79</c:v>
                </c:pt>
                <c:pt idx="3">
                  <c:v>22.28</c:v>
                </c:pt>
                <c:pt idx="4">
                  <c:v>25.69</c:v>
                </c:pt>
              </c:numCache>
            </c:numRef>
          </c:val>
          <c:extLst>
            <c:ext xmlns:c16="http://schemas.microsoft.com/office/drawing/2014/chart" uri="{C3380CC4-5D6E-409C-BE32-E72D297353CC}">
              <c16:uniqueId val="{00000000-C73F-493D-B393-FF972EC038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C73F-493D-B393-FF972EC038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D2-4C41-9C21-EFB3A14662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1D2-4C41-9C21-EFB3A14662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8D-4A80-90B5-4A6126CE77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838D-4A80-90B5-4A6126CE77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29.46</c:v>
                </c:pt>
                <c:pt idx="1">
                  <c:v>31.63</c:v>
                </c:pt>
                <c:pt idx="2">
                  <c:v>32.08</c:v>
                </c:pt>
                <c:pt idx="3">
                  <c:v>39.44</c:v>
                </c:pt>
                <c:pt idx="4">
                  <c:v>38.770000000000003</c:v>
                </c:pt>
              </c:numCache>
            </c:numRef>
          </c:val>
          <c:extLst>
            <c:ext xmlns:c16="http://schemas.microsoft.com/office/drawing/2014/chart" uri="{C3380CC4-5D6E-409C-BE32-E72D297353CC}">
              <c16:uniqueId val="{00000000-49D9-480B-A6E3-AF9C501F1F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49D9-480B-A6E3-AF9C501F1F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2735.25</c:v>
                </c:pt>
                <c:pt idx="1">
                  <c:v>2753.25</c:v>
                </c:pt>
                <c:pt idx="2">
                  <c:v>2560.41</c:v>
                </c:pt>
                <c:pt idx="3">
                  <c:v>2261.0300000000002</c:v>
                </c:pt>
                <c:pt idx="4">
                  <c:v>1888.64</c:v>
                </c:pt>
              </c:numCache>
            </c:numRef>
          </c:val>
          <c:extLst>
            <c:ext xmlns:c16="http://schemas.microsoft.com/office/drawing/2014/chart" uri="{C3380CC4-5D6E-409C-BE32-E72D297353CC}">
              <c16:uniqueId val="{00000000-5065-476A-A195-D267CDD122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5065-476A-A195-D267CDD122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61.42</c:v>
                </c:pt>
                <c:pt idx="1">
                  <c:v>76.44</c:v>
                </c:pt>
                <c:pt idx="2">
                  <c:v>63.37</c:v>
                </c:pt>
                <c:pt idx="3">
                  <c:v>48.28</c:v>
                </c:pt>
                <c:pt idx="4">
                  <c:v>58.72</c:v>
                </c:pt>
              </c:numCache>
            </c:numRef>
          </c:val>
          <c:extLst>
            <c:ext xmlns:c16="http://schemas.microsoft.com/office/drawing/2014/chart" uri="{C3380CC4-5D6E-409C-BE32-E72D297353CC}">
              <c16:uniqueId val="{00000000-458D-44FB-A439-1101287CBA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458D-44FB-A439-1101287CBA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193.89</c:v>
                </c:pt>
                <c:pt idx="1">
                  <c:v>156.63999999999999</c:v>
                </c:pt>
                <c:pt idx="2">
                  <c:v>188.93</c:v>
                </c:pt>
                <c:pt idx="3">
                  <c:v>252.23</c:v>
                </c:pt>
                <c:pt idx="4">
                  <c:v>238.34</c:v>
                </c:pt>
              </c:numCache>
            </c:numRef>
          </c:val>
          <c:extLst>
            <c:ext xmlns:c16="http://schemas.microsoft.com/office/drawing/2014/chart" uri="{C3380CC4-5D6E-409C-BE32-E72D297353CC}">
              <c16:uniqueId val="{00000000-E916-4313-8DEA-D9BE56FF63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E916-4313-8DEA-D9BE56FF63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栃木市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153088</v>
      </c>
      <c r="AM8" s="35"/>
      <c r="AN8" s="35"/>
      <c r="AO8" s="35"/>
      <c r="AP8" s="35"/>
      <c r="AQ8" s="35"/>
      <c r="AR8" s="35"/>
      <c r="AS8" s="35"/>
      <c r="AT8" s="36">
        <f>データ!T6</f>
        <v>331.5</v>
      </c>
      <c r="AU8" s="36"/>
      <c r="AV8" s="36"/>
      <c r="AW8" s="36"/>
      <c r="AX8" s="36"/>
      <c r="AY8" s="36"/>
      <c r="AZ8" s="36"/>
      <c r="BA8" s="36"/>
      <c r="BB8" s="36">
        <f>データ!U6</f>
        <v>461.8</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28</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69.89</v>
      </c>
      <c r="J10" s="36"/>
      <c r="K10" s="36"/>
      <c r="L10" s="36"/>
      <c r="M10" s="36"/>
      <c r="N10" s="36"/>
      <c r="O10" s="36"/>
      <c r="P10" s="36">
        <f>データ!P6</f>
        <v>5.05</v>
      </c>
      <c r="Q10" s="36"/>
      <c r="R10" s="36"/>
      <c r="S10" s="36"/>
      <c r="T10" s="36"/>
      <c r="U10" s="36"/>
      <c r="V10" s="36"/>
      <c r="W10" s="36">
        <f>データ!Q6</f>
        <v>100</v>
      </c>
      <c r="X10" s="36"/>
      <c r="Y10" s="36"/>
      <c r="Z10" s="36"/>
      <c r="AA10" s="36"/>
      <c r="AB10" s="36"/>
      <c r="AC10" s="36"/>
      <c r="AD10" s="35">
        <f>データ!R6</f>
        <v>3080</v>
      </c>
      <c r="AE10" s="35"/>
      <c r="AF10" s="35"/>
      <c r="AG10" s="35"/>
      <c r="AH10" s="35"/>
      <c r="AI10" s="35"/>
      <c r="AJ10" s="35"/>
      <c r="AK10" s="2"/>
      <c r="AL10" s="35">
        <f>データ!V6</f>
        <v>7697</v>
      </c>
      <c r="AM10" s="35"/>
      <c r="AN10" s="35"/>
      <c r="AO10" s="35"/>
      <c r="AP10" s="35"/>
      <c r="AQ10" s="35"/>
      <c r="AR10" s="35"/>
      <c r="AS10" s="35"/>
      <c r="AT10" s="36">
        <f>データ!W6</f>
        <v>3.52</v>
      </c>
      <c r="AU10" s="36"/>
      <c r="AV10" s="36"/>
      <c r="AW10" s="36"/>
      <c r="AX10" s="36"/>
      <c r="AY10" s="36"/>
      <c r="AZ10" s="36"/>
      <c r="BA10" s="36"/>
      <c r="BB10" s="36">
        <f>データ!X6</f>
        <v>2186.65</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40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71"/>
      <c r="BN47" s="71"/>
      <c r="BO47" s="71"/>
      <c r="BP47" s="71"/>
      <c r="BQ47" s="71"/>
      <c r="BR47" s="71"/>
      <c r="BS47" s="71"/>
      <c r="BT47" s="71"/>
      <c r="BU47" s="71"/>
      <c r="BV47" s="71"/>
      <c r="BW47" s="71"/>
      <c r="BX47" s="71"/>
      <c r="BY47" s="71"/>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71"/>
      <c r="BN48" s="71"/>
      <c r="BO48" s="71"/>
      <c r="BP48" s="71"/>
      <c r="BQ48" s="71"/>
      <c r="BR48" s="71"/>
      <c r="BS48" s="71"/>
      <c r="BT48" s="71"/>
      <c r="BU48" s="71"/>
      <c r="BV48" s="71"/>
      <c r="BW48" s="71"/>
      <c r="BX48" s="71"/>
      <c r="BY48" s="71"/>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71"/>
      <c r="BN49" s="71"/>
      <c r="BO49" s="71"/>
      <c r="BP49" s="71"/>
      <c r="BQ49" s="71"/>
      <c r="BR49" s="71"/>
      <c r="BS49" s="71"/>
      <c r="BT49" s="71"/>
      <c r="BU49" s="71"/>
      <c r="BV49" s="71"/>
      <c r="BW49" s="71"/>
      <c r="BX49" s="71"/>
      <c r="BY49" s="71"/>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71"/>
      <c r="BN50" s="71"/>
      <c r="BO50" s="71"/>
      <c r="BP50" s="71"/>
      <c r="BQ50" s="71"/>
      <c r="BR50" s="71"/>
      <c r="BS50" s="71"/>
      <c r="BT50" s="71"/>
      <c r="BU50" s="71"/>
      <c r="BV50" s="71"/>
      <c r="BW50" s="71"/>
      <c r="BX50" s="71"/>
      <c r="BY50" s="71"/>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71"/>
      <c r="BN51" s="71"/>
      <c r="BO51" s="71"/>
      <c r="BP51" s="71"/>
      <c r="BQ51" s="71"/>
      <c r="BR51" s="71"/>
      <c r="BS51" s="71"/>
      <c r="BT51" s="71"/>
      <c r="BU51" s="71"/>
      <c r="BV51" s="71"/>
      <c r="BW51" s="71"/>
      <c r="BX51" s="71"/>
      <c r="BY51" s="71"/>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71"/>
      <c r="BN52" s="71"/>
      <c r="BO52" s="71"/>
      <c r="BP52" s="71"/>
      <c r="BQ52" s="71"/>
      <c r="BR52" s="71"/>
      <c r="BS52" s="71"/>
      <c r="BT52" s="71"/>
      <c r="BU52" s="71"/>
      <c r="BV52" s="71"/>
      <c r="BW52" s="71"/>
      <c r="BX52" s="71"/>
      <c r="BY52" s="71"/>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71"/>
      <c r="BN53" s="71"/>
      <c r="BO53" s="71"/>
      <c r="BP53" s="71"/>
      <c r="BQ53" s="71"/>
      <c r="BR53" s="71"/>
      <c r="BS53" s="71"/>
      <c r="BT53" s="71"/>
      <c r="BU53" s="71"/>
      <c r="BV53" s="71"/>
      <c r="BW53" s="71"/>
      <c r="BX53" s="71"/>
      <c r="BY53" s="71"/>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71"/>
      <c r="BN54" s="71"/>
      <c r="BO54" s="71"/>
      <c r="BP54" s="71"/>
      <c r="BQ54" s="71"/>
      <c r="BR54" s="71"/>
      <c r="BS54" s="71"/>
      <c r="BT54" s="71"/>
      <c r="BU54" s="71"/>
      <c r="BV54" s="71"/>
      <c r="BW54" s="71"/>
      <c r="BX54" s="71"/>
      <c r="BY54" s="71"/>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71"/>
      <c r="BN55" s="71"/>
      <c r="BO55" s="71"/>
      <c r="BP55" s="71"/>
      <c r="BQ55" s="71"/>
      <c r="BR55" s="71"/>
      <c r="BS55" s="71"/>
      <c r="BT55" s="71"/>
      <c r="BU55" s="71"/>
      <c r="BV55" s="71"/>
      <c r="BW55" s="71"/>
      <c r="BX55" s="71"/>
      <c r="BY55" s="71"/>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71"/>
      <c r="BN56" s="71"/>
      <c r="BO56" s="71"/>
      <c r="BP56" s="71"/>
      <c r="BQ56" s="71"/>
      <c r="BR56" s="71"/>
      <c r="BS56" s="71"/>
      <c r="BT56" s="71"/>
      <c r="BU56" s="71"/>
      <c r="BV56" s="71"/>
      <c r="BW56" s="71"/>
      <c r="BX56" s="71"/>
      <c r="BY56" s="71"/>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71"/>
      <c r="BN57" s="71"/>
      <c r="BO57" s="71"/>
      <c r="BP57" s="71"/>
      <c r="BQ57" s="71"/>
      <c r="BR57" s="71"/>
      <c r="BS57" s="71"/>
      <c r="BT57" s="71"/>
      <c r="BU57" s="71"/>
      <c r="BV57" s="71"/>
      <c r="BW57" s="71"/>
      <c r="BX57" s="71"/>
      <c r="BY57" s="71"/>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71"/>
      <c r="BN58" s="71"/>
      <c r="BO58" s="71"/>
      <c r="BP58" s="71"/>
      <c r="BQ58" s="71"/>
      <c r="BR58" s="71"/>
      <c r="BS58" s="71"/>
      <c r="BT58" s="71"/>
      <c r="BU58" s="71"/>
      <c r="BV58" s="71"/>
      <c r="BW58" s="71"/>
      <c r="BX58" s="71"/>
      <c r="BY58" s="71"/>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71"/>
      <c r="BN59" s="71"/>
      <c r="BO59" s="71"/>
      <c r="BP59" s="71"/>
      <c r="BQ59" s="71"/>
      <c r="BR59" s="71"/>
      <c r="BS59" s="71"/>
      <c r="BT59" s="71"/>
      <c r="BU59" s="71"/>
      <c r="BV59" s="71"/>
      <c r="BW59" s="71"/>
      <c r="BX59" s="71"/>
      <c r="BY59" s="71"/>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71"/>
      <c r="BN60" s="71"/>
      <c r="BO60" s="71"/>
      <c r="BP60" s="71"/>
      <c r="BQ60" s="71"/>
      <c r="BR60" s="71"/>
      <c r="BS60" s="71"/>
      <c r="BT60" s="71"/>
      <c r="BU60" s="71"/>
      <c r="BV60" s="71"/>
      <c r="BW60" s="71"/>
      <c r="BX60" s="71"/>
      <c r="BY60" s="71"/>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71"/>
      <c r="BN61" s="71"/>
      <c r="BO61" s="71"/>
      <c r="BP61" s="71"/>
      <c r="BQ61" s="71"/>
      <c r="BR61" s="71"/>
      <c r="BS61" s="71"/>
      <c r="BT61" s="71"/>
      <c r="BU61" s="71"/>
      <c r="BV61" s="71"/>
      <c r="BW61" s="71"/>
      <c r="BX61" s="71"/>
      <c r="BY61" s="71"/>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71"/>
      <c r="BN62" s="71"/>
      <c r="BO62" s="71"/>
      <c r="BP62" s="71"/>
      <c r="BQ62" s="71"/>
      <c r="BR62" s="71"/>
      <c r="BS62" s="71"/>
      <c r="BT62" s="71"/>
      <c r="BU62" s="71"/>
      <c r="BV62" s="71"/>
      <c r="BW62" s="71"/>
      <c r="BX62" s="71"/>
      <c r="BY62" s="71"/>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26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47</v>
      </c>
      <c r="C84" s="6"/>
      <c r="D84" s="6"/>
      <c r="E84" s="6" t="s">
        <v>48</v>
      </c>
      <c r="F84" s="6" t="s">
        <v>50</v>
      </c>
      <c r="G84" s="6" t="s">
        <v>51</v>
      </c>
      <c r="H84" s="6" t="s">
        <v>45</v>
      </c>
      <c r="I84" s="6" t="s">
        <v>11</v>
      </c>
      <c r="J84" s="6" t="s">
        <v>52</v>
      </c>
      <c r="K84" s="6" t="s">
        <v>53</v>
      </c>
      <c r="L84" s="6" t="s">
        <v>33</v>
      </c>
      <c r="M84" s="6" t="s">
        <v>37</v>
      </c>
      <c r="N84" s="6" t="s">
        <v>54</v>
      </c>
      <c r="O84" s="6" t="s">
        <v>56</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JrO8xtAwlqzzHca6U1oBu6r4Zq0bzVPluW3d1gZIbM2v1Bwvze1kEWIBfvms/ObNk1lSWUvaYy1m52aVIh21HQ==" saltValue="wyDXLSwKz5avc01mmQjaF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34</v>
      </c>
      <c r="C3" s="16" t="s">
        <v>61</v>
      </c>
      <c r="D3" s="16" t="s">
        <v>41</v>
      </c>
      <c r="E3" s="16" t="s">
        <v>6</v>
      </c>
      <c r="F3" s="16" t="s">
        <v>5</v>
      </c>
      <c r="G3" s="16" t="s">
        <v>25</v>
      </c>
      <c r="H3" s="74" t="s">
        <v>62</v>
      </c>
      <c r="I3" s="75"/>
      <c r="J3" s="75"/>
      <c r="K3" s="75"/>
      <c r="L3" s="75"/>
      <c r="M3" s="75"/>
      <c r="N3" s="75"/>
      <c r="O3" s="75"/>
      <c r="P3" s="75"/>
      <c r="Q3" s="75"/>
      <c r="R3" s="75"/>
      <c r="S3" s="75"/>
      <c r="T3" s="75"/>
      <c r="U3" s="75"/>
      <c r="V3" s="75"/>
      <c r="W3" s="75"/>
      <c r="X3" s="76"/>
      <c r="Y3" s="72" t="s">
        <v>57</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9</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63</v>
      </c>
      <c r="B4" s="17"/>
      <c r="C4" s="17"/>
      <c r="D4" s="17"/>
      <c r="E4" s="17"/>
      <c r="F4" s="17"/>
      <c r="G4" s="17"/>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49</v>
      </c>
      <c r="AK4" s="73"/>
      <c r="AL4" s="73"/>
      <c r="AM4" s="73"/>
      <c r="AN4" s="73"/>
      <c r="AO4" s="73"/>
      <c r="AP4" s="73"/>
      <c r="AQ4" s="73"/>
      <c r="AR4" s="73"/>
      <c r="AS4" s="73"/>
      <c r="AT4" s="73"/>
      <c r="AU4" s="73" t="s">
        <v>29</v>
      </c>
      <c r="AV4" s="73"/>
      <c r="AW4" s="73"/>
      <c r="AX4" s="73"/>
      <c r="AY4" s="73"/>
      <c r="AZ4" s="73"/>
      <c r="BA4" s="73"/>
      <c r="BB4" s="73"/>
      <c r="BC4" s="73"/>
      <c r="BD4" s="73"/>
      <c r="BE4" s="73"/>
      <c r="BF4" s="73" t="s">
        <v>65</v>
      </c>
      <c r="BG4" s="73"/>
      <c r="BH4" s="73"/>
      <c r="BI4" s="73"/>
      <c r="BJ4" s="73"/>
      <c r="BK4" s="73"/>
      <c r="BL4" s="73"/>
      <c r="BM4" s="73"/>
      <c r="BN4" s="73"/>
      <c r="BO4" s="73"/>
      <c r="BP4" s="73"/>
      <c r="BQ4" s="73" t="s">
        <v>15</v>
      </c>
      <c r="BR4" s="73"/>
      <c r="BS4" s="73"/>
      <c r="BT4" s="73"/>
      <c r="BU4" s="73"/>
      <c r="BV4" s="73"/>
      <c r="BW4" s="73"/>
      <c r="BX4" s="73"/>
      <c r="BY4" s="73"/>
      <c r="BZ4" s="73"/>
      <c r="CA4" s="73"/>
      <c r="CB4" s="73" t="s">
        <v>64</v>
      </c>
      <c r="CC4" s="73"/>
      <c r="CD4" s="73"/>
      <c r="CE4" s="73"/>
      <c r="CF4" s="73"/>
      <c r="CG4" s="73"/>
      <c r="CH4" s="73"/>
      <c r="CI4" s="73"/>
      <c r="CJ4" s="73"/>
      <c r="CK4" s="73"/>
      <c r="CL4" s="73"/>
      <c r="CM4" s="73" t="s">
        <v>0</v>
      </c>
      <c r="CN4" s="73"/>
      <c r="CO4" s="73"/>
      <c r="CP4" s="73"/>
      <c r="CQ4" s="73"/>
      <c r="CR4" s="73"/>
      <c r="CS4" s="73"/>
      <c r="CT4" s="73"/>
      <c r="CU4" s="73"/>
      <c r="CV4" s="73"/>
      <c r="CW4" s="73"/>
      <c r="CX4" s="73" t="s">
        <v>66</v>
      </c>
      <c r="CY4" s="73"/>
      <c r="CZ4" s="73"/>
      <c r="DA4" s="73"/>
      <c r="DB4" s="73"/>
      <c r="DC4" s="73"/>
      <c r="DD4" s="73"/>
      <c r="DE4" s="73"/>
      <c r="DF4" s="73"/>
      <c r="DG4" s="73"/>
      <c r="DH4" s="73"/>
      <c r="DI4" s="73" t="s">
        <v>67</v>
      </c>
      <c r="DJ4" s="73"/>
      <c r="DK4" s="73"/>
      <c r="DL4" s="73"/>
      <c r="DM4" s="73"/>
      <c r="DN4" s="73"/>
      <c r="DO4" s="73"/>
      <c r="DP4" s="73"/>
      <c r="DQ4" s="73"/>
      <c r="DR4" s="73"/>
      <c r="DS4" s="73"/>
      <c r="DT4" s="73" t="s">
        <v>68</v>
      </c>
      <c r="DU4" s="73"/>
      <c r="DV4" s="73"/>
      <c r="DW4" s="73"/>
      <c r="DX4" s="73"/>
      <c r="DY4" s="73"/>
      <c r="DZ4" s="73"/>
      <c r="EA4" s="73"/>
      <c r="EB4" s="73"/>
      <c r="EC4" s="73"/>
      <c r="ED4" s="73"/>
      <c r="EE4" s="73" t="s">
        <v>69</v>
      </c>
      <c r="EF4" s="73"/>
      <c r="EG4" s="73"/>
      <c r="EH4" s="73"/>
      <c r="EI4" s="73"/>
      <c r="EJ4" s="73"/>
      <c r="EK4" s="73"/>
      <c r="EL4" s="73"/>
      <c r="EM4" s="73"/>
      <c r="EN4" s="73"/>
      <c r="EO4" s="73"/>
    </row>
    <row r="5" spans="1:148" x14ac:dyDescent="0.2">
      <c r="A5" s="14" t="s">
        <v>70</v>
      </c>
      <c r="B5" s="18"/>
      <c r="C5" s="18"/>
      <c r="D5" s="18"/>
      <c r="E5" s="18"/>
      <c r="F5" s="18"/>
      <c r="G5" s="18"/>
      <c r="H5" s="22" t="s">
        <v>60</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47</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
      <c r="A6" s="14" t="s">
        <v>96</v>
      </c>
      <c r="B6" s="19">
        <f t="shared" ref="B6:X6" si="1">B7</f>
        <v>2024</v>
      </c>
      <c r="C6" s="19">
        <f t="shared" si="1"/>
        <v>92037</v>
      </c>
      <c r="D6" s="19">
        <f t="shared" si="1"/>
        <v>46</v>
      </c>
      <c r="E6" s="19">
        <f t="shared" si="1"/>
        <v>17</v>
      </c>
      <c r="F6" s="19">
        <f t="shared" si="1"/>
        <v>5</v>
      </c>
      <c r="G6" s="19">
        <f t="shared" si="1"/>
        <v>0</v>
      </c>
      <c r="H6" s="19" t="str">
        <f t="shared" si="1"/>
        <v>栃木県　栃木市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69.89</v>
      </c>
      <c r="P6" s="23">
        <f t="shared" si="1"/>
        <v>5.05</v>
      </c>
      <c r="Q6" s="23">
        <f t="shared" si="1"/>
        <v>100</v>
      </c>
      <c r="R6" s="23">
        <f t="shared" si="1"/>
        <v>3080</v>
      </c>
      <c r="S6" s="23">
        <f t="shared" si="1"/>
        <v>153088</v>
      </c>
      <c r="T6" s="23">
        <f t="shared" si="1"/>
        <v>331.5</v>
      </c>
      <c r="U6" s="23">
        <f t="shared" si="1"/>
        <v>461.8</v>
      </c>
      <c r="V6" s="23">
        <f t="shared" si="1"/>
        <v>7697</v>
      </c>
      <c r="W6" s="23">
        <f t="shared" si="1"/>
        <v>3.52</v>
      </c>
      <c r="X6" s="23">
        <f t="shared" si="1"/>
        <v>2186.65</v>
      </c>
      <c r="Y6" s="27">
        <f t="shared" ref="Y6:AH6" si="2">IF(Y7="",NA(),Y7)</f>
        <v>100</v>
      </c>
      <c r="Z6" s="27">
        <f t="shared" si="2"/>
        <v>100.02</v>
      </c>
      <c r="AA6" s="27">
        <f t="shared" si="2"/>
        <v>99.96</v>
      </c>
      <c r="AB6" s="27">
        <f t="shared" si="2"/>
        <v>100.02</v>
      </c>
      <c r="AC6" s="27">
        <f t="shared" si="2"/>
        <v>100.34</v>
      </c>
      <c r="AD6" s="27">
        <f t="shared" si="2"/>
        <v>106.37</v>
      </c>
      <c r="AE6" s="27">
        <f t="shared" si="2"/>
        <v>106.07</v>
      </c>
      <c r="AF6" s="27">
        <f t="shared" si="2"/>
        <v>105.5</v>
      </c>
      <c r="AG6" s="27">
        <f t="shared" si="2"/>
        <v>103.07</v>
      </c>
      <c r="AH6" s="27">
        <f t="shared" si="2"/>
        <v>103.04</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120.64</v>
      </c>
      <c r="AS6" s="27">
        <f t="shared" si="3"/>
        <v>100.31</v>
      </c>
      <c r="AT6" s="23" t="str">
        <f>IF(AT7="","",IF(AT7="-","【-】","【"&amp;SUBSTITUTE(TEXT(AT7,"#,##0.00"),"-","△")&amp;"】"))</f>
        <v>【102.74】</v>
      </c>
      <c r="AU6" s="27">
        <f t="shared" ref="AU6:BD6" si="4">IF(AU7="",NA(),AU7)</f>
        <v>29.46</v>
      </c>
      <c r="AV6" s="27">
        <f t="shared" si="4"/>
        <v>31.63</v>
      </c>
      <c r="AW6" s="27">
        <f t="shared" si="4"/>
        <v>32.08</v>
      </c>
      <c r="AX6" s="27">
        <f t="shared" si="4"/>
        <v>39.44</v>
      </c>
      <c r="AY6" s="27">
        <f t="shared" si="4"/>
        <v>38.770000000000003</v>
      </c>
      <c r="AZ6" s="27">
        <f t="shared" si="4"/>
        <v>29.13</v>
      </c>
      <c r="BA6" s="27">
        <f t="shared" si="4"/>
        <v>35.69</v>
      </c>
      <c r="BB6" s="27">
        <f t="shared" si="4"/>
        <v>38.4</v>
      </c>
      <c r="BC6" s="27">
        <f t="shared" si="4"/>
        <v>39.82</v>
      </c>
      <c r="BD6" s="27">
        <f t="shared" si="4"/>
        <v>41.03</v>
      </c>
      <c r="BE6" s="23" t="str">
        <f>IF(BE7="","",IF(BE7="-","【-】","【"&amp;SUBSTITUTE(TEXT(BE7,"#,##0.00"),"-","△")&amp;"】"))</f>
        <v>【47.19】</v>
      </c>
      <c r="BF6" s="27">
        <f t="shared" ref="BF6:BO6" si="5">IF(BF7="",NA(),BF7)</f>
        <v>2735.25</v>
      </c>
      <c r="BG6" s="27">
        <f t="shared" si="5"/>
        <v>2753.25</v>
      </c>
      <c r="BH6" s="27">
        <f t="shared" si="5"/>
        <v>2560.41</v>
      </c>
      <c r="BI6" s="27">
        <f t="shared" si="5"/>
        <v>2261.0300000000002</v>
      </c>
      <c r="BJ6" s="27">
        <f t="shared" si="5"/>
        <v>1888.64</v>
      </c>
      <c r="BK6" s="27">
        <f t="shared" si="5"/>
        <v>867.83</v>
      </c>
      <c r="BL6" s="27">
        <f t="shared" si="5"/>
        <v>791.76</v>
      </c>
      <c r="BM6" s="27">
        <f t="shared" si="5"/>
        <v>900.82</v>
      </c>
      <c r="BN6" s="27">
        <f t="shared" si="5"/>
        <v>743.31</v>
      </c>
      <c r="BO6" s="27">
        <f t="shared" si="5"/>
        <v>796.8</v>
      </c>
      <c r="BP6" s="23" t="str">
        <f>IF(BP7="","",IF(BP7="-","【-】","【"&amp;SUBSTITUTE(TEXT(BP7,"#,##0.00"),"-","△")&amp;"】"))</f>
        <v>【798.10】</v>
      </c>
      <c r="BQ6" s="27">
        <f t="shared" ref="BQ6:BZ6" si="6">IF(BQ7="",NA(),BQ7)</f>
        <v>61.42</v>
      </c>
      <c r="BR6" s="27">
        <f t="shared" si="6"/>
        <v>76.44</v>
      </c>
      <c r="BS6" s="27">
        <f t="shared" si="6"/>
        <v>63.37</v>
      </c>
      <c r="BT6" s="27">
        <f t="shared" si="6"/>
        <v>48.28</v>
      </c>
      <c r="BU6" s="27">
        <f t="shared" si="6"/>
        <v>58.72</v>
      </c>
      <c r="BV6" s="27">
        <f t="shared" si="6"/>
        <v>57.08</v>
      </c>
      <c r="BW6" s="27">
        <f t="shared" si="6"/>
        <v>56.26</v>
      </c>
      <c r="BX6" s="27">
        <f t="shared" si="6"/>
        <v>52.94</v>
      </c>
      <c r="BY6" s="27">
        <f t="shared" si="6"/>
        <v>61.15</v>
      </c>
      <c r="BZ6" s="27">
        <f t="shared" si="6"/>
        <v>58.41</v>
      </c>
      <c r="CA6" s="23" t="str">
        <f>IF(CA7="","",IF(CA7="-","【-】","【"&amp;SUBSTITUTE(TEXT(CA7,"#,##0.00"),"-","△")&amp;"】"))</f>
        <v>【54.51】</v>
      </c>
      <c r="CB6" s="27">
        <f t="shared" ref="CB6:CK6" si="7">IF(CB7="",NA(),CB7)</f>
        <v>193.89</v>
      </c>
      <c r="CC6" s="27">
        <f t="shared" si="7"/>
        <v>156.63999999999999</v>
      </c>
      <c r="CD6" s="27">
        <f t="shared" si="7"/>
        <v>188.93</v>
      </c>
      <c r="CE6" s="27">
        <f t="shared" si="7"/>
        <v>252.23</v>
      </c>
      <c r="CF6" s="27">
        <f t="shared" si="7"/>
        <v>238.34</v>
      </c>
      <c r="CG6" s="27">
        <f t="shared" si="7"/>
        <v>274.99</v>
      </c>
      <c r="CH6" s="27">
        <f t="shared" si="7"/>
        <v>282.08999999999997</v>
      </c>
      <c r="CI6" s="27">
        <f t="shared" si="7"/>
        <v>303.27999999999997</v>
      </c>
      <c r="CJ6" s="27">
        <f t="shared" si="7"/>
        <v>250.43</v>
      </c>
      <c r="CK6" s="27">
        <f t="shared" si="7"/>
        <v>267.33999999999997</v>
      </c>
      <c r="CL6" s="23" t="str">
        <f>IF(CL7="","",IF(CL7="-","【-】","【"&amp;SUBSTITUTE(TEXT(CL7,"#,##0.00"),"-","△")&amp;"】"))</f>
        <v>【286.33】</v>
      </c>
      <c r="CM6" s="27">
        <f t="shared" ref="CM6:CV6" si="8">IF(CM7="",NA(),CM7)</f>
        <v>57.38</v>
      </c>
      <c r="CN6" s="27">
        <f t="shared" si="8"/>
        <v>57.77</v>
      </c>
      <c r="CO6" s="27">
        <f t="shared" si="8"/>
        <v>57.1</v>
      </c>
      <c r="CP6" s="27">
        <f t="shared" si="8"/>
        <v>58.33</v>
      </c>
      <c r="CQ6" s="27">
        <f t="shared" si="8"/>
        <v>55.7</v>
      </c>
      <c r="CR6" s="27">
        <f t="shared" si="8"/>
        <v>54.83</v>
      </c>
      <c r="CS6" s="27">
        <f t="shared" si="8"/>
        <v>66.53</v>
      </c>
      <c r="CT6" s="27">
        <f t="shared" si="8"/>
        <v>52.35</v>
      </c>
      <c r="CU6" s="27">
        <f t="shared" si="8"/>
        <v>52.63</v>
      </c>
      <c r="CV6" s="27">
        <f t="shared" si="8"/>
        <v>52.34</v>
      </c>
      <c r="CW6" s="23" t="str">
        <f>IF(CW7="","",IF(CW7="-","【-】","【"&amp;SUBSTITUTE(TEXT(CW7,"#,##0.00"),"-","△")&amp;"】"))</f>
        <v>【49.92】</v>
      </c>
      <c r="CX6" s="27">
        <f t="shared" ref="CX6:DG6" si="9">IF(CX7="",NA(),CX7)</f>
        <v>76.3</v>
      </c>
      <c r="CY6" s="27">
        <f t="shared" si="9"/>
        <v>77.45</v>
      </c>
      <c r="CZ6" s="27">
        <f t="shared" si="9"/>
        <v>77.709999999999994</v>
      </c>
      <c r="DA6" s="27">
        <f t="shared" si="9"/>
        <v>77.989999999999995</v>
      </c>
      <c r="DB6" s="27">
        <f t="shared" si="9"/>
        <v>78.209999999999994</v>
      </c>
      <c r="DC6" s="27">
        <f t="shared" si="9"/>
        <v>84.7</v>
      </c>
      <c r="DD6" s="27">
        <f t="shared" si="9"/>
        <v>84.67</v>
      </c>
      <c r="DE6" s="27">
        <f t="shared" si="9"/>
        <v>84.39</v>
      </c>
      <c r="DF6" s="27">
        <f t="shared" si="9"/>
        <v>90.32</v>
      </c>
      <c r="DG6" s="27">
        <f t="shared" si="9"/>
        <v>90.05</v>
      </c>
      <c r="DH6" s="23" t="str">
        <f>IF(DH7="","",IF(DH7="-","【-】","【"&amp;SUBSTITUTE(TEXT(DH7,"#,##0.00"),"-","△")&amp;"】"))</f>
        <v>【87.80】</v>
      </c>
      <c r="DI6" s="27">
        <f t="shared" ref="DI6:DR6" si="10">IF(DI7="",NA(),DI7)</f>
        <v>11.42</v>
      </c>
      <c r="DJ6" s="27">
        <f t="shared" si="10"/>
        <v>15.22</v>
      </c>
      <c r="DK6" s="27">
        <f t="shared" si="10"/>
        <v>18.79</v>
      </c>
      <c r="DL6" s="27">
        <f t="shared" si="10"/>
        <v>22.28</v>
      </c>
      <c r="DM6" s="27">
        <f t="shared" si="10"/>
        <v>25.69</v>
      </c>
      <c r="DN6" s="27">
        <f t="shared" si="10"/>
        <v>20.34</v>
      </c>
      <c r="DO6" s="27">
        <f t="shared" si="10"/>
        <v>21.85</v>
      </c>
      <c r="DP6" s="27">
        <f t="shared" si="10"/>
        <v>25.19</v>
      </c>
      <c r="DQ6" s="27">
        <f t="shared" si="10"/>
        <v>30.5</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7">
        <f t="shared" si="11"/>
        <v>0.05</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0.02</v>
      </c>
      <c r="EN6" s="27">
        <f t="shared" si="12"/>
        <v>0.02</v>
      </c>
      <c r="EO6" s="23" t="str">
        <f>IF(EO7="","",IF(EO7="-","【-】","【"&amp;SUBSTITUTE(TEXT(EO7,"#,##0.00"),"-","△")&amp;"】"))</f>
        <v>【0.02】</v>
      </c>
    </row>
    <row r="7" spans="1:148" s="13" customFormat="1" x14ac:dyDescent="0.2">
      <c r="A7" s="14"/>
      <c r="B7" s="20">
        <v>2024</v>
      </c>
      <c r="C7" s="20">
        <v>92037</v>
      </c>
      <c r="D7" s="20">
        <v>46</v>
      </c>
      <c r="E7" s="20">
        <v>17</v>
      </c>
      <c r="F7" s="20">
        <v>5</v>
      </c>
      <c r="G7" s="20">
        <v>0</v>
      </c>
      <c r="H7" s="20" t="s">
        <v>97</v>
      </c>
      <c r="I7" s="20" t="s">
        <v>98</v>
      </c>
      <c r="J7" s="20" t="s">
        <v>99</v>
      </c>
      <c r="K7" s="20" t="s">
        <v>100</v>
      </c>
      <c r="L7" s="20" t="s">
        <v>101</v>
      </c>
      <c r="M7" s="20" t="s">
        <v>102</v>
      </c>
      <c r="N7" s="24" t="s">
        <v>103</v>
      </c>
      <c r="O7" s="24">
        <v>69.89</v>
      </c>
      <c r="P7" s="24">
        <v>5.05</v>
      </c>
      <c r="Q7" s="24">
        <v>100</v>
      </c>
      <c r="R7" s="24">
        <v>3080</v>
      </c>
      <c r="S7" s="24">
        <v>153088</v>
      </c>
      <c r="T7" s="24">
        <v>331.5</v>
      </c>
      <c r="U7" s="24">
        <v>461.8</v>
      </c>
      <c r="V7" s="24">
        <v>7697</v>
      </c>
      <c r="W7" s="24">
        <v>3.52</v>
      </c>
      <c r="X7" s="24">
        <v>2186.65</v>
      </c>
      <c r="Y7" s="24">
        <v>100</v>
      </c>
      <c r="Z7" s="24">
        <v>100.02</v>
      </c>
      <c r="AA7" s="24">
        <v>99.96</v>
      </c>
      <c r="AB7" s="24">
        <v>100.02</v>
      </c>
      <c r="AC7" s="24">
        <v>100.34</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29.46</v>
      </c>
      <c r="AV7" s="24">
        <v>31.63</v>
      </c>
      <c r="AW7" s="24">
        <v>32.08</v>
      </c>
      <c r="AX7" s="24">
        <v>39.44</v>
      </c>
      <c r="AY7" s="24">
        <v>38.770000000000003</v>
      </c>
      <c r="AZ7" s="24">
        <v>29.13</v>
      </c>
      <c r="BA7" s="24">
        <v>35.69</v>
      </c>
      <c r="BB7" s="24">
        <v>38.4</v>
      </c>
      <c r="BC7" s="24">
        <v>39.82</v>
      </c>
      <c r="BD7" s="24">
        <v>41.03</v>
      </c>
      <c r="BE7" s="24">
        <v>47.19</v>
      </c>
      <c r="BF7" s="24">
        <v>2735.25</v>
      </c>
      <c r="BG7" s="24">
        <v>2753.25</v>
      </c>
      <c r="BH7" s="24">
        <v>2560.41</v>
      </c>
      <c r="BI7" s="24">
        <v>2261.0300000000002</v>
      </c>
      <c r="BJ7" s="24">
        <v>1888.64</v>
      </c>
      <c r="BK7" s="24">
        <v>867.83</v>
      </c>
      <c r="BL7" s="24">
        <v>791.76</v>
      </c>
      <c r="BM7" s="24">
        <v>900.82</v>
      </c>
      <c r="BN7" s="24">
        <v>743.31</v>
      </c>
      <c r="BO7" s="24">
        <v>796.8</v>
      </c>
      <c r="BP7" s="24">
        <v>798.1</v>
      </c>
      <c r="BQ7" s="24">
        <v>61.42</v>
      </c>
      <c r="BR7" s="24">
        <v>76.44</v>
      </c>
      <c r="BS7" s="24">
        <v>63.37</v>
      </c>
      <c r="BT7" s="24">
        <v>48.28</v>
      </c>
      <c r="BU7" s="24">
        <v>58.72</v>
      </c>
      <c r="BV7" s="24">
        <v>57.08</v>
      </c>
      <c r="BW7" s="24">
        <v>56.26</v>
      </c>
      <c r="BX7" s="24">
        <v>52.94</v>
      </c>
      <c r="BY7" s="24">
        <v>61.15</v>
      </c>
      <c r="BZ7" s="24">
        <v>58.41</v>
      </c>
      <c r="CA7" s="24">
        <v>54.51</v>
      </c>
      <c r="CB7" s="24">
        <v>193.89</v>
      </c>
      <c r="CC7" s="24">
        <v>156.63999999999999</v>
      </c>
      <c r="CD7" s="24">
        <v>188.93</v>
      </c>
      <c r="CE7" s="24">
        <v>252.23</v>
      </c>
      <c r="CF7" s="24">
        <v>238.34</v>
      </c>
      <c r="CG7" s="24">
        <v>274.99</v>
      </c>
      <c r="CH7" s="24">
        <v>282.08999999999997</v>
      </c>
      <c r="CI7" s="24">
        <v>303.27999999999997</v>
      </c>
      <c r="CJ7" s="24">
        <v>250.43</v>
      </c>
      <c r="CK7" s="24">
        <v>267.33999999999997</v>
      </c>
      <c r="CL7" s="24">
        <v>286.33</v>
      </c>
      <c r="CM7" s="24">
        <v>57.38</v>
      </c>
      <c r="CN7" s="24">
        <v>57.77</v>
      </c>
      <c r="CO7" s="24">
        <v>57.1</v>
      </c>
      <c r="CP7" s="24">
        <v>58.33</v>
      </c>
      <c r="CQ7" s="24">
        <v>55.7</v>
      </c>
      <c r="CR7" s="24">
        <v>54.83</v>
      </c>
      <c r="CS7" s="24">
        <v>66.53</v>
      </c>
      <c r="CT7" s="24">
        <v>52.35</v>
      </c>
      <c r="CU7" s="24">
        <v>52.63</v>
      </c>
      <c r="CV7" s="24">
        <v>52.34</v>
      </c>
      <c r="CW7" s="24">
        <v>49.92</v>
      </c>
      <c r="CX7" s="24">
        <v>76.3</v>
      </c>
      <c r="CY7" s="24">
        <v>77.45</v>
      </c>
      <c r="CZ7" s="24">
        <v>77.709999999999994</v>
      </c>
      <c r="DA7" s="24">
        <v>77.989999999999995</v>
      </c>
      <c r="DB7" s="24">
        <v>78.209999999999994</v>
      </c>
      <c r="DC7" s="24">
        <v>84.7</v>
      </c>
      <c r="DD7" s="24">
        <v>84.67</v>
      </c>
      <c r="DE7" s="24">
        <v>84.39</v>
      </c>
      <c r="DF7" s="24">
        <v>90.32</v>
      </c>
      <c r="DG7" s="24">
        <v>90.05</v>
      </c>
      <c r="DH7" s="24">
        <v>87.8</v>
      </c>
      <c r="DI7" s="24">
        <v>11.42</v>
      </c>
      <c r="DJ7" s="24">
        <v>15.22</v>
      </c>
      <c r="DK7" s="24">
        <v>18.79</v>
      </c>
      <c r="DL7" s="24">
        <v>22.28</v>
      </c>
      <c r="DM7" s="24">
        <v>25.69</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cp:lastPrinted>2026-01-19T06:10:09Z</cp:lastPrinted>
  <dcterms:created xsi:type="dcterms:W3CDTF">2025-12-23T06:17:58Z</dcterms:created>
  <dcterms:modified xsi:type="dcterms:W3CDTF">2026-03-06T05:11:17Z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2026-03-02T02:26:38Z</vt:filetime>
  </property>
</Properties>
</file>