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4 下水道（公共）\"/>
    </mc:Choice>
  </mc:AlternateContent>
  <xr:revisionPtr revIDLastSave="0" documentId="13_ncr:1_{F6F61826-E85B-48BC-9B25-58B9EE58A18A}" xr6:coauthVersionLast="47" xr6:coauthVersionMax="47" xr10:uidLastSave="{00000000-0000-0000-0000-000000000000}"/>
  <workbookProtection workbookAlgorithmName="SHA-512" workbookHashValue="AVvPDMLesTGm9rPg5u2lsPuNzqx006tetUSl5TnJpg3zcWEl0PAX+XNerYU6cGokLy3eB27cXX1+KTo9X+WrsQ==" workbookSaltValue="8dJFw3yAQ3aT7qkdgGOKb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G85" i="4"/>
  <c r="E85" i="4"/>
  <c r="BB10" i="4"/>
  <c r="AT10" i="4"/>
  <c r="P10"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<sst xmlns="http://schemas.openxmlformats.org/spreadsheetml/2006/main" count="236" uniqueCount="116">
  <si>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</si>
  <si>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</si>
  <si>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</si>
  <si>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</si>
  <si>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</si>
  <si>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</si>
  <si>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</si>
  <si>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</si>
  <si>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</si>
  <si>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</si>
  <si>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</si>
  <si>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</si>
  <si>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</si>
  <si>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</si>
  <si>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</si>
  <si>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</si>
  <si>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</si>
  <si>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</si>
  <si>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</si>
  <si>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</si>
  <si>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</si>
  <si>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</si>
  <si>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</si>
  <si>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</si>
  <si>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</si>
  <si>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</si>
  <si>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</si>
  <si>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</si>
  <si>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</si>
  <si>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</si>
  <si>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</si>
  <si>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</si>
  <si>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</si>
  <si>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</si>
  <si>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</si>
  <si>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</si>
  <si>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</si>
  <si>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</si>
  <si>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</si>
  <si>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</si>
  <si>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</si>
  <si>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</si>
  <si>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</si>
  <si>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</si>
  <si>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</si>
  <si>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</si>
  <si>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</si>
  <si>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</si>
  <si>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</si>
  <si>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</si>
  <si>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</si>
  <si>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</si>
  <si>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</si>
  <si>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</si>
  <si>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</si>
  <si>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</si>
  <si>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</si>
  <si>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</si>
  <si>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</si>
  <si>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</si>
  <si>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</si>
  <si>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</si>
  <si>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</si>
  <si>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</si>
  <si>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</si>
  <si>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</si>
  <si>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</si>
  <si>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</si>
  <si>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</si>
  <si>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</si>
  <si>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</si>
  <si>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</si>
  <si>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</si>
  <si>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</si>
  <si>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</si>
  <si>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</si>
  <si>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</si>
  <si>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</si>
  <si>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</si>
  <si>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</si>
  <si>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</si>
  <si>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</si>
  <si>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</si>
  <si>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</si>
  <si>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</si>
  <si>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</si>
  <si>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</si>
  <si>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</si>
  <si>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</si>
  <si>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</si>
  <si>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</si>
  <si>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</si>
  <si>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</si>
  <si>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</si>
  <si>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</si>
  <si>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</si>
  <si>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栃木市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</si>
  <si>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</si>
  <si>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</si>
  <si>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</si>
  <si>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</si>
  <si>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</si>
  <si>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</si>
  <si>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</si>
  <si>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</si>
  <si>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</si>
  <si>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</si>
  <si>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</si>
  <si>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</si>
  <si>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</si>
  <si>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</si>
  <si>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</si>
  <si>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</si>
  <si>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約2ポイント増加で推移している。法適用企業として年数が浅いこと、資産のほとんどが管渠であること、耐用年数が比較的長いことから、類似団体より低い数値となっている。
　②管渠老朽化率は、昭和57年供用開始のため、耐用年数を超えている管渠はない。今後、令和14年から耐用年数を過ぎた管渠が増えていき、令和30年頃にピークを迎える。
　③管渠改善率は、他事業に伴う管渠の敷設替えが主である。令和6年度には該当するものはなかった。
　今後の課題として、将来の更新に向けたストックマネジメント計画を策定するとともに、更新に必要な内部留保資金を増やしながら計画的に更新事業を進めていく必要がある。</t>
    <phoneticPr fontId="4"/>
  </si>
  <si>
    <t>　本市の公共下水道事業は、昭和57年に供用開始し、現在まで約738kmの管渠整備を行ってきた。事業認可面積に対する整備率は84.6％であり、今後も整備拡大を予定しているが、節水機器の普及、人口減少により使用料収入の大きな伸びは期待できない。
　また、今後の企業債残高は減少傾向となり基準外繰入金も減少していく見込みであるが、将来の更新事業に向けた内部資金を確保するためにも、効率的な投資事業を進めて計画的に企業債の借り入れを行い健全な経営に努め、将来に渡り持続可能な下水道サービスを提供し続けられるよう、経営基盤の強化に取り組む必要がある。</t>
    <rPh sb="47" eb="49">
      <t>ジギョウ</t>
    </rPh>
    <rPh sb="49" eb="51">
      <t>ニンカ</t>
    </rPh>
    <rPh sb="51" eb="53">
      <t>メンセキ</t>
    </rPh>
    <rPh sb="187" eb="190">
      <t>コウリツテキ</t>
    </rPh>
    <rPh sb="191" eb="193">
      <t>トウシ</t>
    </rPh>
    <rPh sb="193" eb="195">
      <t>ジギョウ</t>
    </rPh>
    <rPh sb="196" eb="197">
      <t>スス</t>
    </rPh>
    <rPh sb="199" eb="202">
      <t>ケイカクテキ</t>
    </rPh>
    <rPh sb="207" eb="208">
      <t>カ</t>
    </rPh>
    <rPh sb="209" eb="210">
      <t>イ</t>
    </rPh>
    <rPh sb="212" eb="213">
      <t>オコナ</t>
    </rPh>
    <phoneticPr fontId="16"/>
  </si>
  <si>
    <t xml:space="preserve">　➀経常収支比率は100％以上ではあるが減少傾向である。営業費用における流域下水道維持管理負担金の割合が高い。②累積欠損金比率は0％である⑤経費回収率は100％未満であるが、使用料改定により8ポイント増加した。使用料収入で汚水処理費が賄えていない不足する分については、一般会計からの繰入金で補てんしている。経常収益35.5億円に対して、繰入金が15.1億円であり、そのうち3.3億円が基準外繰入金である。
　③流動比率は、年々増加傾向にある。しかし、流動資産12.6億円、流動負債17億円のうち企業債償還金14.3億円となっており、内部資金が不足していることがわかる。
　④企業債残高対事業規模比率は、年々減少傾向にある。しかし、類似団体平均値と比較しても多いことから、今後も企業債残高の削減に努める必要がある。
　⑥汚水処理原価は、総務省の示す最低限行うべき経営努力として使用料収入で賄うべき汚水処理費150円/㎥を採用している。
　⑦施設利用率は、流域下水道に接続しており、処理施設を所有していないためなし。
　⑧水洗化率は、微増傾向にある。今後も100％に近づけるよう普及促進活動に努める。
　今後の課題としては、物価高騰による維持管理費が増大している中で経費削減に努め経常収支比率100％以上を維持すること、水洗化率を向上させ使用料収入を増加させることで、経費回収率、流動比率の向上を図り、基準外繰入金の削減に努め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</si>
</sst>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F7-4062-A7B2-39D044AFAD7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28F7-4062-A7B2-39D044AFAD7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B4-4D56-A085-39098F96ECF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3CB4-4D56-A085-39098F96ECF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96.95</c:v>
                </c:pt>
                <c:pt idx="1">
                  <c:v>97.1</c:v>
                </c:pt>
                <c:pt idx="2">
                  <c:v>97.39</c:v>
                </c:pt>
                <c:pt idx="3">
                  <c:v>97.58</c:v>
                </c:pt>
                <c:pt idx="4">
                  <c:v>97.48</c:v>
                </c:pt>
              </c:numCache>
            </c:numRef>
          </c:val>
          <c:extLst>
            <c:ext xmlns:c16="http://schemas.microsoft.com/office/drawing/2014/chart" uri="{C3380CC4-5D6E-409C-BE32-E72D297353CC}">
              <c16:uniqueId val="{00000000-5C62-4100-85DC-CAB17CC8913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5C62-4100-85DC-CAB17CC8913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111.25</c:v>
                </c:pt>
                <c:pt idx="1">
                  <c:v>110.22</c:v>
                </c:pt>
                <c:pt idx="2">
                  <c:v>109.99</c:v>
                </c:pt>
                <c:pt idx="3">
                  <c:v>101.57</c:v>
                </c:pt>
                <c:pt idx="4">
                  <c:v>100.77</c:v>
                </c:pt>
              </c:numCache>
            </c:numRef>
          </c:val>
          <c:extLst>
            <c:ext xmlns:c16="http://schemas.microsoft.com/office/drawing/2014/chart" uri="{C3380CC4-5D6E-409C-BE32-E72D297353CC}">
              <c16:uniqueId val="{00000000-81A3-45DE-98E4-053B7C5F9CA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81A3-45DE-98E4-053B7C5F9CA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8.2200000000000006</c:v>
                </c:pt>
                <c:pt idx="1">
                  <c:v>10.83</c:v>
                </c:pt>
                <c:pt idx="2">
                  <c:v>13.45</c:v>
                </c:pt>
                <c:pt idx="3">
                  <c:v>16.03</c:v>
                </c:pt>
                <c:pt idx="4">
                  <c:v>18.55</c:v>
                </c:pt>
              </c:numCache>
            </c:numRef>
          </c:val>
          <c:extLst>
            <c:ext xmlns:c16="http://schemas.microsoft.com/office/drawing/2014/chart" uri="{C3380CC4-5D6E-409C-BE32-E72D297353CC}">
              <c16:uniqueId val="{00000000-DE4E-4342-8D98-B41EF4DC82B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DE4E-4342-8D98-B41EF4DC82B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59-4A76-B508-5D312ED6DFB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C759-4A76-B508-5D312ED6DFB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10-4B53-9F4D-E849B1157CA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6410-4B53-9F4D-E849B1157CA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72.02</c:v>
                </c:pt>
                <c:pt idx="1">
                  <c:v>63.24</c:v>
                </c:pt>
                <c:pt idx="2">
                  <c:v>66.03</c:v>
                </c:pt>
                <c:pt idx="3">
                  <c:v>69.09</c:v>
                </c:pt>
                <c:pt idx="4">
                  <c:v>74.16</c:v>
                </c:pt>
              </c:numCache>
            </c:numRef>
          </c:val>
          <c:extLst>
            <c:ext xmlns:c16="http://schemas.microsoft.com/office/drawing/2014/chart" uri="{C3380CC4-5D6E-409C-BE32-E72D297353CC}">
              <c16:uniqueId val="{00000000-940C-45D1-9C81-13A522C97C6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940C-45D1-9C81-13A522C97C6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1669.22</c:v>
                </c:pt>
                <c:pt idx="1">
                  <c:v>1573.83</c:v>
                </c:pt>
                <c:pt idx="2">
                  <c:v>1490.8</c:v>
                </c:pt>
                <c:pt idx="3">
                  <c:v>1400.95</c:v>
                </c:pt>
                <c:pt idx="4">
                  <c:v>1179.3599999999999</c:v>
                </c:pt>
              </c:numCache>
            </c:numRef>
          </c:val>
          <c:extLst>
            <c:ext xmlns:c16="http://schemas.microsoft.com/office/drawing/2014/chart" uri="{C3380CC4-5D6E-409C-BE32-E72D297353CC}">
              <c16:uniqueId val="{00000000-9F84-4D93-803B-FE84381BFD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9F84-4D93-803B-FE84381BFD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90.95</c:v>
                </c:pt>
                <c:pt idx="1">
                  <c:v>91.3</c:v>
                </c:pt>
                <c:pt idx="2">
                  <c:v>91.54</c:v>
                </c:pt>
                <c:pt idx="3">
                  <c:v>91.95</c:v>
                </c:pt>
                <c:pt idx="4">
                  <c:v>99.97</c:v>
                </c:pt>
              </c:numCache>
            </c:numRef>
          </c:val>
          <c:extLst>
            <c:ext xmlns:c16="http://schemas.microsoft.com/office/drawing/2014/chart" uri="{C3380CC4-5D6E-409C-BE32-E72D297353CC}">
              <c16:uniqueId val="{00000000-5175-4FE7-A086-6037EA301CD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5175-4FE7-A086-6037EA301CD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0909-4369-ABD1-128687C0A8D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0909-4369-ABD1-128687C0A8D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80" zoomScaleNormal="90" zoomScaleSheetLayoutView="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栃木県　栃木市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153088</v>
      </c>
      <c r="AM8" s="44"/>
      <c r="AN8" s="44"/>
      <c r="AO8" s="44"/>
      <c r="AP8" s="44"/>
      <c r="AQ8" s="44"/>
      <c r="AR8" s="44"/>
      <c r="AS8" s="44"/>
      <c r="AT8" s="45">
        <f>データ!T6</f>
        <v>331.5</v>
      </c>
      <c r="AU8" s="45"/>
      <c r="AV8" s="45"/>
      <c r="AW8" s="45"/>
      <c r="AX8" s="45"/>
      <c r="AY8" s="45"/>
      <c r="AZ8" s="45"/>
      <c r="BA8" s="45"/>
      <c r="BB8" s="45">
        <f>データ!U6</f>
        <v>461.8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65.27</v>
      </c>
      <c r="J10" s="45"/>
      <c r="K10" s="45"/>
      <c r="L10" s="45"/>
      <c r="M10" s="45"/>
      <c r="N10" s="45"/>
      <c r="O10" s="45"/>
      <c r="P10" s="45">
        <f>データ!P6</f>
        <v>64.86</v>
      </c>
      <c r="Q10" s="45"/>
      <c r="R10" s="45"/>
      <c r="S10" s="45"/>
      <c r="T10" s="45"/>
      <c r="U10" s="45"/>
      <c r="V10" s="45"/>
      <c r="W10" s="45">
        <f>データ!Q6</f>
        <v>72.41</v>
      </c>
      <c r="X10" s="45"/>
      <c r="Y10" s="45"/>
      <c r="Z10" s="45"/>
      <c r="AA10" s="45"/>
      <c r="AB10" s="45"/>
      <c r="AC10" s="45"/>
      <c r="AD10" s="44">
        <f>データ!R6</f>
        <v>3080</v>
      </c>
      <c r="AE10" s="44"/>
      <c r="AF10" s="44"/>
      <c r="AG10" s="44"/>
      <c r="AH10" s="44"/>
      <c r="AI10" s="44"/>
      <c r="AJ10" s="44"/>
      <c r="AK10" s="2"/>
      <c r="AL10" s="44">
        <f>データ!V6</f>
        <v>98823</v>
      </c>
      <c r="AM10" s="44"/>
      <c r="AN10" s="44"/>
      <c r="AO10" s="44"/>
      <c r="AP10" s="44"/>
      <c r="AQ10" s="44"/>
      <c r="AR10" s="44"/>
      <c r="AS10" s="44"/>
      <c r="AT10" s="45">
        <f>データ!W6</f>
        <v>29.57</v>
      </c>
      <c r="AU10" s="45"/>
      <c r="AV10" s="45"/>
      <c r="AW10" s="45"/>
      <c r="AX10" s="45"/>
      <c r="AY10" s="45"/>
      <c r="AZ10" s="45"/>
      <c r="BA10" s="45"/>
      <c r="BB10" s="45">
        <f>データ!X6</f>
        <v>3342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a+3QS59XxxoWrGiY0ETn7HxaK3L8SNiDTs50rZfi7nAGvFrjSWz/o+BznCbmH44QHYjAbLMNrZYyMuYv7AwZA==" saltValue="8KF6pMGbVzW9Bh2K6U5H8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92037</v>
      </c>
      <c r="D6" s="19">
        <f t="shared" si="3"/>
        <v>46</v>
      </c>
      <c r="E6" s="19">
        <f t="shared" si="3"/>
        <v>17</v>
      </c>
      <c r="F6" s="19">
        <f t="shared" si="3"/>
        <v>1</v>
      </c>
      <c r="G6" s="19">
        <f t="shared" si="3"/>
        <v>0</v>
      </c>
      <c r="H6" s="19" t="str">
        <f t="shared" si="3"/>
        <v>栃木県　栃木市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65.27</v>
      </c>
      <c r="P6" s="20">
        <f t="shared" si="3"/>
        <v>64.86</v>
      </c>
      <c r="Q6" s="20">
        <f t="shared" si="3"/>
        <v>72.41</v>
      </c>
      <c r="R6" s="20">
        <f t="shared" si="3"/>
        <v>3080</v>
      </c>
      <c r="S6" s="20">
        <f t="shared" si="3"/>
        <v>153088</v>
      </c>
      <c r="T6" s="20">
        <f t="shared" si="3"/>
        <v>331.5</v>
      </c>
      <c r="U6" s="20">
        <f t="shared" si="3"/>
        <v>461.8</v>
      </c>
      <c r="V6" s="20">
        <f t="shared" si="3"/>
        <v>98823</v>
      </c>
      <c r="W6" s="20">
        <f t="shared" si="3"/>
        <v>29.57</v>
      </c>
      <c r="X6" s="20">
        <f t="shared" si="3"/>
        <v>3342</v>
      </c>
      <c r="Y6" s="21">
        <f>IF(Y7="",NA(),Y7)</f>
        <v>111.25</v>
      </c>
      <c r="Z6" s="21">
        <f t="shared" ref="Z6:AH6" si="4">IF(Z7="",NA(),Z7)</f>
        <v>110.22</v>
      </c>
      <c r="AA6" s="21">
        <f t="shared" si="4"/>
        <v>109.99</v>
      </c>
      <c r="AB6" s="21">
        <f t="shared" si="4"/>
        <v>101.57</v>
      </c>
      <c r="AC6" s="21">
        <f t="shared" si="4"/>
        <v>100.77</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72.02</v>
      </c>
      <c r="AV6" s="21">
        <f t="shared" ref="AV6:BD6" si="6">IF(AV7="",NA(),AV7)</f>
        <v>63.24</v>
      </c>
      <c r="AW6" s="21">
        <f t="shared" si="6"/>
        <v>66.03</v>
      </c>
      <c r="AX6" s="21">
        <f t="shared" si="6"/>
        <v>69.09</v>
      </c>
      <c r="AY6" s="21">
        <f t="shared" si="6"/>
        <v>74.16</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1669.22</v>
      </c>
      <c r="BG6" s="21">
        <f t="shared" ref="BG6:BO6" si="7">IF(BG7="",NA(),BG7)</f>
        <v>1573.83</v>
      </c>
      <c r="BH6" s="21">
        <f t="shared" si="7"/>
        <v>1490.8</v>
      </c>
      <c r="BI6" s="21">
        <f t="shared" si="7"/>
        <v>1400.95</v>
      </c>
      <c r="BJ6" s="21">
        <f t="shared" si="7"/>
        <v>1179.3599999999999</v>
      </c>
      <c r="BK6" s="21">
        <f t="shared" si="7"/>
        <v>857.88</v>
      </c>
      <c r="BL6" s="21">
        <f t="shared" si="7"/>
        <v>825.1</v>
      </c>
      <c r="BM6" s="21">
        <f t="shared" si="7"/>
        <v>789.87</v>
      </c>
      <c r="BN6" s="21">
        <f t="shared" si="7"/>
        <v>749.43</v>
      </c>
      <c r="BO6" s="21">
        <f t="shared" si="7"/>
        <v>698.04</v>
      </c>
      <c r="BP6" s="20" t="str">
        <f>IF(BP7="","",IF(BP7="-","【-】","【"&amp;SUBSTITUTE(TEXT(BP7,"#,##0.00"),"-","△")&amp;"】"))</f>
        <v>【602.56】</v>
      </c>
      <c r="BQ6" s="21">
        <f>IF(BQ7="",NA(),BQ7)</f>
        <v>90.95</v>
      </c>
      <c r="BR6" s="21">
        <f t="shared" ref="BR6:BZ6" si="8">IF(BR7="",NA(),BR7)</f>
        <v>91.3</v>
      </c>
      <c r="BS6" s="21">
        <f t="shared" si="8"/>
        <v>91.54</v>
      </c>
      <c r="BT6" s="21">
        <f t="shared" si="8"/>
        <v>91.95</v>
      </c>
      <c r="BU6" s="21">
        <f t="shared" si="8"/>
        <v>99.97</v>
      </c>
      <c r="BV6" s="21">
        <f t="shared" si="8"/>
        <v>94.97</v>
      </c>
      <c r="BW6" s="21">
        <f t="shared" si="8"/>
        <v>97.07</v>
      </c>
      <c r="BX6" s="21">
        <f t="shared" si="8"/>
        <v>98.06</v>
      </c>
      <c r="BY6" s="21">
        <f t="shared" si="8"/>
        <v>98.46</v>
      </c>
      <c r="BZ6" s="21">
        <f t="shared" si="8"/>
        <v>97.98</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96.95</v>
      </c>
      <c r="CY6" s="21">
        <f t="shared" ref="CY6:DG6" si="11">IF(CY7="",NA(),CY7)</f>
        <v>97.1</v>
      </c>
      <c r="CZ6" s="21">
        <f t="shared" si="11"/>
        <v>97.39</v>
      </c>
      <c r="DA6" s="21">
        <f t="shared" si="11"/>
        <v>97.58</v>
      </c>
      <c r="DB6" s="21">
        <f t="shared" si="11"/>
        <v>97.48</v>
      </c>
      <c r="DC6" s="21">
        <f t="shared" si="11"/>
        <v>92.72</v>
      </c>
      <c r="DD6" s="21">
        <f t="shared" si="11"/>
        <v>92.88</v>
      </c>
      <c r="DE6" s="21">
        <f t="shared" si="11"/>
        <v>92.9</v>
      </c>
      <c r="DF6" s="21">
        <f t="shared" si="11"/>
        <v>92.89</v>
      </c>
      <c r="DG6" s="21">
        <f t="shared" si="11"/>
        <v>93.08</v>
      </c>
      <c r="DH6" s="20" t="str">
        <f>IF(DH7="","",IF(DH7="-","【-】","【"&amp;SUBSTITUTE(TEXT(DH7,"#,##0.00"),"-","△")&amp;"】"))</f>
        <v>【96.00】</v>
      </c>
      <c r="DI6" s="21">
        <f>IF(DI7="",NA(),DI7)</f>
        <v>8.2200000000000006</v>
      </c>
      <c r="DJ6" s="21">
        <f t="shared" ref="DJ6:DR6" si="12">IF(DJ7="",NA(),DJ7)</f>
        <v>10.83</v>
      </c>
      <c r="DK6" s="21">
        <f t="shared" si="12"/>
        <v>13.45</v>
      </c>
      <c r="DL6" s="21">
        <f t="shared" si="12"/>
        <v>16.03</v>
      </c>
      <c r="DM6" s="21">
        <f t="shared" si="12"/>
        <v>18.55</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92037</v>
      </c>
      <c r="D7" s="23">
        <v>46</v>
      </c>
      <c r="E7" s="23">
        <v>17</v>
      </c>
      <c r="F7" s="23">
        <v>1</v>
      </c>
      <c r="G7" s="23">
        <v>0</v>
      </c>
      <c r="H7" s="23" t="s">
        <v>96</v>
      </c>
      <c r="I7" s="23" t="s">
        <v>97</v>
      </c>
      <c r="J7" s="23" t="s">
        <v>98</v>
      </c>
      <c r="K7" s="23" t="s">
        <v>99</v>
      </c>
      <c r="L7" s="23" t="s">
        <v>100</v>
      </c>
      <c r="M7" s="23" t="s">
        <v>101</v>
      </c>
      <c r="N7" s="24" t="s">
        <v>102</v>
      </c>
      <c r="O7" s="24">
        <v>65.27</v>
      </c>
      <c r="P7" s="24">
        <v>64.86</v>
      </c>
      <c r="Q7" s="24">
        <v>72.41</v>
      </c>
      <c r="R7" s="24">
        <v>3080</v>
      </c>
      <c r="S7" s="24">
        <v>153088</v>
      </c>
      <c r="T7" s="24">
        <v>331.5</v>
      </c>
      <c r="U7" s="24">
        <v>461.8</v>
      </c>
      <c r="V7" s="24">
        <v>98823</v>
      </c>
      <c r="W7" s="24">
        <v>29.57</v>
      </c>
      <c r="X7" s="24">
        <v>3342</v>
      </c>
      <c r="Y7" s="24">
        <v>111.25</v>
      </c>
      <c r="Z7" s="24">
        <v>110.22</v>
      </c>
      <c r="AA7" s="24">
        <v>109.99</v>
      </c>
      <c r="AB7" s="24">
        <v>101.57</v>
      </c>
      <c r="AC7" s="24">
        <v>100.77</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72.02</v>
      </c>
      <c r="AV7" s="24">
        <v>63.24</v>
      </c>
      <c r="AW7" s="24">
        <v>66.03</v>
      </c>
      <c r="AX7" s="24">
        <v>69.09</v>
      </c>
      <c r="AY7" s="24">
        <v>74.16</v>
      </c>
      <c r="AZ7" s="24">
        <v>67.930000000000007</v>
      </c>
      <c r="BA7" s="24">
        <v>68.53</v>
      </c>
      <c r="BB7" s="24">
        <v>69.180000000000007</v>
      </c>
      <c r="BC7" s="24">
        <v>76.319999999999993</v>
      </c>
      <c r="BD7" s="24">
        <v>80.33</v>
      </c>
      <c r="BE7" s="24">
        <v>82.75</v>
      </c>
      <c r="BF7" s="24">
        <v>1669.22</v>
      </c>
      <c r="BG7" s="24">
        <v>1573.83</v>
      </c>
      <c r="BH7" s="24">
        <v>1490.8</v>
      </c>
      <c r="BI7" s="24">
        <v>1400.95</v>
      </c>
      <c r="BJ7" s="24">
        <v>1179.3599999999999</v>
      </c>
      <c r="BK7" s="24">
        <v>857.88</v>
      </c>
      <c r="BL7" s="24">
        <v>825.1</v>
      </c>
      <c r="BM7" s="24">
        <v>789.87</v>
      </c>
      <c r="BN7" s="24">
        <v>749.43</v>
      </c>
      <c r="BO7" s="24">
        <v>698.04</v>
      </c>
      <c r="BP7" s="24">
        <v>602.55999999999995</v>
      </c>
      <c r="BQ7" s="24">
        <v>90.95</v>
      </c>
      <c r="BR7" s="24">
        <v>91.3</v>
      </c>
      <c r="BS7" s="24">
        <v>91.54</v>
      </c>
      <c r="BT7" s="24">
        <v>91.95</v>
      </c>
      <c r="BU7" s="24">
        <v>99.97</v>
      </c>
      <c r="BV7" s="24">
        <v>94.97</v>
      </c>
      <c r="BW7" s="24">
        <v>97.07</v>
      </c>
      <c r="BX7" s="24">
        <v>98.06</v>
      </c>
      <c r="BY7" s="24">
        <v>98.46</v>
      </c>
      <c r="BZ7" s="24">
        <v>97.98</v>
      </c>
      <c r="CA7" s="24">
        <v>97.94</v>
      </c>
      <c r="CB7" s="24">
        <v>150</v>
      </c>
      <c r="CC7" s="24">
        <v>150</v>
      </c>
      <c r="CD7" s="24">
        <v>150</v>
      </c>
      <c r="CE7" s="24">
        <v>150</v>
      </c>
      <c r="CF7" s="24">
        <v>150</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96.95</v>
      </c>
      <c r="CY7" s="24">
        <v>97.1</v>
      </c>
      <c r="CZ7" s="24">
        <v>97.39</v>
      </c>
      <c r="DA7" s="24">
        <v>97.58</v>
      </c>
      <c r="DB7" s="24">
        <v>97.48</v>
      </c>
      <c r="DC7" s="24">
        <v>92.72</v>
      </c>
      <c r="DD7" s="24">
        <v>92.88</v>
      </c>
      <c r="DE7" s="24">
        <v>92.9</v>
      </c>
      <c r="DF7" s="24">
        <v>92.89</v>
      </c>
      <c r="DG7" s="24">
        <v>93.08</v>
      </c>
      <c r="DH7" s="24">
        <v>96</v>
      </c>
      <c r="DI7" s="24">
        <v>8.2200000000000006</v>
      </c>
      <c r="DJ7" s="24">
        <v>10.83</v>
      </c>
      <c r="DK7" s="24">
        <v>13.45</v>
      </c>
      <c r="DL7" s="24">
        <v>16.03</v>
      </c>
      <c r="DM7" s="24">
        <v>18.55</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2026-02-05T04:09:24Z</cp:lastPrinted>
  <dcterms:created xsi:type="dcterms:W3CDTF">2025-12-23T05:58:02Z</dcterms:created>
  <dcterms:modified xsi:type="dcterms:W3CDTF">2026-03-06T04:59:25Z</dcterms:modified>
  <cp:category/>
</cp:coreProperties>
</file>