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1 上水道\"/>
    </mc:Choice>
  </mc:AlternateContent>
  <xr:revisionPtr revIDLastSave="0" documentId="13_ncr:1_{C8E7569D-C23E-4D26-801A-B18FA3F06070}" xr6:coauthVersionLast="47" xr6:coauthVersionMax="47" xr10:uidLastSave="{00000000-0000-0000-0000-000000000000}"/>
  <workbookProtection workbookAlgorithmName="SHA-512" workbookHashValue="0FpDIYKKEW4TBru4wSQrtP6cf6vh3fzt5/HJuWyR4JB1ZZaTpw1vUJkrv+ie3gylQfa52sd5PjkQCb7hectThA==" workbookSaltValue="mXPY7DvdM8Mgfy/CAnoySg==" workbookSpinCount="100000" lockStructure="1"/>
  <bookViews>
    <workbookView xWindow="45"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I10" i="4" s="1"/>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F85" i="4"/>
  <c r="BB10" i="4"/>
  <c r="AT10" i="4"/>
  <c r="AL10" i="4"/>
  <c r="B10"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<sst xmlns="http://schemas.openxmlformats.org/spreadsheetml/2006/main" count="228" uniqueCount="113">
  <si>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</si>
  <si>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</si>
  <si>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</si>
  <si>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</si>
  <si>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</si>
  <si>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</si>
  <si>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</si>
  <si>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</si>
  <si>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</si>
  <si>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</si>
  <si>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</si>
  <si>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</si>
  <si>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</si>
  <si>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</si>
  <si>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</si>
  <si>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</si>
  <si>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</si>
  <si>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</si>
  <si>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</si>
  <si>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</si>
  <si>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</si>
  <si>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</si>
  <si>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</si>
  <si>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</si>
  <si>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</si>
  <si>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</si>
  <si>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</si>
  <si>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</si>
  <si>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</si>
  <si>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</si>
  <si>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</si>
  <si>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</si>
  <si>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</si>
  <si>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</si>
  <si>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</si>
  <si>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</si>
  <si>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</si>
  <si>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</si>
  <si>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</si>
  <si>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</si>
  <si>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</si>
  <si>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</si>
  <si>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</si>
  <si>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</si>
  <si>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</si>
  <si>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</si>
  <si>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</si>
  <si>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</si>
  <si>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</si>
  <si>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</si>
  <si>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</si>
  <si>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</si>
  <si>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</si>
  <si>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</si>
  <si>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</si>
  <si>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</si>
  <si>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</si>
  <si>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</si>
  <si>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</si>
  <si>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</si>
  <si>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</si>
  <si>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</si>
  <si>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</si>
  <si>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</si>
  <si>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</si>
  <si>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</si>
  <si>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</si>
  <si>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</si>
  <si>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</si>
  <si>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</si>
  <si>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</si>
  <si>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</si>
  <si>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</si>
  <si>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</si>
  <si>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</si>
  <si>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</si>
  <si>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</si>
  <si>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</si>
  <si>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</si>
  <si>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</si>
  <si>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</si>
  <si>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</si>
  <si>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</si>
  <si>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</si>
  <si>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</si>
  <si>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</si>
  <si>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</si>
  <si>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</si>
  <si>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</si>
  <si>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</si>
  <si>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</si>
  <si>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</si>
  <si>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</si>
  <si>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足利市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</si>
  <si>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</si>
  <si>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</si>
  <si>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</si>
  <si>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</si>
  <si>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</si>
  <si>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</si>
  <si>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</si>
  <si>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</si>
  <si>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</si>
  <si>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</si>
  <si>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</si>
  <si>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</si>
  <si>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</si>
  <si>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</si>
  <si>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</si>
  <si>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</si>
  <si>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【健全性】
  経常収支比率は100%を下回っており、損益は昭和55年度以来の純損失を計上することとなりました。
  累積欠損金比率は健全性を示す0%を維持していますが、引き続き、現状を維持できるように努めます。
  流動比率は類似団体平均値を上回っており、短期的な資金繰りの安定性が担保されています。
  企業債残高対給水収益及び料金回収率は、国の交付金を活用した水道基本料金の４か月分全額免除の影響を受けた数値となっています。なお、この影響を除いた場合の料金回収率は90.81％であり、類似団体平均値を下回っています。
【効率性】
  施設利用率は類似団体平均値を上回っており、現状に見合った適切な施設規模であるといえます。
  一方、有収率は前年度に比べ減少しており、類似団体平均値を下回っていることから、漏水対策等を実施することで有収率の向上を図り、収益の底上げを行うことが課題となっています。
　</t>
    <rPh sb="20" eb="22">
      <t>シタマワ</t>
    </rPh>
    <rPh sb="27" eb="29">
      <t>ソンエキ</t>
    </rPh>
    <rPh sb="30" eb="32">
      <t>ショウワ</t>
    </rPh>
    <rPh sb="34" eb="36">
      <t>ネンド</t>
    </rPh>
    <rPh sb="36" eb="38">
      <t>イライ</t>
    </rPh>
    <rPh sb="39" eb="42">
      <t>ジュンソンシツ</t>
    </rPh>
    <rPh sb="43" eb="45">
      <t>ケイジョウ</t>
    </rPh>
    <rPh sb="63" eb="64">
      <t>キン</t>
    </rPh>
    <rPh sb="85" eb="86">
      <t>ヒ</t>
    </rPh>
    <rPh sb="87" eb="88">
      <t>ツヅ</t>
    </rPh>
    <rPh sb="154" eb="164">
      <t>キギョウサイザンダカタイキュウスイシュウエキ</t>
    </rPh>
    <rPh sb="164" eb="165">
      <t>オヨ</t>
    </rPh>
    <rPh sb="166" eb="168">
      <t>リョウキン</t>
    </rPh>
    <rPh sb="168" eb="171">
      <t>カイシュウリツ</t>
    </rPh>
    <rPh sb="173" eb="174">
      <t>クニ</t>
    </rPh>
    <rPh sb="175" eb="178">
      <t>コウフキン</t>
    </rPh>
    <rPh sb="179" eb="181">
      <t>カツヨウ</t>
    </rPh>
    <rPh sb="183" eb="185">
      <t>スイドウ</t>
    </rPh>
    <rPh sb="185" eb="189">
      <t>キホンリョウキン</t>
    </rPh>
    <rPh sb="192" eb="193">
      <t>ゲツ</t>
    </rPh>
    <rPh sb="193" eb="194">
      <t>ブン</t>
    </rPh>
    <rPh sb="194" eb="196">
      <t>ゼンガク</t>
    </rPh>
    <rPh sb="196" eb="198">
      <t>メンジョ</t>
    </rPh>
    <rPh sb="199" eb="201">
      <t>エイキョウ</t>
    </rPh>
    <rPh sb="202" eb="203">
      <t>ウ</t>
    </rPh>
    <rPh sb="205" eb="207">
      <t>スウチ</t>
    </rPh>
    <rPh sb="220" eb="222">
      <t>エイキョウ</t>
    </rPh>
    <rPh sb="223" eb="224">
      <t>ノゾ</t>
    </rPh>
    <rPh sb="226" eb="228">
      <t>バアイ</t>
    </rPh>
    <rPh sb="229" eb="234">
      <t>リョウキンカイシュウリツ</t>
    </rPh>
    <rPh sb="245" eb="249">
      <t>ルイジダンタイ</t>
    </rPh>
    <rPh sb="249" eb="252">
      <t>ヘイキンチ</t>
    </rPh>
    <rPh sb="253" eb="255">
      <t>シタマワ</t>
    </rPh>
    <rPh sb="331" eb="333">
      <t>ゲンショウ</t>
    </rPh>
    <phoneticPr fontId="4"/>
  </si>
  <si>
    <t>　有形固定資産減価償却率及び管路経年化率は増加傾向にあり、類似団体平均値と比較して上回っているため、有形固定資産の老朽化が進んでいます。一方、更新需要に対応した管路更新に努め、新たな工業団地の造成に伴う管路の整備を実施した結果、近年横ばいだった管路更新率は上昇しました。</t>
    <rPh sb="12" eb="13">
      <t>オヨ</t>
    </rPh>
    <rPh sb="50" eb="52">
      <t>ユウケイ</t>
    </rPh>
    <rPh sb="52" eb="54">
      <t>コテイ</t>
    </rPh>
    <rPh sb="54" eb="56">
      <t>シサン</t>
    </rPh>
    <rPh sb="57" eb="60">
      <t>ロウキュウカ</t>
    </rPh>
    <rPh sb="61" eb="62">
      <t>スス</t>
    </rPh>
    <rPh sb="68" eb="70">
      <t>イッポウ</t>
    </rPh>
    <rPh sb="71" eb="75">
      <t>コウシンジュヨウ</t>
    </rPh>
    <rPh sb="76" eb="78">
      <t>タイオウ</t>
    </rPh>
    <rPh sb="80" eb="82">
      <t>カンロ</t>
    </rPh>
    <rPh sb="82" eb="84">
      <t>コウシン</t>
    </rPh>
    <rPh sb="85" eb="86">
      <t>ツト</t>
    </rPh>
    <rPh sb="114" eb="116">
      <t>キンネン</t>
    </rPh>
    <rPh sb="116" eb="117">
      <t>ヨコ</t>
    </rPh>
    <rPh sb="122" eb="124">
      <t>カンロ</t>
    </rPh>
    <rPh sb="124" eb="126">
      <t>コウシン</t>
    </rPh>
    <rPh sb="126" eb="127">
      <t>リツ</t>
    </rPh>
    <rPh sb="128" eb="130">
      <t>ジョウショウ</t>
    </rPh>
    <phoneticPr fontId="4"/>
  </si>
  <si>
    <t xml:space="preserve">  人口減少による収益の減少、施設や管路の老朽化・耐震化への対応、近年の物価高騰や人件費の上昇による維持管理費の増加など、経営環境は厳しさを増しています。
  そのため、平成８年から据え置いてきた水道料金の改定に取り組むとともに、さらなる経費節減や効率化に努め、投資と財源の均衡を図りながら持続可能で健全な経営の実現を目指します。</t>
    <rPh sb="63" eb="65">
      <t>カンキョウ</t>
    </rPh>
    <rPh sb="85" eb="87">
      <t>ヘイセイ</t>
    </rPh>
    <rPh sb="88" eb="89">
      <t>ネン</t>
    </rPh>
    <rPh sb="98" eb="100">
      <t>スイドウ</t>
    </rPh>
    <rPh sb="100" eb="102">
      <t>リョウキン</t>
    </rPh>
    <rPh sb="103" eb="105">
      <t>カイテイ</t>
    </rPh>
    <rPh sb="106" eb="107">
      <t>ト</t>
    </rPh>
    <rPh sb="108" eb="109">
      <t>ク</t>
    </rPh>
    <rPh sb="119" eb="123">
      <t>ケイヒセツゲン</t>
    </rPh>
    <rPh sb="124" eb="127">
      <t>コウリツカ</t>
    </rPh>
    <rPh sb="128" eb="129">
      <t>ツト</t>
    </rPh>
    <rPh sb="156" eb="158">
      <t>ジツゲン</t>
    </rPh>
    <rPh sb="159" eb="161">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</si>
</sst>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0.48</c:v>
                </c:pt>
                <c:pt idx="1">
                  <c:v>0.52</c:v>
                </c:pt>
                <c:pt idx="2">
                  <c:v>0.54</c:v>
                </c:pt>
                <c:pt idx="3">
                  <c:v>0.54</c:v>
                </c:pt>
                <c:pt idx="4">
                  <c:v>0.69</c:v>
                </c:pt>
              </c:numCache>
            </c:numRef>
          </c:val>
          <c:extLst>
            <c:ext xmlns:c16="http://schemas.microsoft.com/office/drawing/2014/chart" uri="{C3380CC4-5D6E-409C-BE32-E72D297353CC}">
              <c16:uniqueId val="{00000000-CEDE-46B4-AF7C-AAEA8296166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CEDE-46B4-AF7C-AAEA8296166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87.76</c:v>
                </c:pt>
                <c:pt idx="1">
                  <c:v>79.19</c:v>
                </c:pt>
                <c:pt idx="2">
                  <c:v>79.5</c:v>
                </c:pt>
                <c:pt idx="3">
                  <c:v>78.64</c:v>
                </c:pt>
                <c:pt idx="4">
                  <c:v>80.44</c:v>
                </c:pt>
              </c:numCache>
            </c:numRef>
          </c:val>
          <c:extLst>
            <c:ext xmlns:c16="http://schemas.microsoft.com/office/drawing/2014/chart" uri="{C3380CC4-5D6E-409C-BE32-E72D297353CC}">
              <c16:uniqueId val="{00000000-E3D6-47D6-8D1B-F5467BEB05B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E3D6-47D6-8D1B-F5467BEB05B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74.39</c:v>
                </c:pt>
                <c:pt idx="1">
                  <c:v>73.48</c:v>
                </c:pt>
                <c:pt idx="2">
                  <c:v>71.400000000000006</c:v>
                </c:pt>
                <c:pt idx="3">
                  <c:v>71.540000000000006</c:v>
                </c:pt>
                <c:pt idx="4">
                  <c:v>69.13</c:v>
                </c:pt>
              </c:numCache>
            </c:numRef>
          </c:val>
          <c:extLst>
            <c:ext xmlns:c16="http://schemas.microsoft.com/office/drawing/2014/chart" uri="{C3380CC4-5D6E-409C-BE32-E72D297353CC}">
              <c16:uniqueId val="{00000000-8FDD-47F8-8E64-EECE024ECC9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8FDD-47F8-8E64-EECE024ECC9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111.32</c:v>
                </c:pt>
                <c:pt idx="1">
                  <c:v>109.93</c:v>
                </c:pt>
                <c:pt idx="2">
                  <c:v>105.39</c:v>
                </c:pt>
                <c:pt idx="3">
                  <c:v>105.84</c:v>
                </c:pt>
                <c:pt idx="4">
                  <c:v>97.43</c:v>
                </c:pt>
              </c:numCache>
            </c:numRef>
          </c:val>
          <c:extLst>
            <c:ext xmlns:c16="http://schemas.microsoft.com/office/drawing/2014/chart" uri="{C3380CC4-5D6E-409C-BE32-E72D297353CC}">
              <c16:uniqueId val="{00000000-FEFC-4501-BAA8-19461870480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FEFC-4501-BAA8-19461870480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53.26</c:v>
                </c:pt>
                <c:pt idx="1">
                  <c:v>54.83</c:v>
                </c:pt>
                <c:pt idx="2">
                  <c:v>55.49</c:v>
                </c:pt>
                <c:pt idx="3">
                  <c:v>56.53</c:v>
                </c:pt>
                <c:pt idx="4">
                  <c:v>57.32</c:v>
                </c:pt>
              </c:numCache>
            </c:numRef>
          </c:val>
          <c:extLst>
            <c:ext xmlns:c16="http://schemas.microsoft.com/office/drawing/2014/chart" uri="{C3380CC4-5D6E-409C-BE32-E72D297353CC}">
              <c16:uniqueId val="{00000000-5752-4E8E-B542-60E92C5E1C0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5752-4E8E-B542-60E92C5E1C0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22.11</c:v>
                </c:pt>
                <c:pt idx="1">
                  <c:v>22.86</c:v>
                </c:pt>
                <c:pt idx="2">
                  <c:v>24.12</c:v>
                </c:pt>
                <c:pt idx="3">
                  <c:v>25.77</c:v>
                </c:pt>
                <c:pt idx="4">
                  <c:v>28.38</c:v>
                </c:pt>
              </c:numCache>
            </c:numRef>
          </c:val>
          <c:extLst>
            <c:ext xmlns:c16="http://schemas.microsoft.com/office/drawing/2014/chart" uri="{C3380CC4-5D6E-409C-BE32-E72D297353CC}">
              <c16:uniqueId val="{00000000-1096-4152-A849-CE82D6913D1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1096-4152-A849-CE82D6913D1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B2-4D39-930D-4A84EC912F1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1AB2-4D39-930D-4A84EC912F1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377.09</c:v>
                </c:pt>
                <c:pt idx="1">
                  <c:v>375.54</c:v>
                </c:pt>
                <c:pt idx="2">
                  <c:v>426.08</c:v>
                </c:pt>
                <c:pt idx="3">
                  <c:v>467.88</c:v>
                </c:pt>
                <c:pt idx="4">
                  <c:v>451.84</c:v>
                </c:pt>
              </c:numCache>
            </c:numRef>
          </c:val>
          <c:extLst>
            <c:ext xmlns:c16="http://schemas.microsoft.com/office/drawing/2014/chart" uri="{C3380CC4-5D6E-409C-BE32-E72D297353CC}">
              <c16:uniqueId val="{00000000-CE47-4427-94BB-573B466E0AC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CE47-4427-94BB-573B466E0AC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254.35</c:v>
                </c:pt>
                <c:pt idx="1">
                  <c:v>227.58</c:v>
                </c:pt>
                <c:pt idx="2">
                  <c:v>235.74</c:v>
                </c:pt>
                <c:pt idx="3">
                  <c:v>214.33</c:v>
                </c:pt>
                <c:pt idx="4">
                  <c:v>236.25</c:v>
                </c:pt>
              </c:numCache>
            </c:numRef>
          </c:val>
          <c:extLst>
            <c:ext xmlns:c16="http://schemas.microsoft.com/office/drawing/2014/chart" uri="{C3380CC4-5D6E-409C-BE32-E72D297353CC}">
              <c16:uniqueId val="{00000000-8F18-4C9C-A1C5-9B6EF7F44EA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8F18-4C9C-A1C5-9B6EF7F44EA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99.81</c:v>
                </c:pt>
                <c:pt idx="1">
                  <c:v>105.47</c:v>
                </c:pt>
                <c:pt idx="2">
                  <c:v>92.97</c:v>
                </c:pt>
                <c:pt idx="3">
                  <c:v>100.89</c:v>
                </c:pt>
                <c:pt idx="4">
                  <c:v>80.36</c:v>
                </c:pt>
              </c:numCache>
            </c:numRef>
          </c:val>
          <c:extLst>
            <c:ext xmlns:c16="http://schemas.microsoft.com/office/drawing/2014/chart" uri="{C3380CC4-5D6E-409C-BE32-E72D297353CC}">
              <c16:uniqueId val="{00000000-4F96-46D3-B8A0-3992280AB36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4F96-46D3-B8A0-3992280AB36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110.89</c:v>
                </c:pt>
                <c:pt idx="1">
                  <c:v>111.4</c:v>
                </c:pt>
                <c:pt idx="2">
                  <c:v>119.26</c:v>
                </c:pt>
                <c:pt idx="3">
                  <c:v>116.74</c:v>
                </c:pt>
                <c:pt idx="4">
                  <c:v>129.63</c:v>
                </c:pt>
              </c:numCache>
            </c:numRef>
          </c:val>
          <c:extLst>
            <c:ext xmlns:c16="http://schemas.microsoft.com/office/drawing/2014/chart" uri="{C3380CC4-5D6E-409C-BE32-E72D297353CC}">
              <c16:uniqueId val="{00000000-3206-4033-BAC6-27E9ACC6B93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3206-4033-BAC6-27E9ACC6B93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栃木県　足利市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A3</v>
      </c>
      <c r="X8" s="74"/>
      <c r="Y8" s="74"/>
      <c r="Z8" s="74"/>
      <c r="AA8" s="74"/>
      <c r="AB8" s="74"/>
      <c r="AC8" s="74"/>
      <c r="AD8" s="74" t="str">
        <f>データ!$M$6</f>
        <v>非設置</v>
      </c>
      <c r="AE8" s="74"/>
      <c r="AF8" s="74"/>
      <c r="AG8" s="74"/>
      <c r="AH8" s="74"/>
      <c r="AI8" s="74"/>
      <c r="AJ8" s="74"/>
      <c r="AK8" s="2"/>
      <c r="AL8" s="65">
        <f>データ!$R$6</f>
        <v>140055</v>
      </c>
      <c r="AM8" s="65"/>
      <c r="AN8" s="65"/>
      <c r="AO8" s="65"/>
      <c r="AP8" s="65"/>
      <c r="AQ8" s="65"/>
      <c r="AR8" s="65"/>
      <c r="AS8" s="65"/>
      <c r="AT8" s="36">
        <f>データ!$S$6</f>
        <v>177.76</v>
      </c>
      <c r="AU8" s="37"/>
      <c r="AV8" s="37"/>
      <c r="AW8" s="37"/>
      <c r="AX8" s="37"/>
      <c r="AY8" s="37"/>
      <c r="AZ8" s="37"/>
      <c r="BA8" s="37"/>
      <c r="BB8" s="54">
        <f>データ!$T$6</f>
        <v>787.89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81.97</v>
      </c>
      <c r="J10" s="37"/>
      <c r="K10" s="37"/>
      <c r="L10" s="37"/>
      <c r="M10" s="37"/>
      <c r="N10" s="37"/>
      <c r="O10" s="64"/>
      <c r="P10" s="54">
        <f>データ!$P$6</f>
        <v>97.79</v>
      </c>
      <c r="Q10" s="54"/>
      <c r="R10" s="54"/>
      <c r="S10" s="54"/>
      <c r="T10" s="54"/>
      <c r="U10" s="54"/>
      <c r="V10" s="54"/>
      <c r="W10" s="65">
        <f>データ!$Q$6</f>
        <v>2060</v>
      </c>
      <c r="X10" s="65"/>
      <c r="Y10" s="65"/>
      <c r="Z10" s="65"/>
      <c r="AA10" s="65"/>
      <c r="AB10" s="65"/>
      <c r="AC10" s="65"/>
      <c r="AD10" s="2"/>
      <c r="AE10" s="2"/>
      <c r="AF10" s="2"/>
      <c r="AG10" s="2"/>
      <c r="AH10" s="2"/>
      <c r="AI10" s="2"/>
      <c r="AJ10" s="2"/>
      <c r="AK10" s="2"/>
      <c r="AL10" s="65">
        <f>データ!$U$6</f>
        <v>136049</v>
      </c>
      <c r="AM10" s="65"/>
      <c r="AN10" s="65"/>
      <c r="AO10" s="65"/>
      <c r="AP10" s="65"/>
      <c r="AQ10" s="65"/>
      <c r="AR10" s="65"/>
      <c r="AS10" s="65"/>
      <c r="AT10" s="36">
        <f>データ!$V$6</f>
        <v>98.9</v>
      </c>
      <c r="AU10" s="37"/>
      <c r="AV10" s="37"/>
      <c r="AW10" s="37"/>
      <c r="AX10" s="37"/>
      <c r="AY10" s="37"/>
      <c r="AZ10" s="37"/>
      <c r="BA10" s="37"/>
      <c r="BB10" s="54">
        <f>データ!$W$6</f>
        <v>1375.62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3tRRDHZ+VtLp1fn7INM0GxYkX661MGr7zW/TzHukR53wiu9EQYRT4QDipv33bo6uTodi2VCqkkKWXS+ea48Hw==" saltValue="vti3s2kYQtBJL19Ek+Pfs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92029</v>
      </c>
      <c r="D6" s="20">
        <f t="shared" si="3"/>
        <v>46</v>
      </c>
      <c r="E6" s="20">
        <f t="shared" si="3"/>
        <v>1</v>
      </c>
      <c r="F6" s="20">
        <f t="shared" si="3"/>
        <v>0</v>
      </c>
      <c r="G6" s="20">
        <f t="shared" si="3"/>
        <v>1</v>
      </c>
      <c r="H6" s="20" t="str">
        <f t="shared" si="3"/>
        <v>栃木県　足利市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81.97</v>
      </c>
      <c r="P6" s="21">
        <f t="shared" si="3"/>
        <v>97.79</v>
      </c>
      <c r="Q6" s="21">
        <f t="shared" si="3"/>
        <v>2060</v>
      </c>
      <c r="R6" s="21">
        <f t="shared" si="3"/>
        <v>140055</v>
      </c>
      <c r="S6" s="21">
        <f t="shared" si="3"/>
        <v>177.76</v>
      </c>
      <c r="T6" s="21">
        <f t="shared" si="3"/>
        <v>787.89</v>
      </c>
      <c r="U6" s="21">
        <f t="shared" si="3"/>
        <v>136049</v>
      </c>
      <c r="V6" s="21">
        <f t="shared" si="3"/>
        <v>98.9</v>
      </c>
      <c r="W6" s="21">
        <f t="shared" si="3"/>
        <v>1375.62</v>
      </c>
      <c r="X6" s="22">
        <f>IF(X7="",NA(),X7)</f>
        <v>111.32</v>
      </c>
      <c r="Y6" s="22">
        <f t="shared" ref="Y6:AG6" si="4">IF(Y7="",NA(),Y7)</f>
        <v>109.93</v>
      </c>
      <c r="Z6" s="22">
        <f t="shared" si="4"/>
        <v>105.39</v>
      </c>
      <c r="AA6" s="22">
        <f t="shared" si="4"/>
        <v>105.84</v>
      </c>
      <c r="AB6" s="22">
        <f t="shared" si="4"/>
        <v>97.43</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377.09</v>
      </c>
      <c r="AU6" s="22">
        <f t="shared" ref="AU6:BC6" si="6">IF(AU7="",NA(),AU7)</f>
        <v>375.54</v>
      </c>
      <c r="AV6" s="22">
        <f t="shared" si="6"/>
        <v>426.08</v>
      </c>
      <c r="AW6" s="22">
        <f t="shared" si="6"/>
        <v>467.88</v>
      </c>
      <c r="AX6" s="22">
        <f t="shared" si="6"/>
        <v>451.84</v>
      </c>
      <c r="AY6" s="22">
        <f t="shared" si="6"/>
        <v>360.96</v>
      </c>
      <c r="AZ6" s="22">
        <f t="shared" si="6"/>
        <v>351.29</v>
      </c>
      <c r="BA6" s="22">
        <f t="shared" si="6"/>
        <v>364.24</v>
      </c>
      <c r="BB6" s="22">
        <f t="shared" si="6"/>
        <v>369.82</v>
      </c>
      <c r="BC6" s="22">
        <f t="shared" si="6"/>
        <v>355.75</v>
      </c>
      <c r="BD6" s="21" t="str">
        <f>IF(BD7="","",IF(BD7="-","【-】","【"&amp;SUBSTITUTE(TEXT(BD7,"#,##0.00"),"-","△")&amp;"】"))</f>
        <v>【239.69】</v>
      </c>
      <c r="BE6" s="22">
        <f>IF(BE7="",NA(),BE7)</f>
        <v>254.35</v>
      </c>
      <c r="BF6" s="22">
        <f t="shared" ref="BF6:BN6" si="7">IF(BF7="",NA(),BF7)</f>
        <v>227.58</v>
      </c>
      <c r="BG6" s="22">
        <f t="shared" si="7"/>
        <v>235.74</v>
      </c>
      <c r="BH6" s="22">
        <f t="shared" si="7"/>
        <v>214.33</v>
      </c>
      <c r="BI6" s="22">
        <f t="shared" si="7"/>
        <v>236.25</v>
      </c>
      <c r="BJ6" s="22">
        <f t="shared" si="7"/>
        <v>239.18</v>
      </c>
      <c r="BK6" s="22">
        <f t="shared" si="7"/>
        <v>236.29</v>
      </c>
      <c r="BL6" s="22">
        <f t="shared" si="7"/>
        <v>238.77</v>
      </c>
      <c r="BM6" s="22">
        <f t="shared" si="7"/>
        <v>218.57</v>
      </c>
      <c r="BN6" s="22">
        <f t="shared" si="7"/>
        <v>222.45</v>
      </c>
      <c r="BO6" s="21" t="str">
        <f>IF(BO7="","",IF(BO7="-","【-】","【"&amp;SUBSTITUTE(TEXT(BO7,"#,##0.00"),"-","△")&amp;"】"))</f>
        <v>【264.86】</v>
      </c>
      <c r="BP6" s="22">
        <f>IF(BP7="",NA(),BP7)</f>
        <v>99.81</v>
      </c>
      <c r="BQ6" s="22">
        <f t="shared" ref="BQ6:BY6" si="8">IF(BQ7="",NA(),BQ7)</f>
        <v>105.47</v>
      </c>
      <c r="BR6" s="22">
        <f t="shared" si="8"/>
        <v>92.97</v>
      </c>
      <c r="BS6" s="22">
        <f t="shared" si="8"/>
        <v>100.89</v>
      </c>
      <c r="BT6" s="22">
        <f t="shared" si="8"/>
        <v>80.36</v>
      </c>
      <c r="BU6" s="22">
        <f t="shared" si="8"/>
        <v>101.89</v>
      </c>
      <c r="BV6" s="22">
        <f t="shared" si="8"/>
        <v>104.33</v>
      </c>
      <c r="BW6" s="22">
        <f t="shared" si="8"/>
        <v>98.85</v>
      </c>
      <c r="BX6" s="22">
        <f t="shared" si="8"/>
        <v>101.78</v>
      </c>
      <c r="BY6" s="22">
        <f t="shared" si="8"/>
        <v>100.33</v>
      </c>
      <c r="BZ6" s="21" t="str">
        <f>IF(BZ7="","",IF(BZ7="-","【-】","【"&amp;SUBSTITUTE(TEXT(BZ7,"#,##0.00"),"-","△")&amp;"】"))</f>
        <v>【97.59】</v>
      </c>
      <c r="CA6" s="22">
        <f>IF(CA7="",NA(),CA7)</f>
        <v>110.89</v>
      </c>
      <c r="CB6" s="22">
        <f t="shared" ref="CB6:CJ6" si="9">IF(CB7="",NA(),CB7)</f>
        <v>111.4</v>
      </c>
      <c r="CC6" s="22">
        <f t="shared" si="9"/>
        <v>119.26</v>
      </c>
      <c r="CD6" s="22">
        <f t="shared" si="9"/>
        <v>116.74</v>
      </c>
      <c r="CE6" s="22">
        <f t="shared" si="9"/>
        <v>129.63</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87.76</v>
      </c>
      <c r="CM6" s="22">
        <f t="shared" ref="CM6:CU6" si="10">IF(CM7="",NA(),CM7)</f>
        <v>79.19</v>
      </c>
      <c r="CN6" s="22">
        <f t="shared" si="10"/>
        <v>79.5</v>
      </c>
      <c r="CO6" s="22">
        <f t="shared" si="10"/>
        <v>78.64</v>
      </c>
      <c r="CP6" s="22">
        <f t="shared" si="10"/>
        <v>80.44</v>
      </c>
      <c r="CQ6" s="22">
        <f t="shared" si="10"/>
        <v>63.23</v>
      </c>
      <c r="CR6" s="22">
        <f t="shared" si="10"/>
        <v>62.59</v>
      </c>
      <c r="CS6" s="22">
        <f t="shared" si="10"/>
        <v>61.81</v>
      </c>
      <c r="CT6" s="22">
        <f t="shared" si="10"/>
        <v>62.35</v>
      </c>
      <c r="CU6" s="22">
        <f t="shared" si="10"/>
        <v>62.69</v>
      </c>
      <c r="CV6" s="21" t="str">
        <f>IF(CV7="","",IF(CV7="-","【-】","【"&amp;SUBSTITUTE(TEXT(CV7,"#,##0.00"),"-","△")&amp;"】"))</f>
        <v>【60.21】</v>
      </c>
      <c r="CW6" s="22">
        <f>IF(CW7="",NA(),CW7)</f>
        <v>74.39</v>
      </c>
      <c r="CX6" s="22">
        <f t="shared" ref="CX6:DF6" si="11">IF(CX7="",NA(),CX7)</f>
        <v>73.48</v>
      </c>
      <c r="CY6" s="22">
        <f t="shared" si="11"/>
        <v>71.400000000000006</v>
      </c>
      <c r="CZ6" s="22">
        <f t="shared" si="11"/>
        <v>71.540000000000006</v>
      </c>
      <c r="DA6" s="22">
        <f t="shared" si="11"/>
        <v>69.13</v>
      </c>
      <c r="DB6" s="22">
        <f t="shared" si="11"/>
        <v>89.35</v>
      </c>
      <c r="DC6" s="22">
        <f t="shared" si="11"/>
        <v>89.7</v>
      </c>
      <c r="DD6" s="22">
        <f t="shared" si="11"/>
        <v>89.24</v>
      </c>
      <c r="DE6" s="22">
        <f t="shared" si="11"/>
        <v>88.71</v>
      </c>
      <c r="DF6" s="22">
        <f t="shared" si="11"/>
        <v>88.32</v>
      </c>
      <c r="DG6" s="21" t="str">
        <f>IF(DG7="","",IF(DG7="-","【-】","【"&amp;SUBSTITUTE(TEXT(DG7,"#,##0.00"),"-","△")&amp;"】"))</f>
        <v>【89.21】</v>
      </c>
      <c r="DH6" s="22">
        <f>IF(DH7="",NA(),DH7)</f>
        <v>53.26</v>
      </c>
      <c r="DI6" s="22">
        <f t="shared" ref="DI6:DQ6" si="12">IF(DI7="",NA(),DI7)</f>
        <v>54.83</v>
      </c>
      <c r="DJ6" s="22">
        <f t="shared" si="12"/>
        <v>55.49</v>
      </c>
      <c r="DK6" s="22">
        <f t="shared" si="12"/>
        <v>56.53</v>
      </c>
      <c r="DL6" s="22">
        <f t="shared" si="12"/>
        <v>57.32</v>
      </c>
      <c r="DM6" s="22">
        <f t="shared" si="12"/>
        <v>49.62</v>
      </c>
      <c r="DN6" s="22">
        <f t="shared" si="12"/>
        <v>50.5</v>
      </c>
      <c r="DO6" s="22">
        <f t="shared" si="12"/>
        <v>51.28</v>
      </c>
      <c r="DP6" s="22">
        <f t="shared" si="12"/>
        <v>51.95</v>
      </c>
      <c r="DQ6" s="22">
        <f t="shared" si="12"/>
        <v>52.55</v>
      </c>
      <c r="DR6" s="21" t="str">
        <f>IF(DR7="","",IF(DR7="-","【-】","【"&amp;SUBSTITUTE(TEXT(DR7,"#,##0.00"),"-","△")&amp;"】"))</f>
        <v>【52.41】</v>
      </c>
      <c r="DS6" s="22">
        <f>IF(DS7="",NA(),DS7)</f>
        <v>22.11</v>
      </c>
      <c r="DT6" s="22">
        <f t="shared" ref="DT6:EB6" si="13">IF(DT7="",NA(),DT7)</f>
        <v>22.86</v>
      </c>
      <c r="DU6" s="22">
        <f t="shared" si="13"/>
        <v>24.12</v>
      </c>
      <c r="DV6" s="22">
        <f t="shared" si="13"/>
        <v>25.77</v>
      </c>
      <c r="DW6" s="22">
        <f t="shared" si="13"/>
        <v>28.38</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0.48</v>
      </c>
      <c r="EE6" s="22">
        <f t="shared" ref="EE6:EM6" si="14">IF(EE7="",NA(),EE7)</f>
        <v>0.52</v>
      </c>
      <c r="EF6" s="22">
        <f t="shared" si="14"/>
        <v>0.54</v>
      </c>
      <c r="EG6" s="22">
        <f t="shared" si="14"/>
        <v>0.54</v>
      </c>
      <c r="EH6" s="22">
        <f t="shared" si="14"/>
        <v>0.69</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92029</v>
      </c>
      <c r="D7" s="24">
        <v>46</v>
      </c>
      <c r="E7" s="24">
        <v>1</v>
      </c>
      <c r="F7" s="24">
        <v>0</v>
      </c>
      <c r="G7" s="24">
        <v>1</v>
      </c>
      <c r="H7" s="24" t="s">
        <v>93</v>
      </c>
      <c r="I7" s="24" t="s">
        <v>94</v>
      </c>
      <c r="J7" s="24" t="s">
        <v>95</v>
      </c>
      <c r="K7" s="24" t="s">
        <v>96</v>
      </c>
      <c r="L7" s="24" t="s">
        <v>97</v>
      </c>
      <c r="M7" s="24" t="s">
        <v>98</v>
      </c>
      <c r="N7" s="25" t="s">
        <v>99</v>
      </c>
      <c r="O7" s="25">
        <v>81.97</v>
      </c>
      <c r="P7" s="25">
        <v>97.79</v>
      </c>
      <c r="Q7" s="25">
        <v>2060</v>
      </c>
      <c r="R7" s="25">
        <v>140055</v>
      </c>
      <c r="S7" s="25">
        <v>177.76</v>
      </c>
      <c r="T7" s="25">
        <v>787.89</v>
      </c>
      <c r="U7" s="25">
        <v>136049</v>
      </c>
      <c r="V7" s="25">
        <v>98.9</v>
      </c>
      <c r="W7" s="25">
        <v>1375.62</v>
      </c>
      <c r="X7" s="25">
        <v>111.32</v>
      </c>
      <c r="Y7" s="25">
        <v>109.93</v>
      </c>
      <c r="Z7" s="25">
        <v>105.39</v>
      </c>
      <c r="AA7" s="25">
        <v>105.84</v>
      </c>
      <c r="AB7" s="25">
        <v>97.43</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377.09</v>
      </c>
      <c r="AU7" s="25">
        <v>375.54</v>
      </c>
      <c r="AV7" s="25">
        <v>426.08</v>
      </c>
      <c r="AW7" s="25">
        <v>467.88</v>
      </c>
      <c r="AX7" s="25">
        <v>451.84</v>
      </c>
      <c r="AY7" s="25">
        <v>360.96</v>
      </c>
      <c r="AZ7" s="25">
        <v>351.29</v>
      </c>
      <c r="BA7" s="25">
        <v>364.24</v>
      </c>
      <c r="BB7" s="25">
        <v>369.82</v>
      </c>
      <c r="BC7" s="25">
        <v>355.75</v>
      </c>
      <c r="BD7" s="25">
        <v>239.69</v>
      </c>
      <c r="BE7" s="25">
        <v>254.35</v>
      </c>
      <c r="BF7" s="25">
        <v>227.58</v>
      </c>
      <c r="BG7" s="25">
        <v>235.74</v>
      </c>
      <c r="BH7" s="25">
        <v>214.33</v>
      </c>
      <c r="BI7" s="25">
        <v>236.25</v>
      </c>
      <c r="BJ7" s="25">
        <v>239.18</v>
      </c>
      <c r="BK7" s="25">
        <v>236.29</v>
      </c>
      <c r="BL7" s="25">
        <v>238.77</v>
      </c>
      <c r="BM7" s="25">
        <v>218.57</v>
      </c>
      <c r="BN7" s="25">
        <v>222.45</v>
      </c>
      <c r="BO7" s="25">
        <v>264.86</v>
      </c>
      <c r="BP7" s="25">
        <v>99.81</v>
      </c>
      <c r="BQ7" s="25">
        <v>105.47</v>
      </c>
      <c r="BR7" s="25">
        <v>92.97</v>
      </c>
      <c r="BS7" s="25">
        <v>100.89</v>
      </c>
      <c r="BT7" s="25">
        <v>80.36</v>
      </c>
      <c r="BU7" s="25">
        <v>101.89</v>
      </c>
      <c r="BV7" s="25">
        <v>104.33</v>
      </c>
      <c r="BW7" s="25">
        <v>98.85</v>
      </c>
      <c r="BX7" s="25">
        <v>101.78</v>
      </c>
      <c r="BY7" s="25">
        <v>100.33</v>
      </c>
      <c r="BZ7" s="25">
        <v>97.59</v>
      </c>
      <c r="CA7" s="25">
        <v>110.89</v>
      </c>
      <c r="CB7" s="25">
        <v>111.4</v>
      </c>
      <c r="CC7" s="25">
        <v>119.26</v>
      </c>
      <c r="CD7" s="25">
        <v>116.74</v>
      </c>
      <c r="CE7" s="25">
        <v>129.63</v>
      </c>
      <c r="CF7" s="25">
        <v>156.32</v>
      </c>
      <c r="CG7" s="25">
        <v>157.4</v>
      </c>
      <c r="CH7" s="25">
        <v>162.61000000000001</v>
      </c>
      <c r="CI7" s="25">
        <v>163.94</v>
      </c>
      <c r="CJ7" s="25">
        <v>169.31</v>
      </c>
      <c r="CK7" s="25">
        <v>181.66</v>
      </c>
      <c r="CL7" s="25">
        <v>87.76</v>
      </c>
      <c r="CM7" s="25">
        <v>79.19</v>
      </c>
      <c r="CN7" s="25">
        <v>79.5</v>
      </c>
      <c r="CO7" s="25">
        <v>78.64</v>
      </c>
      <c r="CP7" s="25">
        <v>80.44</v>
      </c>
      <c r="CQ7" s="25">
        <v>63.23</v>
      </c>
      <c r="CR7" s="25">
        <v>62.59</v>
      </c>
      <c r="CS7" s="25">
        <v>61.81</v>
      </c>
      <c r="CT7" s="25">
        <v>62.35</v>
      </c>
      <c r="CU7" s="25">
        <v>62.69</v>
      </c>
      <c r="CV7" s="25">
        <v>60.21</v>
      </c>
      <c r="CW7" s="25">
        <v>74.39</v>
      </c>
      <c r="CX7" s="25">
        <v>73.48</v>
      </c>
      <c r="CY7" s="25">
        <v>71.400000000000006</v>
      </c>
      <c r="CZ7" s="25">
        <v>71.540000000000006</v>
      </c>
      <c r="DA7" s="25">
        <v>69.13</v>
      </c>
      <c r="DB7" s="25">
        <v>89.35</v>
      </c>
      <c r="DC7" s="25">
        <v>89.7</v>
      </c>
      <c r="DD7" s="25">
        <v>89.24</v>
      </c>
      <c r="DE7" s="25">
        <v>88.71</v>
      </c>
      <c r="DF7" s="25">
        <v>88.32</v>
      </c>
      <c r="DG7" s="25">
        <v>89.21</v>
      </c>
      <c r="DH7" s="25">
        <v>53.26</v>
      </c>
      <c r="DI7" s="25">
        <v>54.83</v>
      </c>
      <c r="DJ7" s="25">
        <v>55.49</v>
      </c>
      <c r="DK7" s="25">
        <v>56.53</v>
      </c>
      <c r="DL7" s="25">
        <v>57.32</v>
      </c>
      <c r="DM7" s="25">
        <v>49.62</v>
      </c>
      <c r="DN7" s="25">
        <v>50.5</v>
      </c>
      <c r="DO7" s="25">
        <v>51.28</v>
      </c>
      <c r="DP7" s="25">
        <v>51.95</v>
      </c>
      <c r="DQ7" s="25">
        <v>52.55</v>
      </c>
      <c r="DR7" s="25">
        <v>52.41</v>
      </c>
      <c r="DS7" s="25">
        <v>22.11</v>
      </c>
      <c r="DT7" s="25">
        <v>22.86</v>
      </c>
      <c r="DU7" s="25">
        <v>24.12</v>
      </c>
      <c r="DV7" s="25">
        <v>25.77</v>
      </c>
      <c r="DW7" s="25">
        <v>28.38</v>
      </c>
      <c r="DX7" s="25">
        <v>19.510000000000002</v>
      </c>
      <c r="DY7" s="25">
        <v>21.19</v>
      </c>
      <c r="DZ7" s="25">
        <v>22.64</v>
      </c>
      <c r="EA7" s="25">
        <v>24.49</v>
      </c>
      <c r="EB7" s="25">
        <v>25.85</v>
      </c>
      <c r="EC7" s="25">
        <v>26.78</v>
      </c>
      <c r="ED7" s="25">
        <v>0.48</v>
      </c>
      <c r="EE7" s="25">
        <v>0.52</v>
      </c>
      <c r="EF7" s="25">
        <v>0.54</v>
      </c>
      <c r="EG7" s="25">
        <v>0.54</v>
      </c>
      <c r="EH7" s="25">
        <v>0.69</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中野　友寛</cp:lastModifiedBy>
  <cp:lastPrinted>2026-01-22T06:59:01Z</cp:lastPrinted>
  <dcterms:created xsi:type="dcterms:W3CDTF">2025-12-12T09:13:15Z</dcterms:created>
  <dcterms:modified xsi:type="dcterms:W3CDTF">2026-03-06T04:55:46Z</dcterms:modified>
  <cp:category/>
</cp:coreProperties>
</file>