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89BA0AF3-BF3A-4407-910E-AFC5FF993434}" xr6:coauthVersionLast="47" xr6:coauthVersionMax="47" xr10:uidLastSave="{00000000-0000-0000-0000-000000000000}"/>
  <workbookProtection workbookAlgorithmName="SHA-512" workbookHashValue="9RfROnt2ugPgPQ/dL6bOe0fD2mK4KzHWEigKsTCLXMYSwiVwYiFVYmQ8KeSwj3YDotuX9NM9p4qfXaizTR0fPw==" workbookSaltValue="DdPdPRnQw2qmWTi9yTn3W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AT10" i="4"/>
  <c r="AL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<sst xmlns="http://schemas.openxmlformats.org/spreadsheetml/2006/main" count="231" uniqueCount="114">
  <si>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</si>
  <si>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</si>
  <si>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</si>
  <si>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</si>
  <si>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</si>
  <si>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</si>
  <si>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</si>
  <si>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</si>
  <si>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</si>
  <si>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</si>
  <si>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</si>
  <si>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</si>
  <si>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</si>
  <si>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</si>
  <si>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</si>
  <si>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</si>
  <si>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</si>
  <si>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</si>
  <si>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</si>
  <si>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</si>
  <si>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</si>
  <si>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</si>
  <si>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</si>
  <si>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</si>
  <si>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</si>
  <si>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</si>
  <si>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</si>
  <si>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</si>
  <si>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</si>
  <si>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</si>
  <si>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</si>
  <si>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</si>
  <si>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</si>
  <si>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</si>
  <si>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</si>
  <si>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</si>
  <si>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</si>
  <si>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</si>
  <si>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</si>
  <si>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</si>
  <si>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</si>
  <si>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</si>
  <si>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</si>
  <si>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</si>
  <si>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</si>
  <si>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</si>
  <si>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</si>
  <si>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</si>
  <si>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</si>
  <si>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</si>
  <si>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</si>
  <si>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</si>
  <si>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</si>
  <si>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</si>
  <si>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</si>
  <si>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</si>
  <si>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</si>
  <si>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</si>
  <si>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</si>
  <si>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</si>
  <si>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</si>
  <si>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</si>
  <si>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</si>
  <si>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</si>
  <si>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</si>
  <si>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</si>
  <si>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</si>
  <si>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</si>
  <si>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</si>
  <si>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</si>
  <si>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</si>
  <si>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</si>
  <si>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</si>
  <si>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</si>
  <si>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</si>
  <si>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</si>
  <si>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</si>
  <si>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</si>
  <si>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</si>
  <si>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</si>
  <si>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</si>
  <si>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</si>
  <si>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</si>
  <si>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</si>
  <si>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</si>
  <si>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</si>
  <si>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</si>
  <si>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</si>
  <si>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</si>
  <si>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</si>
  <si>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</si>
  <si>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</si>
  <si>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</si>
  <si>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</si>
  <si>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</si>
  <si>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足利市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</si>
  <si>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</si>
  <si>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</si>
  <si>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</si>
  <si>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</si>
  <si>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</si>
  <si>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</si>
  <si>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</si>
  <si>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</si>
  <si>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</si>
  <si>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</si>
  <si>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</si>
  <si>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</si>
  <si>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</si>
  <si>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</si>
  <si>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</si>
  <si>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【健全性】
  経常収支比率は100％を上回っており、全国平均値と同程度であることから、健全性を確保しているといえます。
  累積欠損金比率も健全性を示す0％を維持していますが、人口減少による下水道使用料の減少が想定されるため、現状の収益を確保できるように努めていく必要があります。
  企業債残高対事業規模比率は類似団体平均値を上回っていますが、減少傾向であり、企業債残高のピークが過ぎていることから、今後も同様の見込みです。
  経費回収率は近年98％前後を推移していますが、類似団体平均値を下回っているため、引き続き、費用の削減、事務事業の効率化、財源の確保に努めていく必要があります。
　水洗化率は年々増加していますが、類似団体平均値を下回っていることから、下水道未接続世帯に対し、今後も継続した普及啓発の取組が必要と考えられます。
【効率性】
  施設利用率は、類似団体平均値を大きく上回っていることから、現状に見合った適切な施設規模で推移しています。
</t>
    <rPh sb="20" eb="22">
      <t>ウワマワ</t>
    </rPh>
    <rPh sb="174" eb="176">
      <t>ゲンショウ</t>
    </rPh>
    <rPh sb="176" eb="178">
      <t>ケイコウ</t>
    </rPh>
    <rPh sb="202" eb="204">
      <t>コンゴ</t>
    </rPh>
    <rPh sb="205" eb="207">
      <t>ドウヨウ</t>
    </rPh>
    <phoneticPr fontId="4"/>
  </si>
  <si>
    <t xml:space="preserve">  有形固定資産減価償却率と管渠老朽化率が類似団体平均値を大きく下回っており、また、管渠改善率は類似団体平均値を大きく上回っているため、適切な水準で推移していると考えられます。
  将来的な施設の長寿命化に備えて、施設や設備の改修・修繕・更新と維持管理に要する経費を平準化させるストックマネジメント計画をもとに、今後も効率的な改築・更新に取り組んでいきます。
</t>
    <phoneticPr fontId="4"/>
  </si>
  <si>
    <t xml:space="preserve">  現状、経営の健全性は確保されていますが、今後も人口減少に伴う収益の減少や物価高騰による経費の増加が見込まれることから、水洗化率の向上等による使用料収入の確保に努めます。
  また、将来的に管渠や処理施設の老朽化が進行することから、令和６年度に改定した「経営戦略」をもとに管渠の改築・更新、施設の耐震化、長寿命化を計画的に進め、持続可能で健全な経営の実現を目指します。
  </t>
    <rPh sb="30" eb="31">
      <t>トモナ</t>
    </rPh>
    <rPh sb="45" eb="47">
      <t>ケイヒ</t>
    </rPh>
    <rPh sb="137" eb="139">
      <t>カンキョ</t>
    </rPh>
    <rPh sb="140" eb="142">
      <t>カイチク</t>
    </rPh>
    <rPh sb="143" eb="145">
      <t>コウシン</t>
    </rPh>
    <rPh sb="162" eb="163">
      <t>スス</t>
    </rPh>
    <rPh sb="165" eb="169">
      <t>ジゾクカノウ</t>
    </rPh>
    <rPh sb="170" eb="172">
      <t>ケンゼン</t>
    </rPh>
    <rPh sb="173" eb="175">
      <t>ケイエイ</t>
    </rPh>
    <rPh sb="176" eb="178">
      <t>ジツゲン</t>
    </rPh>
    <rPh sb="179" eb="18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</si>
</sst>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0.36</c:v>
                </c:pt>
                <c:pt idx="1">
                  <c:v>0.31</c:v>
                </c:pt>
                <c:pt idx="2">
                  <c:v>0.42</c:v>
                </c:pt>
                <c:pt idx="3">
                  <c:v>0.45</c:v>
                </c:pt>
                <c:pt idx="4">
                  <c:v>0.56000000000000005</c:v>
                </c:pt>
              </c:numCache>
            </c:numRef>
          </c:val>
          <c:extLst>
            <c:ext xmlns:c16="http://schemas.microsoft.com/office/drawing/2014/chart" uri="{C3380CC4-5D6E-409C-BE32-E72D297353CC}">
              <c16:uniqueId val="{00000000-C9FB-4440-8CB2-3E910043A9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C9FB-4440-8CB2-3E910043A9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86.99</c:v>
                </c:pt>
                <c:pt idx="1">
                  <c:v>84.54</c:v>
                </c:pt>
                <c:pt idx="2">
                  <c:v>91.32</c:v>
                </c:pt>
                <c:pt idx="3">
                  <c:v>103.89</c:v>
                </c:pt>
                <c:pt idx="4">
                  <c:v>102.57</c:v>
                </c:pt>
              </c:numCache>
            </c:numRef>
          </c:val>
          <c:extLst>
            <c:ext xmlns:c16="http://schemas.microsoft.com/office/drawing/2014/chart" uri="{C3380CC4-5D6E-409C-BE32-E72D297353CC}">
              <c16:uniqueId val="{00000000-4D97-431F-9EEE-91D38137DC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4D97-431F-9EEE-91D38137DC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80.28</c:v>
                </c:pt>
                <c:pt idx="1">
                  <c:v>81.22</c:v>
                </c:pt>
                <c:pt idx="2">
                  <c:v>82.07</c:v>
                </c:pt>
                <c:pt idx="3">
                  <c:v>82.37</c:v>
                </c:pt>
                <c:pt idx="4">
                  <c:v>82.75</c:v>
                </c:pt>
              </c:numCache>
            </c:numRef>
          </c:val>
          <c:extLst>
            <c:ext xmlns:c16="http://schemas.microsoft.com/office/drawing/2014/chart" uri="{C3380CC4-5D6E-409C-BE32-E72D297353CC}">
              <c16:uniqueId val="{00000000-E847-45FA-9900-ACA539A5D4E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E847-45FA-9900-ACA539A5D4E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110.78</c:v>
                </c:pt>
                <c:pt idx="1">
                  <c:v>107.52</c:v>
                </c:pt>
                <c:pt idx="2">
                  <c:v>106.31</c:v>
                </c:pt>
                <c:pt idx="3">
                  <c:v>108.72</c:v>
                </c:pt>
                <c:pt idx="4">
                  <c:v>105.24</c:v>
                </c:pt>
              </c:numCache>
            </c:numRef>
          </c:val>
          <c:extLst>
            <c:ext xmlns:c16="http://schemas.microsoft.com/office/drawing/2014/chart" uri="{C3380CC4-5D6E-409C-BE32-E72D297353CC}">
              <c16:uniqueId val="{00000000-9904-416F-8DCA-28F32B800C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9904-416F-8DCA-28F32B800C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7.13</c:v>
                </c:pt>
                <c:pt idx="2">
                  <c:v>10.59</c:v>
                </c:pt>
                <c:pt idx="3">
                  <c:v>13.91</c:v>
                </c:pt>
                <c:pt idx="4">
                  <c:v>17.03</c:v>
                </c:pt>
              </c:numCache>
            </c:numRef>
          </c:val>
          <c:extLst>
            <c:ext xmlns:c16="http://schemas.microsoft.com/office/drawing/2014/chart" uri="{C3380CC4-5D6E-409C-BE32-E72D297353CC}">
              <c16:uniqueId val="{00000000-E8F8-4D93-9CEB-0EA02ED8B0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E8F8-4D93-9CEB-0EA02ED8B0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3.5</c:v>
                </c:pt>
                <c:pt idx="1">
                  <c:v>3.87</c:v>
                </c:pt>
                <c:pt idx="2">
                  <c:v>4.09</c:v>
                </c:pt>
                <c:pt idx="3">
                  <c:v>4.4800000000000004</c:v>
                </c:pt>
                <c:pt idx="4">
                  <c:v>4.78</c:v>
                </c:pt>
              </c:numCache>
            </c:numRef>
          </c:val>
          <c:extLst>
            <c:ext xmlns:c16="http://schemas.microsoft.com/office/drawing/2014/chart" uri="{C3380CC4-5D6E-409C-BE32-E72D297353CC}">
              <c16:uniqueId val="{00000000-F8FB-4A19-904E-D345E0FC0F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F8FB-4A19-904E-D345E0FC0F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BE-43EE-84F8-480BB68905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4BE-43EE-84F8-480BB68905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28.98</c:v>
                </c:pt>
                <c:pt idx="1">
                  <c:v>43.75</c:v>
                </c:pt>
                <c:pt idx="2">
                  <c:v>52.04</c:v>
                </c:pt>
                <c:pt idx="3">
                  <c:v>73.19</c:v>
                </c:pt>
                <c:pt idx="4">
                  <c:v>73.400000000000006</c:v>
                </c:pt>
              </c:numCache>
            </c:numRef>
          </c:val>
          <c:extLst>
            <c:ext xmlns:c16="http://schemas.microsoft.com/office/drawing/2014/chart" uri="{C3380CC4-5D6E-409C-BE32-E72D297353CC}">
              <c16:uniqueId val="{00000000-530F-4C6C-9B8E-9E3EF327BA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530F-4C6C-9B8E-9E3EF327BA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944.82</c:v>
                </c:pt>
                <c:pt idx="1">
                  <c:v>963.67</c:v>
                </c:pt>
                <c:pt idx="2">
                  <c:v>921.91</c:v>
                </c:pt>
                <c:pt idx="3">
                  <c:v>937.65</c:v>
                </c:pt>
                <c:pt idx="4">
                  <c:v>901.86</c:v>
                </c:pt>
              </c:numCache>
            </c:numRef>
          </c:val>
          <c:extLst>
            <c:ext xmlns:c16="http://schemas.microsoft.com/office/drawing/2014/chart" uri="{C3380CC4-5D6E-409C-BE32-E72D297353CC}">
              <c16:uniqueId val="{00000000-7ECD-4BB3-99E4-50BED580C1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7ECD-4BB3-99E4-50BED580C1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99.59</c:v>
                </c:pt>
                <c:pt idx="1">
                  <c:v>98.01</c:v>
                </c:pt>
                <c:pt idx="2">
                  <c:v>98</c:v>
                </c:pt>
                <c:pt idx="3">
                  <c:v>98.04</c:v>
                </c:pt>
                <c:pt idx="4">
                  <c:v>98.18</c:v>
                </c:pt>
              </c:numCache>
            </c:numRef>
          </c:val>
          <c:extLst>
            <c:ext xmlns:c16="http://schemas.microsoft.com/office/drawing/2014/chart" uri="{C3380CC4-5D6E-409C-BE32-E72D297353CC}">
              <c16:uniqueId val="{00000000-B331-4F53-BF06-6021D00E13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B331-4F53-BF06-6021D00E13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147.52000000000001</c:v>
                </c:pt>
                <c:pt idx="1">
                  <c:v>150</c:v>
                </c:pt>
                <c:pt idx="2">
                  <c:v>150</c:v>
                </c:pt>
                <c:pt idx="3">
                  <c:v>150</c:v>
                </c:pt>
                <c:pt idx="4">
                  <c:v>150</c:v>
                </c:pt>
              </c:numCache>
            </c:numRef>
          </c:val>
          <c:extLst>
            <c:ext xmlns:c16="http://schemas.microsoft.com/office/drawing/2014/chart" uri="{C3380CC4-5D6E-409C-BE32-E72D297353CC}">
              <c16:uniqueId val="{00000000-F0DE-4393-A815-EE0723E94F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F0DE-4393-A815-EE0723E94F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K72" sqref="CK7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足利市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140055</v>
      </c>
      <c r="AM8" s="41"/>
      <c r="AN8" s="41"/>
      <c r="AO8" s="41"/>
      <c r="AP8" s="41"/>
      <c r="AQ8" s="41"/>
      <c r="AR8" s="41"/>
      <c r="AS8" s="41"/>
      <c r="AT8" s="34">
        <f>データ!T6</f>
        <v>177.76</v>
      </c>
      <c r="AU8" s="34"/>
      <c r="AV8" s="34"/>
      <c r="AW8" s="34"/>
      <c r="AX8" s="34"/>
      <c r="AY8" s="34"/>
      <c r="AZ8" s="34"/>
      <c r="BA8" s="34"/>
      <c r="BB8" s="34">
        <f>データ!U6</f>
        <v>787.89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58.43</v>
      </c>
      <c r="J10" s="34"/>
      <c r="K10" s="34"/>
      <c r="L10" s="34"/>
      <c r="M10" s="34"/>
      <c r="N10" s="34"/>
      <c r="O10" s="34"/>
      <c r="P10" s="34">
        <f>データ!P6</f>
        <v>78.239999999999995</v>
      </c>
      <c r="Q10" s="34"/>
      <c r="R10" s="34"/>
      <c r="S10" s="34"/>
      <c r="T10" s="34"/>
      <c r="U10" s="34"/>
      <c r="V10" s="34"/>
      <c r="W10" s="34">
        <f>データ!Q6</f>
        <v>45.58</v>
      </c>
      <c r="X10" s="34"/>
      <c r="Y10" s="34"/>
      <c r="Z10" s="34"/>
      <c r="AA10" s="34"/>
      <c r="AB10" s="34"/>
      <c r="AC10" s="34"/>
      <c r="AD10" s="41">
        <f>データ!R6</f>
        <v>3040</v>
      </c>
      <c r="AE10" s="41"/>
      <c r="AF10" s="41"/>
      <c r="AG10" s="41"/>
      <c r="AH10" s="41"/>
      <c r="AI10" s="41"/>
      <c r="AJ10" s="41"/>
      <c r="AK10" s="2"/>
      <c r="AL10" s="41">
        <f>データ!V6</f>
        <v>108852</v>
      </c>
      <c r="AM10" s="41"/>
      <c r="AN10" s="41"/>
      <c r="AO10" s="41"/>
      <c r="AP10" s="41"/>
      <c r="AQ10" s="41"/>
      <c r="AR10" s="41"/>
      <c r="AS10" s="41"/>
      <c r="AT10" s="34">
        <f>データ!W6</f>
        <v>28.81</v>
      </c>
      <c r="AU10" s="34"/>
      <c r="AV10" s="34"/>
      <c r="AW10" s="34"/>
      <c r="AX10" s="34"/>
      <c r="AY10" s="34"/>
      <c r="AZ10" s="34"/>
      <c r="BA10" s="34"/>
      <c r="BB10" s="34">
        <f>データ!X6</f>
        <v>3778.27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gWJQHpI4xSrIy/fqKkQECEpOjWuZW7Nov59ZJZIHq+TsAiQdwEi+zwZxNzw3uNbBt79ZNTsx/3clrjJqI3NDA==" saltValue="4AnQaVMc0qbYIhz+ZN3q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92029</v>
      </c>
      <c r="D6" s="19">
        <f t="shared" si="3"/>
        <v>46</v>
      </c>
      <c r="E6" s="19">
        <f t="shared" si="3"/>
        <v>17</v>
      </c>
      <c r="F6" s="19">
        <f t="shared" si="3"/>
        <v>1</v>
      </c>
      <c r="G6" s="19">
        <f t="shared" si="3"/>
        <v>0</v>
      </c>
      <c r="H6" s="19" t="str">
        <f t="shared" si="3"/>
        <v>栃木県　足利市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58.43</v>
      </c>
      <c r="P6" s="20">
        <f t="shared" si="3"/>
        <v>78.239999999999995</v>
      </c>
      <c r="Q6" s="20">
        <f t="shared" si="3"/>
        <v>45.58</v>
      </c>
      <c r="R6" s="20">
        <f t="shared" si="3"/>
        <v>3040</v>
      </c>
      <c r="S6" s="20">
        <f t="shared" si="3"/>
        <v>140055</v>
      </c>
      <c r="T6" s="20">
        <f t="shared" si="3"/>
        <v>177.76</v>
      </c>
      <c r="U6" s="20">
        <f t="shared" si="3"/>
        <v>787.89</v>
      </c>
      <c r="V6" s="20">
        <f t="shared" si="3"/>
        <v>108852</v>
      </c>
      <c r="W6" s="20">
        <f t="shared" si="3"/>
        <v>28.81</v>
      </c>
      <c r="X6" s="20">
        <f t="shared" si="3"/>
        <v>3778.27</v>
      </c>
      <c r="Y6" s="21">
        <f>IF(Y7="",NA(),Y7)</f>
        <v>110.78</v>
      </c>
      <c r="Z6" s="21">
        <f t="shared" ref="Z6:AH6" si="4">IF(Z7="",NA(),Z7)</f>
        <v>107.52</v>
      </c>
      <c r="AA6" s="21">
        <f t="shared" si="4"/>
        <v>106.31</v>
      </c>
      <c r="AB6" s="21">
        <f t="shared" si="4"/>
        <v>108.72</v>
      </c>
      <c r="AC6" s="21">
        <f t="shared" si="4"/>
        <v>105.24</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28.98</v>
      </c>
      <c r="AV6" s="21">
        <f t="shared" ref="AV6:BD6" si="6">IF(AV7="",NA(),AV7)</f>
        <v>43.75</v>
      </c>
      <c r="AW6" s="21">
        <f t="shared" si="6"/>
        <v>52.04</v>
      </c>
      <c r="AX6" s="21">
        <f t="shared" si="6"/>
        <v>73.19</v>
      </c>
      <c r="AY6" s="21">
        <f t="shared" si="6"/>
        <v>73.400000000000006</v>
      </c>
      <c r="AZ6" s="21">
        <f t="shared" si="6"/>
        <v>60.82</v>
      </c>
      <c r="BA6" s="21">
        <f t="shared" si="6"/>
        <v>63.48</v>
      </c>
      <c r="BB6" s="21">
        <f t="shared" si="6"/>
        <v>65.510000000000005</v>
      </c>
      <c r="BC6" s="21">
        <f t="shared" si="6"/>
        <v>72.78</v>
      </c>
      <c r="BD6" s="21">
        <f t="shared" si="6"/>
        <v>74.56</v>
      </c>
      <c r="BE6" s="20" t="str">
        <f>IF(BE7="","",IF(BE7="-","【-】","【"&amp;SUBSTITUTE(TEXT(BE7,"#,##0.00"),"-","△")&amp;"】"))</f>
        <v>【82.75】</v>
      </c>
      <c r="BF6" s="21">
        <f>IF(BF7="",NA(),BF7)</f>
        <v>944.82</v>
      </c>
      <c r="BG6" s="21">
        <f t="shared" ref="BG6:BO6" si="7">IF(BG7="",NA(),BG7)</f>
        <v>963.67</v>
      </c>
      <c r="BH6" s="21">
        <f t="shared" si="7"/>
        <v>921.91</v>
      </c>
      <c r="BI6" s="21">
        <f t="shared" si="7"/>
        <v>937.65</v>
      </c>
      <c r="BJ6" s="21">
        <f t="shared" si="7"/>
        <v>901.86</v>
      </c>
      <c r="BK6" s="21">
        <f t="shared" si="7"/>
        <v>920.83</v>
      </c>
      <c r="BL6" s="21">
        <f t="shared" si="7"/>
        <v>874.02</v>
      </c>
      <c r="BM6" s="21">
        <f t="shared" si="7"/>
        <v>827.43</v>
      </c>
      <c r="BN6" s="21">
        <f t="shared" si="7"/>
        <v>790.32</v>
      </c>
      <c r="BO6" s="21">
        <f t="shared" si="7"/>
        <v>747.33</v>
      </c>
      <c r="BP6" s="20" t="str">
        <f>IF(BP7="","",IF(BP7="-","【-】","【"&amp;SUBSTITUTE(TEXT(BP7,"#,##0.00"),"-","△")&amp;"】"))</f>
        <v>【602.56】</v>
      </c>
      <c r="BQ6" s="21">
        <f>IF(BQ7="",NA(),BQ7)</f>
        <v>99.59</v>
      </c>
      <c r="BR6" s="21">
        <f t="shared" ref="BR6:BZ6" si="8">IF(BR7="",NA(),BR7)</f>
        <v>98.01</v>
      </c>
      <c r="BS6" s="21">
        <f t="shared" si="8"/>
        <v>98</v>
      </c>
      <c r="BT6" s="21">
        <f t="shared" si="8"/>
        <v>98.04</v>
      </c>
      <c r="BU6" s="21">
        <f t="shared" si="8"/>
        <v>98.18</v>
      </c>
      <c r="BV6" s="21">
        <f t="shared" si="8"/>
        <v>99.82</v>
      </c>
      <c r="BW6" s="21">
        <f t="shared" si="8"/>
        <v>100.32</v>
      </c>
      <c r="BX6" s="21">
        <f t="shared" si="8"/>
        <v>99.71</v>
      </c>
      <c r="BY6" s="21">
        <f t="shared" si="8"/>
        <v>98.7</v>
      </c>
      <c r="BZ6" s="21">
        <f t="shared" si="8"/>
        <v>100.01</v>
      </c>
      <c r="CA6" s="20" t="str">
        <f>IF(CA7="","",IF(CA7="-","【-】","【"&amp;SUBSTITUTE(TEXT(CA7,"#,##0.00"),"-","△")&amp;"】"))</f>
        <v>【97.94】</v>
      </c>
      <c r="CB6" s="21">
        <f>IF(CB7="",NA(),CB7)</f>
        <v>147.52000000000001</v>
      </c>
      <c r="CC6" s="21">
        <f t="shared" ref="CC6:CK6" si="9">IF(CC7="",NA(),CC7)</f>
        <v>150</v>
      </c>
      <c r="CD6" s="21">
        <f t="shared" si="9"/>
        <v>150</v>
      </c>
      <c r="CE6" s="21">
        <f t="shared" si="9"/>
        <v>150</v>
      </c>
      <c r="CF6" s="21">
        <f t="shared" si="9"/>
        <v>150</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86.99</v>
      </c>
      <c r="CN6" s="21">
        <f t="shared" ref="CN6:CV6" si="10">IF(CN7="",NA(),CN7)</f>
        <v>84.54</v>
      </c>
      <c r="CO6" s="21">
        <f t="shared" si="10"/>
        <v>91.32</v>
      </c>
      <c r="CP6" s="21">
        <f t="shared" si="10"/>
        <v>103.89</v>
      </c>
      <c r="CQ6" s="21">
        <f t="shared" si="10"/>
        <v>102.57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80.28</v>
      </c>
      <c r="CY6" s="21">
        <f t="shared" ref="CY6:DG6" si="11">IF(CY7="",NA(),CY7)</f>
        <v>81.22</v>
      </c>
      <c r="CZ6" s="21">
        <f t="shared" si="11"/>
        <v>82.07</v>
      </c>
      <c r="DA6" s="21">
        <f t="shared" si="11"/>
        <v>82.37</v>
      </c>
      <c r="DB6" s="21">
        <f t="shared" si="11"/>
        <v>82.75</v>
      </c>
      <c r="DC6" s="21">
        <f t="shared" si="11"/>
        <v>94.41</v>
      </c>
      <c r="DD6" s="21">
        <f t="shared" si="11"/>
        <v>94.43</v>
      </c>
      <c r="DE6" s="21">
        <f t="shared" si="11"/>
        <v>94.58</v>
      </c>
      <c r="DF6" s="21">
        <f t="shared" si="11"/>
        <v>94.69</v>
      </c>
      <c r="DG6" s="21">
        <f t="shared" si="11"/>
        <v>94.81</v>
      </c>
      <c r="DH6" s="20" t="str">
        <f>IF(DH7="","",IF(DH7="-","【-】","【"&amp;SUBSTITUTE(TEXT(DH7,"#,##0.00"),"-","△")&amp;"】"))</f>
        <v>【96.00】</v>
      </c>
      <c r="DI6" s="21">
        <f>IF(DI7="",NA(),DI7)</f>
        <v>3.58</v>
      </c>
      <c r="DJ6" s="21">
        <f t="shared" ref="DJ6:DR6" si="12">IF(DJ7="",NA(),DJ7)</f>
        <v>7.13</v>
      </c>
      <c r="DK6" s="21">
        <f t="shared" si="12"/>
        <v>10.59</v>
      </c>
      <c r="DL6" s="21">
        <f t="shared" si="12"/>
        <v>13.91</v>
      </c>
      <c r="DM6" s="21">
        <f t="shared" si="12"/>
        <v>17.03</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3.5</v>
      </c>
      <c r="DU6" s="21">
        <f t="shared" ref="DU6:EC6" si="13">IF(DU7="",NA(),DU7)</f>
        <v>3.87</v>
      </c>
      <c r="DV6" s="21">
        <f t="shared" si="13"/>
        <v>4.09</v>
      </c>
      <c r="DW6" s="21">
        <f t="shared" si="13"/>
        <v>4.4800000000000004</v>
      </c>
      <c r="DX6" s="21">
        <f t="shared" si="13"/>
        <v>4.78</v>
      </c>
      <c r="DY6" s="21">
        <f t="shared" si="13"/>
        <v>5.18</v>
      </c>
      <c r="DZ6" s="21">
        <f t="shared" si="13"/>
        <v>6.01</v>
      </c>
      <c r="EA6" s="21">
        <f t="shared" si="13"/>
        <v>6.84</v>
      </c>
      <c r="EB6" s="21">
        <f t="shared" si="13"/>
        <v>7.69</v>
      </c>
      <c r="EC6" s="21">
        <f t="shared" si="13"/>
        <v>8.39</v>
      </c>
      <c r="ED6" s="20" t="str">
        <f>IF(ED7="","",IF(ED7="-","【-】","【"&amp;SUBSTITUTE(TEXT(ED7,"#,##0.00"),"-","△")&amp;"】"))</f>
        <v>【9.46】</v>
      </c>
      <c r="EE6" s="21">
        <f>IF(EE7="",NA(),EE7)</f>
        <v>0.36</v>
      </c>
      <c r="EF6" s="21">
        <f t="shared" ref="EF6:EN6" si="14">IF(EF7="",NA(),EF7)</f>
        <v>0.31</v>
      </c>
      <c r="EG6" s="21">
        <f t="shared" si="14"/>
        <v>0.42</v>
      </c>
      <c r="EH6" s="21">
        <f t="shared" si="14"/>
        <v>0.45</v>
      </c>
      <c r="EI6" s="21">
        <f t="shared" si="14"/>
        <v>0.56000000000000005</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92029</v>
      </c>
      <c r="D7" s="23">
        <v>46</v>
      </c>
      <c r="E7" s="23">
        <v>17</v>
      </c>
      <c r="F7" s="23">
        <v>1</v>
      </c>
      <c r="G7" s="23">
        <v>0</v>
      </c>
      <c r="H7" s="23" t="s">
        <v>95</v>
      </c>
      <c r="I7" s="23" t="s">
        <v>96</v>
      </c>
      <c r="J7" s="23" t="s">
        <v>97</v>
      </c>
      <c r="K7" s="23" t="s">
        <v>98</v>
      </c>
      <c r="L7" s="23" t="s">
        <v>99</v>
      </c>
      <c r="M7" s="23" t="s">
        <v>100</v>
      </c>
      <c r="N7" s="24" t="s">
        <v>101</v>
      </c>
      <c r="O7" s="24">
        <v>58.43</v>
      </c>
      <c r="P7" s="24">
        <v>78.239999999999995</v>
      </c>
      <c r="Q7" s="24">
        <v>45.58</v>
      </c>
      <c r="R7" s="24">
        <v>3040</v>
      </c>
      <c r="S7" s="24">
        <v>140055</v>
      </c>
      <c r="T7" s="24">
        <v>177.76</v>
      </c>
      <c r="U7" s="24">
        <v>787.89</v>
      </c>
      <c r="V7" s="24">
        <v>108852</v>
      </c>
      <c r="W7" s="24">
        <v>28.81</v>
      </c>
      <c r="X7" s="24">
        <v>3778.27</v>
      </c>
      <c r="Y7" s="24">
        <v>110.78</v>
      </c>
      <c r="Z7" s="24">
        <v>107.52</v>
      </c>
      <c r="AA7" s="24">
        <v>106.31</v>
      </c>
      <c r="AB7" s="24">
        <v>108.72</v>
      </c>
      <c r="AC7" s="24">
        <v>105.24</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28.98</v>
      </c>
      <c r="AV7" s="24">
        <v>43.75</v>
      </c>
      <c r="AW7" s="24">
        <v>52.04</v>
      </c>
      <c r="AX7" s="24">
        <v>73.19</v>
      </c>
      <c r="AY7" s="24">
        <v>73.400000000000006</v>
      </c>
      <c r="AZ7" s="24">
        <v>60.82</v>
      </c>
      <c r="BA7" s="24">
        <v>63.48</v>
      </c>
      <c r="BB7" s="24">
        <v>65.510000000000005</v>
      </c>
      <c r="BC7" s="24">
        <v>72.78</v>
      </c>
      <c r="BD7" s="24">
        <v>74.56</v>
      </c>
      <c r="BE7" s="24">
        <v>82.75</v>
      </c>
      <c r="BF7" s="24">
        <v>944.82</v>
      </c>
      <c r="BG7" s="24">
        <v>963.67</v>
      </c>
      <c r="BH7" s="24">
        <v>921.91</v>
      </c>
      <c r="BI7" s="24">
        <v>937.65</v>
      </c>
      <c r="BJ7" s="24">
        <v>901.86</v>
      </c>
      <c r="BK7" s="24">
        <v>920.83</v>
      </c>
      <c r="BL7" s="24">
        <v>874.02</v>
      </c>
      <c r="BM7" s="24">
        <v>827.43</v>
      </c>
      <c r="BN7" s="24">
        <v>790.32</v>
      </c>
      <c r="BO7" s="24">
        <v>747.33</v>
      </c>
      <c r="BP7" s="24">
        <v>602.55999999999995</v>
      </c>
      <c r="BQ7" s="24">
        <v>99.59</v>
      </c>
      <c r="BR7" s="24">
        <v>98.01</v>
      </c>
      <c r="BS7" s="24">
        <v>98</v>
      </c>
      <c r="BT7" s="24">
        <v>98.04</v>
      </c>
      <c r="BU7" s="24">
        <v>98.18</v>
      </c>
      <c r="BV7" s="24">
        <v>99.82</v>
      </c>
      <c r="BW7" s="24">
        <v>100.32</v>
      </c>
      <c r="BX7" s="24">
        <v>99.71</v>
      </c>
      <c r="BY7" s="24">
        <v>98.7</v>
      </c>
      <c r="BZ7" s="24">
        <v>100.01</v>
      </c>
      <c r="CA7" s="24">
        <v>97.94</v>
      </c>
      <c r="CB7" s="24">
        <v>147.52000000000001</v>
      </c>
      <c r="CC7" s="24">
        <v>150</v>
      </c>
      <c r="CD7" s="24">
        <v>150</v>
      </c>
      <c r="CE7" s="24">
        <v>150</v>
      </c>
      <c r="CF7" s="24">
        <v>150</v>
      </c>
      <c r="CG7" s="24">
        <v>156.77000000000001</v>
      </c>
      <c r="CH7" s="24">
        <v>157.63999999999999</v>
      </c>
      <c r="CI7" s="24">
        <v>159.59</v>
      </c>
      <c r="CJ7" s="24">
        <v>160.65</v>
      </c>
      <c r="CK7" s="24">
        <v>160.6</v>
      </c>
      <c r="CL7" s="24">
        <v>140.97999999999999</v>
      </c>
      <c r="CM7" s="24">
        <v>86.99</v>
      </c>
      <c r="CN7" s="24">
        <v>84.54</v>
      </c>
      <c r="CO7" s="24">
        <v>91.32</v>
      </c>
      <c r="CP7" s="24">
        <v>103.89</v>
      </c>
      <c r="CQ7" s="24">
        <v>102.57</v>
      </c>
      <c r="CR7" s="24">
        <v>67</v>
      </c>
      <c r="CS7" s="24">
        <v>66.650000000000006</v>
      </c>
      <c r="CT7" s="24">
        <v>64.45</v>
      </c>
      <c r="CU7" s="24">
        <v>65.11</v>
      </c>
      <c r="CV7" s="24">
        <v>65.540000000000006</v>
      </c>
      <c r="CW7" s="24">
        <v>60.13</v>
      </c>
      <c r="CX7" s="24">
        <v>80.28</v>
      </c>
      <c r="CY7" s="24">
        <v>81.22</v>
      </c>
      <c r="CZ7" s="24">
        <v>82.07</v>
      </c>
      <c r="DA7" s="24">
        <v>82.37</v>
      </c>
      <c r="DB7" s="24">
        <v>82.75</v>
      </c>
      <c r="DC7" s="24">
        <v>94.41</v>
      </c>
      <c r="DD7" s="24">
        <v>94.43</v>
      </c>
      <c r="DE7" s="24">
        <v>94.58</v>
      </c>
      <c r="DF7" s="24">
        <v>94.69</v>
      </c>
      <c r="DG7" s="24">
        <v>94.81</v>
      </c>
      <c r="DH7" s="24">
        <v>96</v>
      </c>
      <c r="DI7" s="24">
        <v>3.58</v>
      </c>
      <c r="DJ7" s="24">
        <v>7.13</v>
      </c>
      <c r="DK7" s="24">
        <v>10.59</v>
      </c>
      <c r="DL7" s="24">
        <v>13.91</v>
      </c>
      <c r="DM7" s="24">
        <v>17.03</v>
      </c>
      <c r="DN7" s="24">
        <v>34.15</v>
      </c>
      <c r="DO7" s="24">
        <v>35.53</v>
      </c>
      <c r="DP7" s="24">
        <v>37.51</v>
      </c>
      <c r="DQ7" s="24">
        <v>38.869999999999997</v>
      </c>
      <c r="DR7" s="24">
        <v>40.36</v>
      </c>
      <c r="DS7" s="24">
        <v>42.2</v>
      </c>
      <c r="DT7" s="24">
        <v>3.5</v>
      </c>
      <c r="DU7" s="24">
        <v>3.87</v>
      </c>
      <c r="DV7" s="24">
        <v>4.09</v>
      </c>
      <c r="DW7" s="24">
        <v>4.4800000000000004</v>
      </c>
      <c r="DX7" s="24">
        <v>4.78</v>
      </c>
      <c r="DY7" s="24">
        <v>5.18</v>
      </c>
      <c r="DZ7" s="24">
        <v>6.01</v>
      </c>
      <c r="EA7" s="24">
        <v>6.84</v>
      </c>
      <c r="EB7" s="24">
        <v>7.69</v>
      </c>
      <c r="EC7" s="24">
        <v>8.39</v>
      </c>
      <c r="ED7" s="24">
        <v>9.4600000000000009</v>
      </c>
      <c r="EE7" s="24">
        <v>0.36</v>
      </c>
      <c r="EF7" s="24">
        <v>0.31</v>
      </c>
      <c r="EG7" s="24">
        <v>0.42</v>
      </c>
      <c r="EH7" s="24">
        <v>0.45</v>
      </c>
      <c r="EI7" s="24">
        <v>0.56000000000000005</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2025-12-23T05:58:01Z</dcterms:created>
  <dcterms:modified xsi:type="dcterms:W3CDTF">2026-03-06T04:56:00Z</dcterms:modified>
  <cp:category/>
</cp:coreProperties>
</file>