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2A7EEBD4-647D-4AC5-85C5-05ECB759F481}" xr6:coauthVersionLast="47" xr6:coauthVersionMax="47" xr10:uidLastSave="{00000000-0000-0000-0000-000000000000}"/>
  <workbookProtection workbookAlgorithmName="SHA-512" workbookHashValue="t6iHJcpSB4pSGtruspioUzIFz+VaNSa7Z3XB2dNwGWgc9OCmxad7yApDRhPsUkfzhVCeWKAWfwKlmxCMMcAh6Q==" workbookSaltValue="b14yVs7OEmS2YJIRROEj1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G85" i="4"/>
  <c r="F85" i="4"/>
  <c r="E85" i="4"/>
  <c r="AT10" i="4"/>
  <c r="I10"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<sst xmlns="http://schemas.openxmlformats.org/spreadsheetml/2006/main" count="275" uniqueCount="115">
  <si>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</si>
  <si>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</si>
  <si>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</si>
  <si>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</si>
  <si>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</si>
  <si>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</si>
  <si>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</si>
  <si>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</si>
  <si>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</si>
  <si>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</si>
  <si>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</si>
  <si>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</si>
  <si>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</si>
  <si>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</si>
  <si>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</si>
  <si>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</si>
  <si>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</si>
  <si>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</si>
  <si>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</si>
  <si>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</si>
  <si>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</si>
  <si>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</si>
  <si>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</si>
  <si>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</si>
  <si>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</si>
  <si>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</si>
  <si>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</si>
  <si>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</si>
  <si>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</si>
  <si>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</si>
  <si>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</si>
  <si>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</si>
  <si>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</si>
  <si>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</si>
  <si>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</si>
  <si>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</si>
  <si>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</si>
  <si>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</si>
  <si>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</si>
  <si>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</si>
  <si>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</si>
  <si>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</si>
  <si>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</si>
  <si>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</si>
  <si>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</si>
  <si>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</si>
  <si>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</si>
  <si>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</si>
  <si>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</si>
  <si>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</si>
  <si>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</si>
  <si>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</si>
  <si>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</si>
  <si>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</si>
  <si>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</si>
  <si>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</si>
  <si>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</si>
  <si>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</si>
  <si>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</si>
  <si>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</si>
  <si>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</si>
  <si>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</si>
  <si>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</si>
  <si>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</si>
  <si>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</si>
  <si>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</si>
  <si>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</si>
  <si>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</si>
  <si>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</si>
  <si>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</si>
  <si>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</si>
  <si>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</si>
  <si>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</si>
  <si>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</si>
  <si>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</si>
  <si>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</si>
  <si>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</si>
  <si>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</si>
  <si>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</si>
  <si>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</si>
  <si>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</si>
  <si>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</si>
  <si>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</si>
  <si>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</si>
  <si>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</si>
  <si>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</si>
  <si>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</si>
  <si>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</si>
  <si>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</si>
  <si>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</si>
  <si>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</si>
  <si>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</si>
  <si>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</si>
  <si>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</si>
  <si>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</si>
  <si>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</si>
  <si>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宇都宮市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</si>
  <si>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</si>
  <si>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</si>
  <si>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</si>
  <si>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</si>
  <si>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</si>
  <si>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</si>
  <si>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</si>
  <si>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</si>
  <si>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</si>
  <si>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</si>
  <si>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</si>
  <si>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</si>
  <si>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</si>
  <si>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</si>
  <si>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</si>
  <si>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各指標については，法適用後からほぼ同水準で推移しているが，物価高騰，職員給与費の増加など，事業を取り巻く環境は大きく変化しており，今後も一定の水準を維持しながら，安定した経営状態を確保していくためには，ＤＸや官民連携の推進による事業の効率化により，費用を抑制し生産性を高めるなど，より一層の経営の健全化・効率化を図る必要があると考える。
　今後の施設や管渠の経年化への対応としては，施設の統廃合や長寿命化などのほかにもより効率的な手法を検討していく。
</t>
    <rPh sb="1" eb="3">
      <t>スイイ</t>
    </rPh>
    <rPh sb="26" eb="28">
      <t>アンテイ</t>
    </rPh>
    <rPh sb="51" eb="52">
      <t>マ</t>
    </rPh>
    <rPh sb="53" eb="55">
      <t>カンキョウ</t>
    </rPh>
    <rPh sb="56" eb="57">
      <t>オオ</t>
    </rPh>
    <rPh sb="59" eb="61">
      <t>ヘンカ</t>
    </rPh>
    <rPh sb="66" eb="68">
      <t>コンゴ</t>
    </rPh>
    <rPh sb="69" eb="71">
      <t>イッテイ</t>
    </rPh>
    <rPh sb="72" eb="74">
      <t>スイジュン</t>
    </rPh>
    <rPh sb="75" eb="77">
      <t>イジ</t>
    </rPh>
    <rPh sb="88" eb="90">
      <t>ジョウタイ</t>
    </rPh>
    <rPh sb="91" eb="93">
      <t>カクホ</t>
    </rPh>
    <rPh sb="159" eb="161">
      <t>ヒツヨウ</t>
    </rPh>
    <rPh sb="165" eb="166">
      <t>カンガ</t>
    </rPh>
    <rPh sb="185" eb="187">
      <t>タイオウ</t>
    </rPh>
    <rPh sb="212" eb="215">
      <t>コウリツテキ</t>
    </rPh>
    <rPh sb="216" eb="218">
      <t>シュホウ</t>
    </rPh>
    <rPh sb="219" eb="221">
      <t>ケントウ</t>
    </rPh>
    <phoneticPr fontId="4"/>
  </si>
  <si>
    <r>
      <t>　令和４年度より，地方公営企業法を適用したためそれ以前のデータはなし。
　「①有形固定資産減価償却率」は，法適用直後であり，数値は低い。
　「②管</t>
    </r>
    <r>
      <rPr>
        <sz val="11"/>
        <rFont val="ＭＳ ゴシック"/>
        <family val="3"/>
        <charset val="128"/>
      </rPr>
      <t>渠老朽化率」は，耐用年数を迎えた管渠はなく，0％となっている。
　「③管渠改善率」は，管渠を維持するための工事を実施したため，令和４年度においては数値として計上されているが，以降は0％となっている。
　類似団体と比較すると，老朽化は進行していない状態にあるといえる。</t>
    </r>
    <rPh sb="120" eb="122">
      <t>イジ</t>
    </rPh>
    <phoneticPr fontId="4"/>
  </si>
  <si>
    <t>　令和４年度より，地方公営企業法を適用したためそれ以前のデータはなし。
　「①経常収支比率」及び「⑤経費回収率」はほぼ100％となっているが，他会計からの繰入金に依存している状況にある。また，「③流動比率」はマイナスとなっているが，本来，公共下水道との一体管理をしているものであり，あくまでそれを有収率等の割合により配分した結果である。
　「④企業債残高対事業規模比率」は，元金償還を一般会計負担としていることから，0％となった。
　類似団体と比較すると，「⑥汚水処理原価」が低くなっており，「⑦施設利用率」や「⑧水洗化率」は高くなっていることから，相対的に効率的な経営が図られているといえる。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</si>
</sst>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0.04</c:v>
                </c:pt>
                <c:pt idx="3" formatCode="#,##0.00;&quot;△&quot;#,##0.00">
                  <c:v>0</c:v>
                </c:pt>
                <c:pt idx="4" formatCode="#,##0.00;&quot;△&quot;#,##0.00">
                  <c:v>0</c:v>
                </c:pt>
              </c:numCache>
            </c:numRef>
          </c:val>
          <c:extLst>
            <c:ext xmlns:c16="http://schemas.microsoft.com/office/drawing/2014/chart" uri="{C3380CC4-5D6E-409C-BE32-E72D297353CC}">
              <c16:uniqueId val="{00000000-0790-4B05-A690-12CA5E7C93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0.02</c:v>
                </c:pt>
              </c:numCache>
            </c:numRef>
          </c:val>
          <c:smooth val="0"/>
          <c:extLst>
            <c:ext xmlns:c16="http://schemas.microsoft.com/office/drawing/2014/chart" uri="{C3380CC4-5D6E-409C-BE32-E72D297353CC}">
              <c16:uniqueId val="{00000001-0790-4B05-A690-12CA5E7C93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97.69</c:v>
                </c:pt>
                <c:pt idx="3">
                  <c:v>106.78</c:v>
                </c:pt>
                <c:pt idx="4">
                  <c:v>117.09</c:v>
                </c:pt>
              </c:numCache>
            </c:numRef>
          </c:val>
          <c:extLst>
            <c:ext xmlns:c16="http://schemas.microsoft.com/office/drawing/2014/chart" uri="{C3380CC4-5D6E-409C-BE32-E72D297353CC}">
              <c16:uniqueId val="{00000000-CF24-48B1-BFF3-4FE3A30AE2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52.9</c:v>
                </c:pt>
                <c:pt idx="3">
                  <c:v>52.63</c:v>
                </c:pt>
                <c:pt idx="4">
                  <c:v>52.34</c:v>
                </c:pt>
              </c:numCache>
            </c:numRef>
          </c:val>
          <c:smooth val="0"/>
          <c:extLst>
            <c:ext xmlns:c16="http://schemas.microsoft.com/office/drawing/2014/chart" uri="{C3380CC4-5D6E-409C-BE32-E72D297353CC}">
              <c16:uniqueId val="{00000001-CF24-48B1-BFF3-4FE3A30AE2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86.84</c:v>
                </c:pt>
                <c:pt idx="3">
                  <c:v>88.49</c:v>
                </c:pt>
                <c:pt idx="4">
                  <c:v>94.36</c:v>
                </c:pt>
              </c:numCache>
            </c:numRef>
          </c:val>
          <c:extLst>
            <c:ext xmlns:c16="http://schemas.microsoft.com/office/drawing/2014/chart" uri="{C3380CC4-5D6E-409C-BE32-E72D297353CC}">
              <c16:uniqueId val="{00000000-CF42-4819-BAE8-D99D16722D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90.3</c:v>
                </c:pt>
                <c:pt idx="3">
                  <c:v>90.32</c:v>
                </c:pt>
                <c:pt idx="4">
                  <c:v>90.05</c:v>
                </c:pt>
              </c:numCache>
            </c:numRef>
          </c:val>
          <c:smooth val="0"/>
          <c:extLst>
            <c:ext xmlns:c16="http://schemas.microsoft.com/office/drawing/2014/chart" uri="{C3380CC4-5D6E-409C-BE32-E72D297353CC}">
              <c16:uniqueId val="{00000001-CF42-4819-BAE8-D99D16722D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100</c:v>
                </c:pt>
                <c:pt idx="3">
                  <c:v>100.03</c:v>
                </c:pt>
                <c:pt idx="4">
                  <c:v>100.38</c:v>
                </c:pt>
              </c:numCache>
            </c:numRef>
          </c:val>
          <c:extLst>
            <c:ext xmlns:c16="http://schemas.microsoft.com/office/drawing/2014/chart" uri="{C3380CC4-5D6E-409C-BE32-E72D297353CC}">
              <c16:uniqueId val="{00000000-7281-4026-86CF-4ED9516EDA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101.91</c:v>
                </c:pt>
                <c:pt idx="3">
                  <c:v>103.07</c:v>
                </c:pt>
                <c:pt idx="4">
                  <c:v>103.04</c:v>
                </c:pt>
              </c:numCache>
            </c:numRef>
          </c:val>
          <c:smooth val="0"/>
          <c:extLst>
            <c:ext xmlns:c16="http://schemas.microsoft.com/office/drawing/2014/chart" uri="{C3380CC4-5D6E-409C-BE32-E72D297353CC}">
              <c16:uniqueId val="{00000001-7281-4026-86CF-4ED9516EDA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5.0599999999999996</c:v>
                </c:pt>
                <c:pt idx="3">
                  <c:v>9.2100000000000009</c:v>
                </c:pt>
                <c:pt idx="4">
                  <c:v>13.05</c:v>
                </c:pt>
              </c:numCache>
            </c:numRef>
          </c:val>
          <c:extLst>
            <c:ext xmlns:c16="http://schemas.microsoft.com/office/drawing/2014/chart" uri="{C3380CC4-5D6E-409C-BE32-E72D297353CC}">
              <c16:uniqueId val="{00000000-EEDA-457C-84F9-B2800FB442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28.79</c:v>
                </c:pt>
                <c:pt idx="3">
                  <c:v>30.5</c:v>
                </c:pt>
                <c:pt idx="4">
                  <c:v>30.49</c:v>
                </c:pt>
              </c:numCache>
            </c:numRef>
          </c:val>
          <c:smooth val="0"/>
          <c:extLst>
            <c:ext xmlns:c16="http://schemas.microsoft.com/office/drawing/2014/chart" uri="{C3380CC4-5D6E-409C-BE32-E72D297353CC}">
              <c16:uniqueId val="{00000001-EEDA-457C-84F9-B2800FB442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796-4C1E-844A-A3237DC726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c:v>0.05</c:v>
                </c:pt>
              </c:numCache>
            </c:numRef>
          </c:val>
          <c:smooth val="0"/>
          <c:extLst>
            <c:ext xmlns:c16="http://schemas.microsoft.com/office/drawing/2014/chart" uri="{C3380CC4-5D6E-409C-BE32-E72D297353CC}">
              <c16:uniqueId val="{00000001-4796-4C1E-844A-A3237DC726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D3E-48F2-B217-3976604EB8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124.8</c:v>
                </c:pt>
                <c:pt idx="3">
                  <c:v>120.64</c:v>
                </c:pt>
                <c:pt idx="4">
                  <c:v>100.31</c:v>
                </c:pt>
              </c:numCache>
            </c:numRef>
          </c:val>
          <c:smooth val="0"/>
          <c:extLst>
            <c:ext xmlns:c16="http://schemas.microsoft.com/office/drawing/2014/chart" uri="{C3380CC4-5D6E-409C-BE32-E72D297353CC}">
              <c16:uniqueId val="{00000001-4D3E-48F2-B217-3976604EB8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-19.47</c:v>
                </c:pt>
                <c:pt idx="3">
                  <c:v>-28.47</c:v>
                </c:pt>
                <c:pt idx="4">
                  <c:v>-13.4</c:v>
                </c:pt>
              </c:numCache>
            </c:numRef>
          </c:val>
          <c:extLst>
            <c:ext xmlns:c16="http://schemas.microsoft.com/office/drawing/2014/chart" uri="{C3380CC4-5D6E-409C-BE32-E72D297353CC}">
              <c16:uniqueId val="{00000000-517C-46BF-8C4A-A2C1E7C144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35.42</c:v>
                </c:pt>
                <c:pt idx="3">
                  <c:v>39.82</c:v>
                </c:pt>
                <c:pt idx="4">
                  <c:v>41.03</c:v>
                </c:pt>
              </c:numCache>
            </c:numRef>
          </c:val>
          <c:smooth val="0"/>
          <c:extLst>
            <c:ext xmlns:c16="http://schemas.microsoft.com/office/drawing/2014/chart" uri="{C3380CC4-5D6E-409C-BE32-E72D297353CC}">
              <c16:uniqueId val="{00000001-517C-46BF-8C4A-A2C1E7C144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BBF-4C4C-879E-B60992E012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718.49</c:v>
                </c:pt>
                <c:pt idx="3">
                  <c:v>743.31</c:v>
                </c:pt>
                <c:pt idx="4">
                  <c:v>796.8</c:v>
                </c:pt>
              </c:numCache>
            </c:numRef>
          </c:val>
          <c:smooth val="0"/>
          <c:extLst>
            <c:ext xmlns:c16="http://schemas.microsoft.com/office/drawing/2014/chart" uri="{C3380CC4-5D6E-409C-BE32-E72D297353CC}">
              <c16:uniqueId val="{00000001-4BBF-4C4C-879E-B60992E012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100</c:v>
                </c:pt>
                <c:pt idx="3">
                  <c:v>98.86</c:v>
                </c:pt>
                <c:pt idx="4">
                  <c:v>99.89</c:v>
                </c:pt>
              </c:numCache>
            </c:numRef>
          </c:val>
          <c:extLst>
            <c:ext xmlns:c16="http://schemas.microsoft.com/office/drawing/2014/chart" uri="{C3380CC4-5D6E-409C-BE32-E72D297353CC}">
              <c16:uniqueId val="{00000000-A8F0-4B0F-9675-708B34282C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61.82</c:v>
                </c:pt>
                <c:pt idx="3">
                  <c:v>61.15</c:v>
                </c:pt>
                <c:pt idx="4">
                  <c:v>58.41</c:v>
                </c:pt>
              </c:numCache>
            </c:numRef>
          </c:val>
          <c:smooth val="0"/>
          <c:extLst>
            <c:ext xmlns:c16="http://schemas.microsoft.com/office/drawing/2014/chart" uri="{C3380CC4-5D6E-409C-BE32-E72D297353CC}">
              <c16:uniqueId val="{00000001-A8F0-4B0F-9675-708B34282C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159.33000000000001</c:v>
                </c:pt>
                <c:pt idx="3">
                  <c:v>161.12</c:v>
                </c:pt>
                <c:pt idx="4">
                  <c:v>161.94999999999999</c:v>
                </c:pt>
              </c:numCache>
            </c:numRef>
          </c:val>
          <c:extLst>
            <c:ext xmlns:c16="http://schemas.microsoft.com/office/drawing/2014/chart" uri="{C3380CC4-5D6E-409C-BE32-E72D297353CC}">
              <c16:uniqueId val="{00000000-ABA9-46F0-A117-1394826410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246.9</c:v>
                </c:pt>
                <c:pt idx="3">
                  <c:v>250.43</c:v>
                </c:pt>
                <c:pt idx="4">
                  <c:v>267.33999999999997</c:v>
                </c:pt>
              </c:numCache>
            </c:numRef>
          </c:val>
          <c:smooth val="0"/>
          <c:extLst>
            <c:ext xmlns:c16="http://schemas.microsoft.com/office/drawing/2014/chart" uri="{C3380CC4-5D6E-409C-BE32-E72D297353CC}">
              <c16:uniqueId val="{00000001-ABA9-46F0-A117-1394826410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宇都宮市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自治体職員</v>
      </c>
      <c r="AE8" s="40"/>
      <c r="AF8" s="40"/>
      <c r="AG8" s="40"/>
      <c r="AH8" s="40"/>
      <c r="AI8" s="40"/>
      <c r="AJ8" s="40"/>
      <c r="AK8" s="3"/>
      <c r="AL8" s="41">
        <f>データ!S6</f>
        <v>514595</v>
      </c>
      <c r="AM8" s="41"/>
      <c r="AN8" s="41"/>
      <c r="AO8" s="41"/>
      <c r="AP8" s="41"/>
      <c r="AQ8" s="41"/>
      <c r="AR8" s="41"/>
      <c r="AS8" s="41"/>
      <c r="AT8" s="34">
        <f>データ!T6</f>
        <v>416.85</v>
      </c>
      <c r="AU8" s="34"/>
      <c r="AV8" s="34"/>
      <c r="AW8" s="34"/>
      <c r="AX8" s="34"/>
      <c r="AY8" s="34"/>
      <c r="AZ8" s="34"/>
      <c r="BA8" s="34"/>
      <c r="BB8" s="34">
        <f>データ!U6</f>
        <v>1234.48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84.07</v>
      </c>
      <c r="J10" s="34"/>
      <c r="K10" s="34"/>
      <c r="L10" s="34"/>
      <c r="M10" s="34"/>
      <c r="N10" s="34"/>
      <c r="O10" s="34"/>
      <c r="P10" s="34">
        <f>データ!P6</f>
        <v>1.73</v>
      </c>
      <c r="Q10" s="34"/>
      <c r="R10" s="34"/>
      <c r="S10" s="34"/>
      <c r="T10" s="34"/>
      <c r="U10" s="34"/>
      <c r="V10" s="34"/>
      <c r="W10" s="34">
        <f>データ!Q6</f>
        <v>52.57</v>
      </c>
      <c r="X10" s="34"/>
      <c r="Y10" s="34"/>
      <c r="Z10" s="34"/>
      <c r="AA10" s="34"/>
      <c r="AB10" s="34"/>
      <c r="AC10" s="34"/>
      <c r="AD10" s="41">
        <f>データ!R6</f>
        <v>4246</v>
      </c>
      <c r="AE10" s="41"/>
      <c r="AF10" s="41"/>
      <c r="AG10" s="41"/>
      <c r="AH10" s="41"/>
      <c r="AI10" s="41"/>
      <c r="AJ10" s="41"/>
      <c r="AK10" s="2"/>
      <c r="AL10" s="41">
        <f>データ!V6</f>
        <v>8863</v>
      </c>
      <c r="AM10" s="41"/>
      <c r="AN10" s="41"/>
      <c r="AO10" s="41"/>
      <c r="AP10" s="41"/>
      <c r="AQ10" s="41"/>
      <c r="AR10" s="41"/>
      <c r="AS10" s="41"/>
      <c r="AT10" s="34">
        <f>データ!W6</f>
        <v>4.78</v>
      </c>
      <c r="AU10" s="34"/>
      <c r="AV10" s="34"/>
      <c r="AW10" s="34"/>
      <c r="AX10" s="34"/>
      <c r="AY10" s="34"/>
      <c r="AZ10" s="34"/>
      <c r="BA10" s="34"/>
      <c r="BB10" s="34">
        <f>データ!X6</f>
        <v>1854.18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LMakOsDExoTK4e/FWxkUJv5VlLN9Mtn3GdgfqlpuP82ArUVUaVz7ZTxF0E/iZA7D2HWFvvWW+XjPIUA3b44Eg==" saltValue="TBuLC+mkX1ol0ZORYnO5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92011</v>
      </c>
      <c r="D6" s="19">
        <f t="shared" si="3"/>
        <v>46</v>
      </c>
      <c r="E6" s="19">
        <f t="shared" si="3"/>
        <v>17</v>
      </c>
      <c r="F6" s="19">
        <f t="shared" si="3"/>
        <v>5</v>
      </c>
      <c r="G6" s="19">
        <f t="shared" si="3"/>
        <v>0</v>
      </c>
      <c r="H6" s="19" t="str">
        <f t="shared" si="3"/>
        <v>栃木県　宇都宮市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84.07</v>
      </c>
      <c r="P6" s="20">
        <f t="shared" si="3"/>
        <v>1.73</v>
      </c>
      <c r="Q6" s="20">
        <f t="shared" si="3"/>
        <v>52.57</v>
      </c>
      <c r="R6" s="20">
        <f t="shared" si="3"/>
        <v>4246</v>
      </c>
      <c r="S6" s="20">
        <f t="shared" si="3"/>
        <v>514595</v>
      </c>
      <c r="T6" s="20">
        <f t="shared" si="3"/>
        <v>416.85</v>
      </c>
      <c r="U6" s="20">
        <f t="shared" si="3"/>
        <v>1234.48</v>
      </c>
      <c r="V6" s="20">
        <f t="shared" si="3"/>
        <v>8863</v>
      </c>
      <c r="W6" s="20">
        <f t="shared" si="3"/>
        <v>4.78</v>
      </c>
      <c r="X6" s="20">
        <f t="shared" si="3"/>
        <v>1854.18</v>
      </c>
      <c r="Y6" s="21" t="str">
        <f>IF(Y7="",NA(),Y7)</f>
        <v>-</v>
      </c>
      <c r="Z6" s="21" t="str">
        <f t="shared" ref="Z6:AH6" si="4">IF(Z7="",NA(),Z7)</f>
        <v>-</v>
      </c>
      <c r="AA6" s="21">
        <f t="shared" si="4"/>
        <v>100</v>
      </c>
      <c r="AB6" s="21">
        <f t="shared" si="4"/>
        <v>100.03</v>
      </c>
      <c r="AC6" s="21">
        <f t="shared" si="4"/>
        <v>100.38</v>
      </c>
      <c r="AD6" s="21" t="str">
        <f t="shared" si="4"/>
        <v>-</v>
      </c>
      <c r="AE6" s="21" t="str">
        <f t="shared" si="4"/>
        <v>-</v>
      </c>
      <c r="AF6" s="21">
        <f t="shared" si="4"/>
        <v>101.91</v>
      </c>
      <c r="AG6" s="21">
        <f t="shared" si="4"/>
        <v>103.07</v>
      </c>
      <c r="AH6" s="21">
        <f t="shared" si="4"/>
        <v>103.04</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124.8</v>
      </c>
      <c r="AR6" s="21">
        <f t="shared" si="5"/>
        <v>120.64</v>
      </c>
      <c r="AS6" s="21">
        <f t="shared" si="5"/>
        <v>100.31</v>
      </c>
      <c r="AT6" s="20" t="str">
        <f>IF(AT7="","",IF(AT7="-","【-】","【"&amp;SUBSTITUTE(TEXT(AT7,"#,##0.00"),"-","△")&amp;"】"))</f>
        <v>【102.74】</v>
      </c>
      <c r="AU6" s="21" t="str">
        <f>IF(AU7="",NA(),AU7)</f>
        <v>-</v>
      </c>
      <c r="AV6" s="21" t="str">
        <f t="shared" ref="AV6:BD6" si="6">IF(AV7="",NA(),AV7)</f>
        <v>-</v>
      </c>
      <c r="AW6" s="21">
        <f t="shared" si="6"/>
        <v>-19.47</v>
      </c>
      <c r="AX6" s="21">
        <f t="shared" si="6"/>
        <v>-28.47</v>
      </c>
      <c r="AY6" s="21">
        <f t="shared" si="6"/>
        <v>-13.4</v>
      </c>
      <c r="AZ6" s="21" t="str">
        <f t="shared" si="6"/>
        <v>-</v>
      </c>
      <c r="BA6" s="21" t="str">
        <f t="shared" si="6"/>
        <v>-</v>
      </c>
      <c r="BB6" s="21">
        <f t="shared" si="6"/>
        <v>35.42</v>
      </c>
      <c r="BC6" s="21">
        <f t="shared" si="6"/>
        <v>39.82</v>
      </c>
      <c r="BD6" s="21">
        <f t="shared" si="6"/>
        <v>41.03</v>
      </c>
      <c r="BE6" s="20" t="str">
        <f>IF(BE7="","",IF(BE7="-","【-】","【"&amp;SUBSTITUTE(TEXT(BE7,"#,##0.00"),"-","△")&amp;"】"))</f>
        <v>【47.19】</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718.49</v>
      </c>
      <c r="BN6" s="21">
        <f t="shared" si="7"/>
        <v>743.31</v>
      </c>
      <c r="BO6" s="21">
        <f t="shared" si="7"/>
        <v>796.8</v>
      </c>
      <c r="BP6" s="20" t="str">
        <f>IF(BP7="","",IF(BP7="-","【-】","【"&amp;SUBSTITUTE(TEXT(BP7,"#,##0.00"),"-","△")&amp;"】"))</f>
        <v>【798.10】</v>
      </c>
      <c r="BQ6" s="21" t="str">
        <f>IF(BQ7="",NA(),BQ7)</f>
        <v>-</v>
      </c>
      <c r="BR6" s="21" t="str">
        <f t="shared" ref="BR6:BZ6" si="8">IF(BR7="",NA(),BR7)</f>
        <v>-</v>
      </c>
      <c r="BS6" s="21">
        <f t="shared" si="8"/>
        <v>100</v>
      </c>
      <c r="BT6" s="21">
        <f t="shared" si="8"/>
        <v>98.86</v>
      </c>
      <c r="BU6" s="21">
        <f t="shared" si="8"/>
        <v>99.89</v>
      </c>
      <c r="BV6" s="21" t="str">
        <f t="shared" si="8"/>
        <v>-</v>
      </c>
      <c r="BW6" s="21" t="str">
        <f t="shared" si="8"/>
        <v>-</v>
      </c>
      <c r="BX6" s="21">
        <f t="shared" si="8"/>
        <v>61.82</v>
      </c>
      <c r="BY6" s="21">
        <f t="shared" si="8"/>
        <v>61.15</v>
      </c>
      <c r="BZ6" s="21">
        <f t="shared" si="8"/>
        <v>58.41</v>
      </c>
      <c r="CA6" s="20" t="str">
        <f>IF(CA7="","",IF(CA7="-","【-】","【"&amp;SUBSTITUTE(TEXT(CA7,"#,##0.00"),"-","△")&amp;"】"))</f>
        <v>【54.51】</v>
      </c>
      <c r="CB6" s="21" t="str">
        <f>IF(CB7="",NA(),CB7)</f>
        <v>-</v>
      </c>
      <c r="CC6" s="21" t="str">
        <f t="shared" ref="CC6:CK6" si="9">IF(CC7="",NA(),CC7)</f>
        <v>-</v>
      </c>
      <c r="CD6" s="21">
        <f t="shared" si="9"/>
        <v>159.33000000000001</v>
      </c>
      <c r="CE6" s="21">
        <f t="shared" si="9"/>
        <v>161.12</v>
      </c>
      <c r="CF6" s="21">
        <f t="shared" si="9"/>
        <v>161.94999999999999</v>
      </c>
      <c r="CG6" s="21" t="str">
        <f t="shared" si="9"/>
        <v>-</v>
      </c>
      <c r="CH6" s="21" t="str">
        <f t="shared" si="9"/>
        <v>-</v>
      </c>
      <c r="CI6" s="21">
        <f t="shared" si="9"/>
        <v>246.9</v>
      </c>
      <c r="CJ6" s="21">
        <f t="shared" si="9"/>
        <v>250.43</v>
      </c>
      <c r="CK6" s="21">
        <f t="shared" si="9"/>
        <v>267.33999999999997</v>
      </c>
      <c r="CL6" s="20" t="str">
        <f>IF(CL7="","",IF(CL7="-","【-】","【"&amp;SUBSTITUTE(TEXT(CL7,"#,##0.00"),"-","△")&amp;"】"))</f>
        <v>【286.33】</v>
      </c>
      <c r="CM6" s="21" t="str">
        <f>IF(CM7="",NA(),CM7)</f>
        <v>-</v>
      </c>
      <c r="CN6" s="21" t="str">
        <f t="shared" ref="CN6:CV6" si="10">IF(CN7="",NA(),CN7)</f>
        <v>-</v>
      </c>
      <c r="CO6" s="21">
        <f t="shared" si="10"/>
        <v>97.69</v>
      </c>
      <c r="CP6" s="21">
        <f t="shared" si="10"/>
        <v>106.78</v>
      </c>
      <c r="CQ6" s="21">
        <f t="shared" si="10"/>
        <v>117.09</v>
      </c>
      <c r="CR6" s="21" t="str">
        <f t="shared" si="10"/>
        <v>-</v>
      </c>
      <c r="CS6" s="21" t="str">
        <f t="shared" si="10"/>
        <v>-</v>
      </c>
      <c r="CT6" s="21">
        <f t="shared" si="10"/>
        <v>52.9</v>
      </c>
      <c r="CU6" s="21">
        <f t="shared" si="10"/>
        <v>52.63</v>
      </c>
      <c r="CV6" s="21">
        <f t="shared" si="10"/>
        <v>52.34</v>
      </c>
      <c r="CW6" s="20" t="str">
        <f>IF(CW7="","",IF(CW7="-","【-】","【"&amp;SUBSTITUTE(TEXT(CW7,"#,##0.00"),"-","△")&amp;"】"))</f>
        <v>【49.92】</v>
      </c>
      <c r="CX6" s="21" t="str">
        <f>IF(CX7="",NA(),CX7)</f>
        <v>-</v>
      </c>
      <c r="CY6" s="21" t="str">
        <f t="shared" ref="CY6:DG6" si="11">IF(CY7="",NA(),CY7)</f>
        <v>-</v>
      </c>
      <c r="CZ6" s="21">
        <f t="shared" si="11"/>
        <v>86.84</v>
      </c>
      <c r="DA6" s="21">
        <f t="shared" si="11"/>
        <v>88.49</v>
      </c>
      <c r="DB6" s="21">
        <f t="shared" si="11"/>
        <v>94.36</v>
      </c>
      <c r="DC6" s="21" t="str">
        <f t="shared" si="11"/>
        <v>-</v>
      </c>
      <c r="DD6" s="21" t="str">
        <f t="shared" si="11"/>
        <v>-</v>
      </c>
      <c r="DE6" s="21">
        <f t="shared" si="11"/>
        <v>90.3</v>
      </c>
      <c r="DF6" s="21">
        <f t="shared" si="11"/>
        <v>90.32</v>
      </c>
      <c r="DG6" s="21">
        <f t="shared" si="11"/>
        <v>90.05</v>
      </c>
      <c r="DH6" s="20" t="str">
        <f>IF(DH7="","",IF(DH7="-","【-】","【"&amp;SUBSTITUTE(TEXT(DH7,"#,##0.00"),"-","△")&amp;"】"))</f>
        <v>【87.80】</v>
      </c>
      <c r="DI6" s="21" t="str">
        <f>IF(DI7="",NA(),DI7)</f>
        <v>-</v>
      </c>
      <c r="DJ6" s="21" t="str">
        <f t="shared" ref="DJ6:DR6" si="12">IF(DJ7="",NA(),DJ7)</f>
        <v>-</v>
      </c>
      <c r="DK6" s="21">
        <f t="shared" si="12"/>
        <v>5.0599999999999996</v>
      </c>
      <c r="DL6" s="21">
        <f t="shared" si="12"/>
        <v>9.2100000000000009</v>
      </c>
      <c r="DM6" s="21">
        <f t="shared" si="12"/>
        <v>13.05</v>
      </c>
      <c r="DN6" s="21" t="str">
        <f t="shared" si="12"/>
        <v>-</v>
      </c>
      <c r="DO6" s="21" t="str">
        <f t="shared" si="12"/>
        <v>-</v>
      </c>
      <c r="DP6" s="21">
        <f t="shared" si="12"/>
        <v>28.79</v>
      </c>
      <c r="DQ6" s="21">
        <f t="shared" si="12"/>
        <v>30.5</v>
      </c>
      <c r="DR6" s="21">
        <f t="shared" si="12"/>
        <v>30.49</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1">
        <f t="shared" si="13"/>
        <v>0.05</v>
      </c>
      <c r="ED6" s="20" t="str">
        <f>IF(ED7="","",IF(ED7="-","【-】","【"&amp;SUBSTITUTE(TEXT(ED7,"#,##0.00"),"-","△")&amp;"】"))</f>
        <v>【0.03】</v>
      </c>
      <c r="EE6" s="21" t="str">
        <f>IF(EE7="",NA(),EE7)</f>
        <v>-</v>
      </c>
      <c r="EF6" s="21" t="str">
        <f t="shared" ref="EF6:EN6" si="14">IF(EF7="",NA(),EF7)</f>
        <v>-</v>
      </c>
      <c r="EG6" s="21">
        <f t="shared" si="14"/>
        <v>0.04</v>
      </c>
      <c r="EH6" s="20">
        <f t="shared" si="14"/>
        <v>0</v>
      </c>
      <c r="EI6" s="20">
        <f t="shared" si="14"/>
        <v>0</v>
      </c>
      <c r="EJ6" s="21" t="str">
        <f t="shared" si="14"/>
        <v>-</v>
      </c>
      <c r="EK6" s="21" t="str">
        <f t="shared" si="14"/>
        <v>-</v>
      </c>
      <c r="EL6" s="21">
        <f t="shared" si="14"/>
        <v>0.01</v>
      </c>
      <c r="EM6" s="21">
        <f t="shared" si="14"/>
        <v>0.02</v>
      </c>
      <c r="EN6" s="21">
        <f t="shared" si="14"/>
        <v>0.02</v>
      </c>
      <c r="EO6" s="20" t="str">
        <f>IF(EO7="","",IF(EO7="-","【-】","【"&amp;SUBSTITUTE(TEXT(EO7,"#,##0.00"),"-","△")&amp;"】"))</f>
        <v>【0.02】</v>
      </c>
    </row>
    <row r="7" spans="1:148" s="22" customFormat="1" x14ac:dyDescent="0.2">
      <c r="A7" s="14"/>
      <c r="B7" s="23">
        <v>2024</v>
      </c>
      <c r="C7" s="23">
        <v>92011</v>
      </c>
      <c r="D7" s="23">
        <v>46</v>
      </c>
      <c r="E7" s="23">
        <v>17</v>
      </c>
      <c r="F7" s="23">
        <v>5</v>
      </c>
      <c r="G7" s="23">
        <v>0</v>
      </c>
      <c r="H7" s="23" t="s">
        <v>96</v>
      </c>
      <c r="I7" s="23" t="s">
        <v>97</v>
      </c>
      <c r="J7" s="23" t="s">
        <v>98</v>
      </c>
      <c r="K7" s="23" t="s">
        <v>99</v>
      </c>
      <c r="L7" s="23" t="s">
        <v>100</v>
      </c>
      <c r="M7" s="23" t="s">
        <v>101</v>
      </c>
      <c r="N7" s="24" t="s">
        <v>102</v>
      </c>
      <c r="O7" s="24">
        <v>84.07</v>
      </c>
      <c r="P7" s="24">
        <v>1.73</v>
      </c>
      <c r="Q7" s="24">
        <v>52.57</v>
      </c>
      <c r="R7" s="24">
        <v>4246</v>
      </c>
      <c r="S7" s="24">
        <v>514595</v>
      </c>
      <c r="T7" s="24">
        <v>416.85</v>
      </c>
      <c r="U7" s="24">
        <v>1234.48</v>
      </c>
      <c r="V7" s="24">
        <v>8863</v>
      </c>
      <c r="W7" s="24">
        <v>4.78</v>
      </c>
      <c r="X7" s="24">
        <v>1854.18</v>
      </c>
      <c r="Y7" s="24" t="s">
        <v>102</v>
      </c>
      <c r="Z7" s="24" t="s">
        <v>102</v>
      </c>
      <c r="AA7" s="24">
        <v>100</v>
      </c>
      <c r="AB7" s="24">
        <v>100.03</v>
      </c>
      <c r="AC7" s="24">
        <v>100.38</v>
      </c>
      <c r="AD7" s="24" t="s">
        <v>102</v>
      </c>
      <c r="AE7" s="24" t="s">
        <v>102</v>
      </c>
      <c r="AF7" s="24">
        <v>101.91</v>
      </c>
      <c r="AG7" s="24">
        <v>103.07</v>
      </c>
      <c r="AH7" s="24">
        <v>103.04</v>
      </c>
      <c r="AI7" s="24">
        <v>104.3</v>
      </c>
      <c r="AJ7" s="24" t="s">
        <v>102</v>
      </c>
      <c r="AK7" s="24" t="s">
        <v>102</v>
      </c>
      <c r="AL7" s="24">
        <v>0</v>
      </c>
      <c r="AM7" s="24">
        <v>0</v>
      </c>
      <c r="AN7" s="24">
        <v>0</v>
      </c>
      <c r="AO7" s="24" t="s">
        <v>102</v>
      </c>
      <c r="AP7" s="24" t="s">
        <v>102</v>
      </c>
      <c r="AQ7" s="24">
        <v>124.8</v>
      </c>
      <c r="AR7" s="24">
        <v>120.64</v>
      </c>
      <c r="AS7" s="24">
        <v>100.31</v>
      </c>
      <c r="AT7" s="24">
        <v>102.74</v>
      </c>
      <c r="AU7" s="24" t="s">
        <v>102</v>
      </c>
      <c r="AV7" s="24" t="s">
        <v>102</v>
      </c>
      <c r="AW7" s="24">
        <v>-19.47</v>
      </c>
      <c r="AX7" s="24">
        <v>-28.47</v>
      </c>
      <c r="AY7" s="24">
        <v>-13.4</v>
      </c>
      <c r="AZ7" s="24" t="s">
        <v>102</v>
      </c>
      <c r="BA7" s="24" t="s">
        <v>102</v>
      </c>
      <c r="BB7" s="24">
        <v>35.42</v>
      </c>
      <c r="BC7" s="24">
        <v>39.82</v>
      </c>
      <c r="BD7" s="24">
        <v>41.03</v>
      </c>
      <c r="BE7" s="24">
        <v>47.19</v>
      </c>
      <c r="BF7" s="24" t="s">
        <v>102</v>
      </c>
      <c r="BG7" s="24" t="s">
        <v>102</v>
      </c>
      <c r="BH7" s="24">
        <v>0</v>
      </c>
      <c r="BI7" s="24">
        <v>0</v>
      </c>
      <c r="BJ7" s="24">
        <v>0</v>
      </c>
      <c r="BK7" s="24" t="s">
        <v>102</v>
      </c>
      <c r="BL7" s="24" t="s">
        <v>102</v>
      </c>
      <c r="BM7" s="24">
        <v>718.49</v>
      </c>
      <c r="BN7" s="24">
        <v>743.31</v>
      </c>
      <c r="BO7" s="24">
        <v>796.8</v>
      </c>
      <c r="BP7" s="24">
        <v>798.1</v>
      </c>
      <c r="BQ7" s="24" t="s">
        <v>102</v>
      </c>
      <c r="BR7" s="24" t="s">
        <v>102</v>
      </c>
      <c r="BS7" s="24">
        <v>100</v>
      </c>
      <c r="BT7" s="24">
        <v>98.86</v>
      </c>
      <c r="BU7" s="24">
        <v>99.89</v>
      </c>
      <c r="BV7" s="24" t="s">
        <v>102</v>
      </c>
      <c r="BW7" s="24" t="s">
        <v>102</v>
      </c>
      <c r="BX7" s="24">
        <v>61.82</v>
      </c>
      <c r="BY7" s="24">
        <v>61.15</v>
      </c>
      <c r="BZ7" s="24">
        <v>58.41</v>
      </c>
      <c r="CA7" s="24">
        <v>54.51</v>
      </c>
      <c r="CB7" s="24" t="s">
        <v>102</v>
      </c>
      <c r="CC7" s="24" t="s">
        <v>102</v>
      </c>
      <c r="CD7" s="24">
        <v>159.33000000000001</v>
      </c>
      <c r="CE7" s="24">
        <v>161.12</v>
      </c>
      <c r="CF7" s="24">
        <v>161.94999999999999</v>
      </c>
      <c r="CG7" s="24" t="s">
        <v>102</v>
      </c>
      <c r="CH7" s="24" t="s">
        <v>102</v>
      </c>
      <c r="CI7" s="24">
        <v>246.9</v>
      </c>
      <c r="CJ7" s="24">
        <v>250.43</v>
      </c>
      <c r="CK7" s="24">
        <v>267.33999999999997</v>
      </c>
      <c r="CL7" s="24">
        <v>286.33</v>
      </c>
      <c r="CM7" s="24" t="s">
        <v>102</v>
      </c>
      <c r="CN7" s="24" t="s">
        <v>102</v>
      </c>
      <c r="CO7" s="24">
        <v>97.69</v>
      </c>
      <c r="CP7" s="24">
        <v>106.78</v>
      </c>
      <c r="CQ7" s="24">
        <v>117.09</v>
      </c>
      <c r="CR7" s="24" t="s">
        <v>102</v>
      </c>
      <c r="CS7" s="24" t="s">
        <v>102</v>
      </c>
      <c r="CT7" s="24">
        <v>52.9</v>
      </c>
      <c r="CU7" s="24">
        <v>52.63</v>
      </c>
      <c r="CV7" s="24">
        <v>52.34</v>
      </c>
      <c r="CW7" s="24">
        <v>49.92</v>
      </c>
      <c r="CX7" s="24" t="s">
        <v>102</v>
      </c>
      <c r="CY7" s="24" t="s">
        <v>102</v>
      </c>
      <c r="CZ7" s="24">
        <v>86.84</v>
      </c>
      <c r="DA7" s="24">
        <v>88.49</v>
      </c>
      <c r="DB7" s="24">
        <v>94.36</v>
      </c>
      <c r="DC7" s="24" t="s">
        <v>102</v>
      </c>
      <c r="DD7" s="24" t="s">
        <v>102</v>
      </c>
      <c r="DE7" s="24">
        <v>90.3</v>
      </c>
      <c r="DF7" s="24">
        <v>90.32</v>
      </c>
      <c r="DG7" s="24">
        <v>90.05</v>
      </c>
      <c r="DH7" s="24">
        <v>87.8</v>
      </c>
      <c r="DI7" s="24" t="s">
        <v>102</v>
      </c>
      <c r="DJ7" s="24" t="s">
        <v>102</v>
      </c>
      <c r="DK7" s="24">
        <v>5.0599999999999996</v>
      </c>
      <c r="DL7" s="24">
        <v>9.2100000000000009</v>
      </c>
      <c r="DM7" s="24">
        <v>13.05</v>
      </c>
      <c r="DN7" s="24" t="s">
        <v>102</v>
      </c>
      <c r="DO7" s="24" t="s">
        <v>102</v>
      </c>
      <c r="DP7" s="24">
        <v>28.79</v>
      </c>
      <c r="DQ7" s="24">
        <v>30.5</v>
      </c>
      <c r="DR7" s="24">
        <v>30.49</v>
      </c>
      <c r="DS7" s="24">
        <v>28.46</v>
      </c>
      <c r="DT7" s="24" t="s">
        <v>102</v>
      </c>
      <c r="DU7" s="24" t="s">
        <v>102</v>
      </c>
      <c r="DV7" s="24">
        <v>0</v>
      </c>
      <c r="DW7" s="24">
        <v>0</v>
      </c>
      <c r="DX7" s="24">
        <v>0</v>
      </c>
      <c r="DY7" s="24" t="s">
        <v>102</v>
      </c>
      <c r="DZ7" s="24" t="s">
        <v>102</v>
      </c>
      <c r="EA7" s="24">
        <v>0</v>
      </c>
      <c r="EB7" s="24">
        <v>0</v>
      </c>
      <c r="EC7" s="24">
        <v>0.05</v>
      </c>
      <c r="ED7" s="24">
        <v>0.03</v>
      </c>
      <c r="EE7" s="24" t="s">
        <v>102</v>
      </c>
      <c r="EF7" s="24" t="s">
        <v>102</v>
      </c>
      <c r="EG7" s="24">
        <v>0.04</v>
      </c>
      <c r="EH7" s="24">
        <v>0</v>
      </c>
      <c r="EI7" s="24">
        <v>0</v>
      </c>
      <c r="EJ7" s="24" t="s">
        <v>102</v>
      </c>
      <c r="EK7" s="24" t="s">
        <v>102</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2026-01-28T02:00:25Z</cp:lastPrinted>
  <dcterms:created xsi:type="dcterms:W3CDTF">2025-12-23T06:17:57Z</dcterms:created>
  <dcterms:modified xsi:type="dcterms:W3CDTF">2026-03-06T05:10:57Z</dcterms:modified>
  <cp:category/>
</cp:coreProperties>
</file>